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3DFB225B-21BA-4598-8E70-D4F0B78057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LUIDS" sheetId="6" r:id="rId1"/>
    <sheet name="Dg" sheetId="5" r:id="rId2"/>
  </sheets>
  <definedNames>
    <definedName name="_xlnm._FilterDatabase" localSheetId="1" hidden="1">Dg!$A$1:$B$1</definedName>
    <definedName name="_xlnm._FilterDatabase" localSheetId="0" hidden="1">FLUIDS!$A$1:$GS$1045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H1007" i="6" l="1"/>
  <c r="H1022" i="6" l="1"/>
  <c r="H1014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 l="1"/>
  <c r="B1030" i="6"/>
  <c r="H1029" i="6"/>
  <c r="B1029" i="6"/>
  <c r="H1028" i="6"/>
  <c r="B1028" i="6"/>
  <c r="H1027" i="6"/>
  <c r="B1027" i="6"/>
  <c r="H1026" i="6"/>
  <c r="B1026" i="6"/>
  <c r="H1025" i="6"/>
  <c r="B1025" i="6"/>
  <c r="H1024" i="6"/>
  <c r="B1024" i="6"/>
  <c r="H1023" i="6"/>
  <c r="B1023" i="6"/>
  <c r="H1021" i="6"/>
  <c r="B1021" i="6"/>
  <c r="H1020" i="6"/>
  <c r="B1020" i="6"/>
  <c r="H1019" i="6"/>
  <c r="B1019" i="6"/>
  <c r="H1018" i="6"/>
  <c r="B1018" i="6"/>
  <c r="H1017" i="6"/>
  <c r="B1017" i="6"/>
  <c r="H1016" i="6"/>
  <c r="B1016" i="6"/>
  <c r="H1015" i="6"/>
  <c r="B1015" i="6"/>
  <c r="H1013" i="6"/>
  <c r="B1013" i="6"/>
  <c r="H1012" i="6"/>
  <c r="B1012" i="6"/>
  <c r="H1011" i="6"/>
  <c r="B1011" i="6"/>
  <c r="H778" i="6"/>
  <c r="H777" i="6"/>
  <c r="B777" i="6"/>
  <c r="B778" i="6" l="1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FU1010" i="6" l="1"/>
  <c r="FS1010" i="6"/>
  <c r="FC1010" i="6"/>
  <c r="FV1010" i="6" s="1"/>
  <c r="CB1010" i="6"/>
  <c r="BZ1010" i="6"/>
  <c r="BX1010" i="6"/>
  <c r="BU1010" i="6"/>
  <c r="BL1010" i="6"/>
  <c r="AV1010" i="6"/>
  <c r="AU1010" i="6"/>
  <c r="AT1010" i="6"/>
  <c r="AS1010" i="6"/>
  <c r="FU1009" i="6"/>
  <c r="FS1009" i="6"/>
  <c r="FC1009" i="6"/>
  <c r="FV1009" i="6" s="1"/>
  <c r="CB1009" i="6"/>
  <c r="BZ1009" i="6"/>
  <c r="BX1009" i="6"/>
  <c r="BU1009" i="6"/>
  <c r="BL1009" i="6"/>
  <c r="AV1009" i="6"/>
  <c r="AU1009" i="6"/>
  <c r="AT1009" i="6"/>
  <c r="AS1009" i="6"/>
  <c r="FU1008" i="6"/>
  <c r="FS1008" i="6"/>
  <c r="FC1008" i="6"/>
  <c r="FV1008" i="6" s="1"/>
  <c r="CB1008" i="6"/>
  <c r="BZ1008" i="6"/>
  <c r="BX1008" i="6"/>
  <c r="BU1008" i="6"/>
  <c r="BL1008" i="6"/>
  <c r="AV1008" i="6"/>
  <c r="AU1008" i="6"/>
  <c r="AT1008" i="6"/>
  <c r="AS1008" i="6"/>
  <c r="FU1007" i="6"/>
  <c r="FS1007" i="6"/>
  <c r="FC1007" i="6"/>
  <c r="FV1007" i="6" s="1"/>
  <c r="CB1007" i="6"/>
  <c r="BZ1007" i="6"/>
  <c r="BX1007" i="6"/>
  <c r="BU1007" i="6"/>
  <c r="BL1007" i="6"/>
  <c r="AV1007" i="6"/>
  <c r="AU1007" i="6"/>
  <c r="AT1007" i="6"/>
  <c r="AS1007" i="6"/>
  <c r="FU1006" i="6"/>
  <c r="FS1006" i="6"/>
  <c r="FC1006" i="6"/>
  <c r="FV1006" i="6" s="1"/>
  <c r="CB1006" i="6"/>
  <c r="BZ1006" i="6"/>
  <c r="BX1006" i="6"/>
  <c r="BU1006" i="6"/>
  <c r="BL1006" i="6"/>
  <c r="AV1006" i="6"/>
  <c r="AU1006" i="6"/>
  <c r="AT1006" i="6"/>
  <c r="AS1006" i="6"/>
  <c r="H1006" i="6"/>
  <c r="FU1005" i="6"/>
  <c r="FS1005" i="6"/>
  <c r="FC1005" i="6"/>
  <c r="FD1005" i="6" s="1"/>
  <c r="CB1005" i="6"/>
  <c r="BZ1005" i="6"/>
  <c r="BX1005" i="6"/>
  <c r="BU1005" i="6"/>
  <c r="BL1005" i="6"/>
  <c r="AV1005" i="6"/>
  <c r="AU1005" i="6"/>
  <c r="AT1005" i="6"/>
  <c r="AS1005" i="6"/>
  <c r="H1005" i="6"/>
  <c r="FU1004" i="6"/>
  <c r="FS1004" i="6"/>
  <c r="FC1004" i="6"/>
  <c r="FD1004" i="6" s="1"/>
  <c r="CB1004" i="6"/>
  <c r="BZ1004" i="6"/>
  <c r="BX1004" i="6"/>
  <c r="BU1004" i="6"/>
  <c r="BL1004" i="6"/>
  <c r="AV1004" i="6"/>
  <c r="AU1004" i="6"/>
  <c r="AT1004" i="6"/>
  <c r="AS1004" i="6"/>
  <c r="H1004" i="6"/>
  <c r="FU1003" i="6"/>
  <c r="FS1003" i="6"/>
  <c r="FC1003" i="6"/>
  <c r="FV1003" i="6" s="1"/>
  <c r="CB1003" i="6"/>
  <c r="BZ1003" i="6"/>
  <c r="BX1003" i="6"/>
  <c r="BU1003" i="6"/>
  <c r="BL1003" i="6"/>
  <c r="AV1003" i="6"/>
  <c r="AU1003" i="6"/>
  <c r="AT1003" i="6"/>
  <c r="AS1003" i="6"/>
  <c r="H1003" i="6"/>
  <c r="FU1002" i="6"/>
  <c r="FS1002" i="6"/>
  <c r="FC1002" i="6"/>
  <c r="FV1002" i="6" s="1"/>
  <c r="CB1002" i="6"/>
  <c r="BZ1002" i="6"/>
  <c r="BX1002" i="6"/>
  <c r="BU1002" i="6"/>
  <c r="BL1002" i="6"/>
  <c r="AV1002" i="6"/>
  <c r="AU1002" i="6"/>
  <c r="AT1002" i="6"/>
  <c r="AS1002" i="6"/>
  <c r="H1002" i="6"/>
  <c r="FU1001" i="6"/>
  <c r="FS1001" i="6"/>
  <c r="FC1001" i="6"/>
  <c r="FV1001" i="6" s="1"/>
  <c r="CB1001" i="6"/>
  <c r="BZ1001" i="6"/>
  <c r="BX1001" i="6"/>
  <c r="BU1001" i="6"/>
  <c r="BL1001" i="6"/>
  <c r="AV1001" i="6"/>
  <c r="AU1001" i="6"/>
  <c r="AT1001" i="6"/>
  <c r="AS1001" i="6"/>
  <c r="H1001" i="6"/>
  <c r="FU1000" i="6"/>
  <c r="FS1000" i="6"/>
  <c r="FC1000" i="6"/>
  <c r="FD1000" i="6" s="1"/>
  <c r="CB1000" i="6"/>
  <c r="BZ1000" i="6"/>
  <c r="BX1000" i="6"/>
  <c r="BU1000" i="6"/>
  <c r="BL1000" i="6"/>
  <c r="AV1000" i="6"/>
  <c r="AU1000" i="6"/>
  <c r="AT1000" i="6"/>
  <c r="AS1000" i="6"/>
  <c r="H1000" i="6"/>
  <c r="FU999" i="6"/>
  <c r="FS999" i="6"/>
  <c r="FC999" i="6"/>
  <c r="FV999" i="6" s="1"/>
  <c r="CB999" i="6"/>
  <c r="BZ999" i="6"/>
  <c r="BX999" i="6"/>
  <c r="BU999" i="6"/>
  <c r="BL999" i="6"/>
  <c r="AV999" i="6"/>
  <c r="AU999" i="6"/>
  <c r="AT999" i="6"/>
  <c r="AS999" i="6"/>
  <c r="H999" i="6"/>
  <c r="FU998" i="6"/>
  <c r="FS998" i="6"/>
  <c r="FC998" i="6"/>
  <c r="FV998" i="6" s="1"/>
  <c r="CB998" i="6"/>
  <c r="BZ998" i="6"/>
  <c r="BX998" i="6"/>
  <c r="BU998" i="6"/>
  <c r="BL998" i="6"/>
  <c r="AV998" i="6"/>
  <c r="AU998" i="6"/>
  <c r="AT998" i="6"/>
  <c r="AS998" i="6"/>
  <c r="H998" i="6"/>
  <c r="FU997" i="6"/>
  <c r="FS997" i="6"/>
  <c r="FC997" i="6"/>
  <c r="FV997" i="6" s="1"/>
  <c r="CB997" i="6"/>
  <c r="BZ997" i="6"/>
  <c r="BX997" i="6"/>
  <c r="BU997" i="6"/>
  <c r="BL997" i="6"/>
  <c r="AV997" i="6"/>
  <c r="AU997" i="6"/>
  <c r="AT997" i="6"/>
  <c r="AS997" i="6"/>
  <c r="H997" i="6"/>
  <c r="FU996" i="6"/>
  <c r="FS996" i="6"/>
  <c r="FC996" i="6"/>
  <c r="FD996" i="6" s="1"/>
  <c r="CB996" i="6"/>
  <c r="BZ996" i="6"/>
  <c r="BX996" i="6"/>
  <c r="BU996" i="6"/>
  <c r="BL996" i="6"/>
  <c r="AV996" i="6"/>
  <c r="AU996" i="6"/>
  <c r="AT996" i="6"/>
  <c r="AS996" i="6"/>
  <c r="H996" i="6"/>
  <c r="FU995" i="6"/>
  <c r="FS995" i="6"/>
  <c r="FC995" i="6"/>
  <c r="FV995" i="6" s="1"/>
  <c r="CB995" i="6"/>
  <c r="BZ995" i="6"/>
  <c r="BX995" i="6"/>
  <c r="BU995" i="6"/>
  <c r="BL995" i="6"/>
  <c r="AV995" i="6"/>
  <c r="AU995" i="6"/>
  <c r="AT995" i="6"/>
  <c r="AS995" i="6"/>
  <c r="H995" i="6"/>
  <c r="FU994" i="6"/>
  <c r="FS994" i="6"/>
  <c r="FC994" i="6"/>
  <c r="FV994" i="6" s="1"/>
  <c r="CB994" i="6"/>
  <c r="BZ994" i="6"/>
  <c r="BX994" i="6"/>
  <c r="BU994" i="6"/>
  <c r="BL994" i="6"/>
  <c r="AV994" i="6"/>
  <c r="AU994" i="6"/>
  <c r="AT994" i="6"/>
  <c r="AS994" i="6"/>
  <c r="H994" i="6"/>
  <c r="FU993" i="6"/>
  <c r="FS993" i="6"/>
  <c r="FC993" i="6"/>
  <c r="FV993" i="6" s="1"/>
  <c r="CB993" i="6"/>
  <c r="BZ993" i="6"/>
  <c r="BX993" i="6"/>
  <c r="BU993" i="6"/>
  <c r="BL993" i="6"/>
  <c r="AV993" i="6"/>
  <c r="AU993" i="6"/>
  <c r="AT993" i="6"/>
  <c r="AS993" i="6"/>
  <c r="H993" i="6"/>
  <c r="FU992" i="6"/>
  <c r="FS992" i="6"/>
  <c r="FC992" i="6"/>
  <c r="FV992" i="6" s="1"/>
  <c r="CB992" i="6"/>
  <c r="BZ992" i="6"/>
  <c r="BX992" i="6"/>
  <c r="BU992" i="6"/>
  <c r="BL992" i="6"/>
  <c r="AV992" i="6"/>
  <c r="AU992" i="6"/>
  <c r="AT992" i="6"/>
  <c r="AS992" i="6"/>
  <c r="H992" i="6"/>
  <c r="FU991" i="6"/>
  <c r="FS991" i="6"/>
  <c r="FC991" i="6"/>
  <c r="FV991" i="6" s="1"/>
  <c r="CB991" i="6"/>
  <c r="BZ991" i="6"/>
  <c r="BX991" i="6"/>
  <c r="BU991" i="6"/>
  <c r="BL991" i="6"/>
  <c r="AV991" i="6"/>
  <c r="AU991" i="6"/>
  <c r="AT991" i="6"/>
  <c r="AS991" i="6"/>
  <c r="H991" i="6"/>
  <c r="FU990" i="6"/>
  <c r="FS990" i="6"/>
  <c r="FC990" i="6"/>
  <c r="FV990" i="6" s="1"/>
  <c r="BU990" i="6"/>
  <c r="BL990" i="6"/>
  <c r="AV990" i="6"/>
  <c r="AU990" i="6"/>
  <c r="AT990" i="6"/>
  <c r="AS990" i="6"/>
  <c r="H990" i="6"/>
  <c r="FU989" i="6"/>
  <c r="FS989" i="6"/>
  <c r="FC989" i="6"/>
  <c r="FD989" i="6" s="1"/>
  <c r="CB989" i="6"/>
  <c r="BZ989" i="6"/>
  <c r="BX989" i="6"/>
  <c r="BU989" i="6"/>
  <c r="BL989" i="6"/>
  <c r="AV989" i="6"/>
  <c r="AU989" i="6"/>
  <c r="AT989" i="6"/>
  <c r="AS989" i="6"/>
  <c r="H989" i="6"/>
  <c r="FU988" i="6"/>
  <c r="FS988" i="6"/>
  <c r="FC988" i="6"/>
  <c r="FD988" i="6" s="1"/>
  <c r="CB988" i="6"/>
  <c r="BZ988" i="6"/>
  <c r="BX988" i="6"/>
  <c r="BU988" i="6"/>
  <c r="BL988" i="6"/>
  <c r="AV988" i="6"/>
  <c r="AU988" i="6"/>
  <c r="AT988" i="6"/>
  <c r="AS988" i="6"/>
  <c r="H988" i="6"/>
  <c r="FU987" i="6"/>
  <c r="FS987" i="6"/>
  <c r="FC987" i="6"/>
  <c r="FD987" i="6" s="1"/>
  <c r="CB987" i="6"/>
  <c r="BZ987" i="6"/>
  <c r="BX987" i="6"/>
  <c r="BU987" i="6"/>
  <c r="BL987" i="6"/>
  <c r="AV987" i="6"/>
  <c r="AU987" i="6"/>
  <c r="AT987" i="6"/>
  <c r="AS987" i="6"/>
  <c r="H987" i="6"/>
  <c r="FU986" i="6"/>
  <c r="FS986" i="6"/>
  <c r="FC986" i="6"/>
  <c r="FD986" i="6" s="1"/>
  <c r="CB986" i="6"/>
  <c r="BZ986" i="6"/>
  <c r="BX986" i="6"/>
  <c r="BU986" i="6"/>
  <c r="BL986" i="6"/>
  <c r="AV986" i="6"/>
  <c r="AU986" i="6"/>
  <c r="AT986" i="6"/>
  <c r="AS986" i="6"/>
  <c r="H986" i="6"/>
  <c r="FU985" i="6"/>
  <c r="FS985" i="6"/>
  <c r="FC985" i="6"/>
  <c r="FD985" i="6" s="1"/>
  <c r="CB985" i="6"/>
  <c r="BZ985" i="6"/>
  <c r="BX985" i="6"/>
  <c r="BU985" i="6"/>
  <c r="BL985" i="6"/>
  <c r="AV985" i="6"/>
  <c r="AU985" i="6"/>
  <c r="AT985" i="6"/>
  <c r="AS985" i="6"/>
  <c r="H985" i="6"/>
  <c r="FU984" i="6"/>
  <c r="FS984" i="6"/>
  <c r="FC984" i="6"/>
  <c r="FD984" i="6" s="1"/>
  <c r="CB984" i="6"/>
  <c r="BZ984" i="6"/>
  <c r="BX984" i="6"/>
  <c r="BU984" i="6"/>
  <c r="BL984" i="6"/>
  <c r="AV984" i="6"/>
  <c r="AU984" i="6"/>
  <c r="AT984" i="6"/>
  <c r="AS984" i="6"/>
  <c r="H984" i="6"/>
  <c r="FU983" i="6"/>
  <c r="FS983" i="6"/>
  <c r="FC983" i="6"/>
  <c r="FD983" i="6" s="1"/>
  <c r="CB983" i="6"/>
  <c r="BZ983" i="6"/>
  <c r="BX983" i="6"/>
  <c r="BU983" i="6"/>
  <c r="BL983" i="6"/>
  <c r="AV983" i="6"/>
  <c r="AU983" i="6"/>
  <c r="AT983" i="6"/>
  <c r="AS983" i="6"/>
  <c r="H983" i="6"/>
  <c r="FU982" i="6"/>
  <c r="FS982" i="6"/>
  <c r="FC982" i="6"/>
  <c r="FD982" i="6" s="1"/>
  <c r="CB982" i="6"/>
  <c r="BZ982" i="6"/>
  <c r="BX982" i="6"/>
  <c r="BU982" i="6"/>
  <c r="BL982" i="6"/>
  <c r="AV982" i="6"/>
  <c r="AU982" i="6"/>
  <c r="AT982" i="6"/>
  <c r="AS982" i="6"/>
  <c r="H982" i="6"/>
  <c r="FU981" i="6"/>
  <c r="FS981" i="6"/>
  <c r="FC981" i="6"/>
  <c r="FD981" i="6" s="1"/>
  <c r="CB981" i="6"/>
  <c r="BZ981" i="6"/>
  <c r="BX981" i="6"/>
  <c r="BU981" i="6"/>
  <c r="BL981" i="6"/>
  <c r="AV981" i="6"/>
  <c r="AU981" i="6"/>
  <c r="AT981" i="6"/>
  <c r="AS981" i="6"/>
  <c r="H981" i="6"/>
  <c r="FU980" i="6"/>
  <c r="FS980" i="6"/>
  <c r="FC980" i="6"/>
  <c r="FV980" i="6" s="1"/>
  <c r="CB980" i="6"/>
  <c r="BZ980" i="6"/>
  <c r="BX980" i="6"/>
  <c r="BU980" i="6"/>
  <c r="BL980" i="6"/>
  <c r="AV980" i="6"/>
  <c r="AU980" i="6"/>
  <c r="AT980" i="6"/>
  <c r="AS980" i="6"/>
  <c r="H980" i="6"/>
  <c r="FU979" i="6"/>
  <c r="FS979" i="6"/>
  <c r="FC979" i="6"/>
  <c r="FD979" i="6" s="1"/>
  <c r="CB979" i="6"/>
  <c r="BZ979" i="6"/>
  <c r="BX979" i="6"/>
  <c r="BU979" i="6"/>
  <c r="BL979" i="6"/>
  <c r="AV979" i="6"/>
  <c r="AU979" i="6"/>
  <c r="AT979" i="6"/>
  <c r="AS979" i="6"/>
  <c r="H979" i="6"/>
  <c r="FU978" i="6"/>
  <c r="FS978" i="6"/>
  <c r="FC978" i="6"/>
  <c r="FD978" i="6" s="1"/>
  <c r="CB978" i="6"/>
  <c r="BZ978" i="6"/>
  <c r="BX978" i="6"/>
  <c r="BU978" i="6"/>
  <c r="BL978" i="6"/>
  <c r="AV978" i="6"/>
  <c r="AU978" i="6"/>
  <c r="AT978" i="6"/>
  <c r="AS978" i="6"/>
  <c r="H978" i="6"/>
  <c r="FU977" i="6"/>
  <c r="FS977" i="6"/>
  <c r="FC977" i="6"/>
  <c r="FD977" i="6" s="1"/>
  <c r="CB977" i="6"/>
  <c r="BZ977" i="6"/>
  <c r="BX977" i="6"/>
  <c r="BU977" i="6"/>
  <c r="BL977" i="6"/>
  <c r="AV977" i="6"/>
  <c r="AU977" i="6"/>
  <c r="AT977" i="6"/>
  <c r="AS977" i="6"/>
  <c r="H977" i="6"/>
  <c r="FU976" i="6"/>
  <c r="FS976" i="6"/>
  <c r="FC976" i="6"/>
  <c r="FV976" i="6" s="1"/>
  <c r="CB976" i="6"/>
  <c r="BZ976" i="6"/>
  <c r="BX976" i="6"/>
  <c r="BU976" i="6"/>
  <c r="BL976" i="6"/>
  <c r="AV976" i="6"/>
  <c r="AU976" i="6"/>
  <c r="AT976" i="6"/>
  <c r="AS976" i="6"/>
  <c r="H976" i="6"/>
  <c r="FU975" i="6"/>
  <c r="FS975" i="6"/>
  <c r="FC975" i="6"/>
  <c r="FD975" i="6" s="1"/>
  <c r="CB975" i="6"/>
  <c r="BZ975" i="6"/>
  <c r="BX975" i="6"/>
  <c r="BU975" i="6"/>
  <c r="BL975" i="6"/>
  <c r="AV975" i="6"/>
  <c r="AU975" i="6"/>
  <c r="AT975" i="6"/>
  <c r="AS975" i="6"/>
  <c r="H975" i="6"/>
  <c r="FU974" i="6"/>
  <c r="FS974" i="6"/>
  <c r="FC974" i="6"/>
  <c r="FD974" i="6" s="1"/>
  <c r="CB974" i="6"/>
  <c r="BZ974" i="6"/>
  <c r="BX974" i="6"/>
  <c r="BU974" i="6"/>
  <c r="BL974" i="6"/>
  <c r="AV974" i="6"/>
  <c r="AU974" i="6"/>
  <c r="AT974" i="6"/>
  <c r="AS974" i="6"/>
  <c r="H974" i="6"/>
  <c r="FU973" i="6"/>
  <c r="FS973" i="6"/>
  <c r="FC973" i="6"/>
  <c r="FD973" i="6" s="1"/>
  <c r="CB973" i="6"/>
  <c r="BZ973" i="6"/>
  <c r="BX973" i="6"/>
  <c r="BU973" i="6"/>
  <c r="BL973" i="6"/>
  <c r="AV973" i="6"/>
  <c r="AU973" i="6"/>
  <c r="AT973" i="6"/>
  <c r="AS973" i="6"/>
  <c r="H973" i="6"/>
  <c r="FU972" i="6"/>
  <c r="FS972" i="6"/>
  <c r="FC972" i="6"/>
  <c r="FD972" i="6" s="1"/>
  <c r="CB972" i="6"/>
  <c r="BZ972" i="6"/>
  <c r="BX972" i="6"/>
  <c r="BU972" i="6"/>
  <c r="BL972" i="6"/>
  <c r="AV972" i="6"/>
  <c r="AU972" i="6"/>
  <c r="AT972" i="6"/>
  <c r="AS972" i="6"/>
  <c r="H972" i="6"/>
  <c r="FU971" i="6"/>
  <c r="FS971" i="6"/>
  <c r="FC971" i="6"/>
  <c r="FV971" i="6" s="1"/>
  <c r="CB971" i="6"/>
  <c r="BZ971" i="6"/>
  <c r="BX971" i="6"/>
  <c r="BU971" i="6"/>
  <c r="BL971" i="6"/>
  <c r="AV971" i="6"/>
  <c r="AU971" i="6"/>
  <c r="AT971" i="6"/>
  <c r="AS971" i="6"/>
  <c r="H971" i="6"/>
  <c r="FU970" i="6"/>
  <c r="FS970" i="6"/>
  <c r="FC970" i="6"/>
  <c r="FV970" i="6" s="1"/>
  <c r="CB970" i="6"/>
  <c r="BZ970" i="6"/>
  <c r="BX970" i="6"/>
  <c r="BU970" i="6"/>
  <c r="BL970" i="6"/>
  <c r="AV970" i="6"/>
  <c r="AU970" i="6"/>
  <c r="AT970" i="6"/>
  <c r="AS970" i="6"/>
  <c r="FU969" i="6"/>
  <c r="FS969" i="6"/>
  <c r="FC969" i="6"/>
  <c r="FD969" i="6" s="1"/>
  <c r="CB969" i="6"/>
  <c r="BZ969" i="6"/>
  <c r="BX969" i="6"/>
  <c r="BU969" i="6"/>
  <c r="BL969" i="6"/>
  <c r="AV969" i="6"/>
  <c r="AU969" i="6"/>
  <c r="AT969" i="6"/>
  <c r="AS969" i="6"/>
  <c r="FU968" i="6"/>
  <c r="FS968" i="6"/>
  <c r="FC968" i="6"/>
  <c r="FV968" i="6" s="1"/>
  <c r="BL968" i="6"/>
  <c r="AV968" i="6"/>
  <c r="AU968" i="6"/>
  <c r="AT968" i="6"/>
  <c r="AS968" i="6"/>
  <c r="FU967" i="6"/>
  <c r="FS967" i="6"/>
  <c r="FC967" i="6"/>
  <c r="FV967" i="6" s="1"/>
  <c r="CB967" i="6"/>
  <c r="BZ967" i="6"/>
  <c r="BX967" i="6"/>
  <c r="BU967" i="6"/>
  <c r="BL967" i="6"/>
  <c r="AV967" i="6"/>
  <c r="AU967" i="6"/>
  <c r="AT967" i="6"/>
  <c r="AS967" i="6"/>
  <c r="FU966" i="6"/>
  <c r="FS966" i="6"/>
  <c r="FC966" i="6"/>
  <c r="FV966" i="6" s="1"/>
  <c r="CB966" i="6"/>
  <c r="BZ966" i="6"/>
  <c r="BX966" i="6"/>
  <c r="BU966" i="6"/>
  <c r="BL966" i="6"/>
  <c r="AV966" i="6"/>
  <c r="AU966" i="6"/>
  <c r="AT966" i="6"/>
  <c r="AS966" i="6"/>
  <c r="FU965" i="6"/>
  <c r="FS965" i="6"/>
  <c r="FC965" i="6"/>
  <c r="FD965" i="6" s="1"/>
  <c r="CB965" i="6"/>
  <c r="BZ965" i="6"/>
  <c r="BX965" i="6"/>
  <c r="BU965" i="6"/>
  <c r="BL965" i="6"/>
  <c r="AV965" i="6"/>
  <c r="AU965" i="6"/>
  <c r="AT965" i="6"/>
  <c r="AS965" i="6"/>
  <c r="FU964" i="6"/>
  <c r="FS964" i="6"/>
  <c r="FC964" i="6"/>
  <c r="FD964" i="6" s="1"/>
  <c r="BU964" i="6"/>
  <c r="BL964" i="6"/>
  <c r="AV964" i="6"/>
  <c r="AU964" i="6"/>
  <c r="AT964" i="6"/>
  <c r="AS964" i="6"/>
  <c r="FS963" i="6"/>
  <c r="CB963" i="6"/>
  <c r="BZ963" i="6"/>
  <c r="BX963" i="6"/>
  <c r="BU963" i="6"/>
  <c r="BL963" i="6"/>
  <c r="AV963" i="6"/>
  <c r="AU963" i="6"/>
  <c r="AT963" i="6"/>
  <c r="AS963" i="6"/>
  <c r="FS962" i="6"/>
  <c r="CB962" i="6"/>
  <c r="BZ962" i="6"/>
  <c r="BX962" i="6"/>
  <c r="BU962" i="6"/>
  <c r="BL962" i="6"/>
  <c r="AV962" i="6"/>
  <c r="AU962" i="6"/>
  <c r="AT962" i="6"/>
  <c r="AS962" i="6"/>
  <c r="FU961" i="6"/>
  <c r="FS961" i="6"/>
  <c r="FC961" i="6"/>
  <c r="FV961" i="6" s="1"/>
  <c r="CB961" i="6"/>
  <c r="BZ961" i="6"/>
  <c r="BX961" i="6"/>
  <c r="BU961" i="6"/>
  <c r="BL961" i="6"/>
  <c r="AV961" i="6"/>
  <c r="AU961" i="6"/>
  <c r="AT961" i="6"/>
  <c r="AS961" i="6"/>
  <c r="FU960" i="6"/>
  <c r="FS960" i="6"/>
  <c r="FC960" i="6"/>
  <c r="FD960" i="6" s="1"/>
  <c r="CB960" i="6"/>
  <c r="BZ960" i="6"/>
  <c r="BX960" i="6"/>
  <c r="BU960" i="6"/>
  <c r="BL960" i="6"/>
  <c r="AV960" i="6"/>
  <c r="AU960" i="6"/>
  <c r="AT960" i="6"/>
  <c r="AS960" i="6"/>
  <c r="H960" i="6"/>
  <c r="FU959" i="6"/>
  <c r="FS959" i="6"/>
  <c r="FC959" i="6"/>
  <c r="FD959" i="6" s="1"/>
  <c r="CB959" i="6"/>
  <c r="BZ959" i="6"/>
  <c r="BX959" i="6"/>
  <c r="BU959" i="6"/>
  <c r="BL959" i="6"/>
  <c r="AV959" i="6"/>
  <c r="AU959" i="6"/>
  <c r="AT959" i="6"/>
  <c r="AS959" i="6"/>
  <c r="H959" i="6"/>
  <c r="FU958" i="6"/>
  <c r="FS958" i="6"/>
  <c r="FC958" i="6"/>
  <c r="FV958" i="6" s="1"/>
  <c r="CB958" i="6"/>
  <c r="BZ958" i="6"/>
  <c r="BX958" i="6"/>
  <c r="BU958" i="6"/>
  <c r="BL958" i="6"/>
  <c r="AV958" i="6"/>
  <c r="AU958" i="6"/>
  <c r="AT958" i="6"/>
  <c r="AS958" i="6"/>
  <c r="H958" i="6"/>
  <c r="FU957" i="6"/>
  <c r="FS957" i="6"/>
  <c r="FC957" i="6"/>
  <c r="FV957" i="6" s="1"/>
  <c r="CB957" i="6"/>
  <c r="BZ957" i="6"/>
  <c r="BX957" i="6"/>
  <c r="BU957" i="6"/>
  <c r="BL957" i="6"/>
  <c r="AV957" i="6"/>
  <c r="AU957" i="6"/>
  <c r="AT957" i="6"/>
  <c r="AS957" i="6"/>
  <c r="H957" i="6"/>
  <c r="FU956" i="6"/>
  <c r="FS956" i="6"/>
  <c r="FC956" i="6"/>
  <c r="FD956" i="6" s="1"/>
  <c r="CB956" i="6"/>
  <c r="BZ956" i="6"/>
  <c r="BX956" i="6"/>
  <c r="BU956" i="6"/>
  <c r="BL956" i="6"/>
  <c r="AV956" i="6"/>
  <c r="AU956" i="6"/>
  <c r="AT956" i="6"/>
  <c r="AS956" i="6"/>
  <c r="H956" i="6"/>
  <c r="FU955" i="6"/>
  <c r="FS955" i="6"/>
  <c r="FC955" i="6"/>
  <c r="FD955" i="6" s="1"/>
  <c r="H955" i="6"/>
  <c r="FU954" i="6"/>
  <c r="FS954" i="6"/>
  <c r="FC954" i="6"/>
  <c r="FD954" i="6" s="1"/>
  <c r="CB954" i="6"/>
  <c r="BZ954" i="6"/>
  <c r="BX954" i="6"/>
  <c r="BU954" i="6"/>
  <c r="BL954" i="6"/>
  <c r="AV954" i="6"/>
  <c r="AU954" i="6"/>
  <c r="AT954" i="6"/>
  <c r="AS954" i="6"/>
  <c r="H954" i="6"/>
  <c r="FU953" i="6"/>
  <c r="FS953" i="6"/>
  <c r="FC953" i="6"/>
  <c r="FV953" i="6" s="1"/>
  <c r="CB953" i="6"/>
  <c r="BZ953" i="6"/>
  <c r="BX953" i="6"/>
  <c r="BU953" i="6"/>
  <c r="BL953" i="6"/>
  <c r="AV953" i="6"/>
  <c r="AU953" i="6"/>
  <c r="AT953" i="6"/>
  <c r="AS953" i="6"/>
  <c r="H953" i="6"/>
  <c r="FU952" i="6"/>
  <c r="FS952" i="6"/>
  <c r="FC952" i="6"/>
  <c r="FV952" i="6" s="1"/>
  <c r="CB952" i="6"/>
  <c r="BZ952" i="6"/>
  <c r="BX952" i="6"/>
  <c r="BU952" i="6"/>
  <c r="BL952" i="6"/>
  <c r="AV952" i="6"/>
  <c r="AU952" i="6"/>
  <c r="AT952" i="6"/>
  <c r="AS952" i="6"/>
  <c r="H952" i="6"/>
  <c r="FU951" i="6"/>
  <c r="FS951" i="6"/>
  <c r="FC951" i="6"/>
  <c r="FD951" i="6" s="1"/>
  <c r="CB951" i="6"/>
  <c r="BZ951" i="6"/>
  <c r="BX951" i="6"/>
  <c r="BU951" i="6"/>
  <c r="BL951" i="6"/>
  <c r="AV951" i="6"/>
  <c r="AU951" i="6"/>
  <c r="AT951" i="6"/>
  <c r="AS951" i="6"/>
  <c r="H951" i="6"/>
  <c r="FU950" i="6"/>
  <c r="FS950" i="6"/>
  <c r="FC950" i="6"/>
  <c r="FD950" i="6" s="1"/>
  <c r="CB950" i="6"/>
  <c r="BZ950" i="6"/>
  <c r="BX950" i="6"/>
  <c r="BU950" i="6"/>
  <c r="BL950" i="6"/>
  <c r="AV950" i="6"/>
  <c r="AU950" i="6"/>
  <c r="AT950" i="6"/>
  <c r="AS950" i="6"/>
  <c r="H950" i="6"/>
  <c r="FU949" i="6"/>
  <c r="FS949" i="6"/>
  <c r="FC949" i="6"/>
  <c r="FV949" i="6" s="1"/>
  <c r="CB949" i="6"/>
  <c r="BZ949" i="6"/>
  <c r="BX949" i="6"/>
  <c r="BU949" i="6"/>
  <c r="BL949" i="6"/>
  <c r="AV949" i="6"/>
  <c r="AU949" i="6"/>
  <c r="AT949" i="6"/>
  <c r="AS949" i="6"/>
  <c r="H949" i="6"/>
  <c r="FU948" i="6"/>
  <c r="FS948" i="6"/>
  <c r="FC948" i="6"/>
  <c r="FV948" i="6" s="1"/>
  <c r="CB948" i="6"/>
  <c r="BZ948" i="6"/>
  <c r="BX948" i="6"/>
  <c r="BU948" i="6"/>
  <c r="BL948" i="6"/>
  <c r="AV948" i="6"/>
  <c r="AU948" i="6"/>
  <c r="AT948" i="6"/>
  <c r="AS948" i="6"/>
  <c r="H948" i="6"/>
  <c r="FU947" i="6"/>
  <c r="FS947" i="6"/>
  <c r="FC947" i="6"/>
  <c r="FD947" i="6" s="1"/>
  <c r="CB947" i="6"/>
  <c r="BZ947" i="6"/>
  <c r="BX947" i="6"/>
  <c r="BU947" i="6"/>
  <c r="BL947" i="6"/>
  <c r="AV947" i="6"/>
  <c r="AU947" i="6"/>
  <c r="AT947" i="6"/>
  <c r="AS947" i="6"/>
  <c r="H947" i="6"/>
  <c r="FU946" i="6"/>
  <c r="FS946" i="6"/>
  <c r="FC946" i="6"/>
  <c r="FD946" i="6" s="1"/>
  <c r="CB946" i="6"/>
  <c r="BZ946" i="6"/>
  <c r="BX946" i="6"/>
  <c r="BU946" i="6"/>
  <c r="BL946" i="6"/>
  <c r="AV946" i="6"/>
  <c r="AU946" i="6"/>
  <c r="AT946" i="6"/>
  <c r="AS946" i="6"/>
  <c r="H946" i="6"/>
  <c r="FU945" i="6"/>
  <c r="FS945" i="6"/>
  <c r="FC945" i="6"/>
  <c r="FV945" i="6" s="1"/>
  <c r="CB945" i="6"/>
  <c r="BZ945" i="6"/>
  <c r="BX945" i="6"/>
  <c r="BU945" i="6"/>
  <c r="BL945" i="6"/>
  <c r="AV945" i="6"/>
  <c r="AU945" i="6"/>
  <c r="AT945" i="6"/>
  <c r="AS945" i="6"/>
  <c r="H945" i="6"/>
  <c r="FU944" i="6"/>
  <c r="FS944" i="6"/>
  <c r="FC944" i="6"/>
  <c r="FV944" i="6" s="1"/>
  <c r="CB944" i="6"/>
  <c r="BZ944" i="6"/>
  <c r="BX944" i="6"/>
  <c r="BU944" i="6"/>
  <c r="BL944" i="6"/>
  <c r="AV944" i="6"/>
  <c r="AU944" i="6"/>
  <c r="AT944" i="6"/>
  <c r="AS944" i="6"/>
  <c r="H944" i="6"/>
  <c r="FU943" i="6"/>
  <c r="FS943" i="6"/>
  <c r="FC943" i="6"/>
  <c r="FD943" i="6" s="1"/>
  <c r="CB943" i="6"/>
  <c r="BZ943" i="6"/>
  <c r="BX943" i="6"/>
  <c r="BU943" i="6"/>
  <c r="BL943" i="6"/>
  <c r="AV943" i="6"/>
  <c r="AU943" i="6"/>
  <c r="AT943" i="6"/>
  <c r="AS943" i="6"/>
  <c r="FU942" i="6"/>
  <c r="FS942" i="6"/>
  <c r="FC942" i="6"/>
  <c r="FD942" i="6" s="1"/>
  <c r="CB942" i="6"/>
  <c r="BZ942" i="6"/>
  <c r="BX942" i="6"/>
  <c r="BU942" i="6"/>
  <c r="BL942" i="6"/>
  <c r="AV942" i="6"/>
  <c r="AU942" i="6"/>
  <c r="AT942" i="6"/>
  <c r="AS942" i="6"/>
  <c r="FU941" i="6"/>
  <c r="FS941" i="6"/>
  <c r="FC941" i="6"/>
  <c r="FD941" i="6" s="1"/>
  <c r="CB941" i="6"/>
  <c r="BZ941" i="6"/>
  <c r="BX941" i="6"/>
  <c r="BU941" i="6"/>
  <c r="BL941" i="6"/>
  <c r="AV941" i="6"/>
  <c r="AU941" i="6"/>
  <c r="AT941" i="6"/>
  <c r="AS941" i="6"/>
  <c r="FU940" i="6"/>
  <c r="FS940" i="6"/>
  <c r="FC940" i="6"/>
  <c r="FD940" i="6" s="1"/>
  <c r="FU939" i="6"/>
  <c r="FS939" i="6"/>
  <c r="FC939" i="6"/>
  <c r="FD939" i="6" s="1"/>
  <c r="CB939" i="6"/>
  <c r="BZ939" i="6"/>
  <c r="BX939" i="6"/>
  <c r="BU939" i="6"/>
  <c r="BL939" i="6"/>
  <c r="AV939" i="6"/>
  <c r="AU939" i="6"/>
  <c r="AT939" i="6"/>
  <c r="AS939" i="6"/>
  <c r="FU938" i="6"/>
  <c r="FS938" i="6"/>
  <c r="FC938" i="6"/>
  <c r="FV938" i="6" s="1"/>
  <c r="CB938" i="6"/>
  <c r="BZ938" i="6"/>
  <c r="BX938" i="6"/>
  <c r="BU938" i="6"/>
  <c r="BL938" i="6"/>
  <c r="AV938" i="6"/>
  <c r="AU938" i="6"/>
  <c r="AT938" i="6"/>
  <c r="AS938" i="6"/>
  <c r="FU937" i="6"/>
  <c r="FS937" i="6"/>
  <c r="FC937" i="6"/>
  <c r="FD937" i="6" s="1"/>
  <c r="CB937" i="6"/>
  <c r="BZ937" i="6"/>
  <c r="BX937" i="6"/>
  <c r="BU937" i="6"/>
  <c r="BL937" i="6"/>
  <c r="AV937" i="6"/>
  <c r="AU937" i="6"/>
  <c r="AT937" i="6"/>
  <c r="AS937" i="6"/>
  <c r="FU936" i="6"/>
  <c r="FS936" i="6"/>
  <c r="FC936" i="6"/>
  <c r="FV936" i="6" s="1"/>
  <c r="CB936" i="6"/>
  <c r="BZ936" i="6"/>
  <c r="BX936" i="6"/>
  <c r="BU936" i="6"/>
  <c r="BL936" i="6"/>
  <c r="AV936" i="6"/>
  <c r="AU936" i="6"/>
  <c r="AT936" i="6"/>
  <c r="AS936" i="6"/>
  <c r="FU935" i="6"/>
  <c r="FS935" i="6"/>
  <c r="FC935" i="6"/>
  <c r="FV935" i="6" s="1"/>
  <c r="CB935" i="6"/>
  <c r="BZ935" i="6"/>
  <c r="BX935" i="6"/>
  <c r="BU935" i="6"/>
  <c r="BL935" i="6"/>
  <c r="AV935" i="6"/>
  <c r="AU935" i="6"/>
  <c r="AT935" i="6"/>
  <c r="AS935" i="6"/>
  <c r="FU934" i="6"/>
  <c r="FS934" i="6"/>
  <c r="FC934" i="6"/>
  <c r="FV934" i="6" s="1"/>
  <c r="CB934" i="6"/>
  <c r="BZ934" i="6"/>
  <c r="BX934" i="6"/>
  <c r="BU934" i="6"/>
  <c r="BL934" i="6"/>
  <c r="AV934" i="6"/>
  <c r="AU934" i="6"/>
  <c r="AT934" i="6"/>
  <c r="AS934" i="6"/>
  <c r="FU933" i="6"/>
  <c r="FS933" i="6"/>
  <c r="FC933" i="6"/>
  <c r="FV933" i="6" s="1"/>
  <c r="CB933" i="6"/>
  <c r="BZ933" i="6"/>
  <c r="BX933" i="6"/>
  <c r="BU933" i="6"/>
  <c r="BL933" i="6"/>
  <c r="AV933" i="6"/>
  <c r="AU933" i="6"/>
  <c r="AT933" i="6"/>
  <c r="AS933" i="6"/>
  <c r="FU932" i="6"/>
  <c r="FS932" i="6"/>
  <c r="FC932" i="6"/>
  <c r="FV932" i="6" s="1"/>
  <c r="CB932" i="6"/>
  <c r="BZ932" i="6"/>
  <c r="BX932" i="6"/>
  <c r="BU932" i="6"/>
  <c r="BL932" i="6"/>
  <c r="AV932" i="6"/>
  <c r="AU932" i="6"/>
  <c r="AT932" i="6"/>
  <c r="AS932" i="6"/>
  <c r="FU931" i="6"/>
  <c r="FS931" i="6"/>
  <c r="FC931" i="6"/>
  <c r="FD931" i="6" s="1"/>
  <c r="CB931" i="6"/>
  <c r="BZ931" i="6"/>
  <c r="BX931" i="6"/>
  <c r="BU931" i="6"/>
  <c r="BL931" i="6"/>
  <c r="AV931" i="6"/>
  <c r="AU931" i="6"/>
  <c r="AT931" i="6"/>
  <c r="AS931" i="6"/>
  <c r="FU930" i="6"/>
  <c r="FS930" i="6"/>
  <c r="FC930" i="6"/>
  <c r="FV930" i="6" s="1"/>
  <c r="CB930" i="6"/>
  <c r="BZ930" i="6"/>
  <c r="BX930" i="6"/>
  <c r="BU930" i="6"/>
  <c r="BL930" i="6"/>
  <c r="AV930" i="6"/>
  <c r="AU930" i="6"/>
  <c r="AT930" i="6"/>
  <c r="AS930" i="6"/>
  <c r="FU929" i="6"/>
  <c r="FS929" i="6"/>
  <c r="FC929" i="6"/>
  <c r="FD929" i="6" s="1"/>
  <c r="CB929" i="6"/>
  <c r="BZ929" i="6"/>
  <c r="BX929" i="6"/>
  <c r="BU929" i="6"/>
  <c r="BL929" i="6"/>
  <c r="AV929" i="6"/>
  <c r="AU929" i="6"/>
  <c r="AT929" i="6"/>
  <c r="AS929" i="6"/>
  <c r="FU928" i="6"/>
  <c r="FS928" i="6"/>
  <c r="FC928" i="6"/>
  <c r="FV928" i="6" s="1"/>
  <c r="CB928" i="6"/>
  <c r="BZ928" i="6"/>
  <c r="BX928" i="6"/>
  <c r="BU928" i="6"/>
  <c r="BL928" i="6"/>
  <c r="AV928" i="6"/>
  <c r="AU928" i="6"/>
  <c r="AT928" i="6"/>
  <c r="AS928" i="6"/>
  <c r="FU927" i="6"/>
  <c r="FS927" i="6"/>
  <c r="FC927" i="6"/>
  <c r="FV927" i="6" s="1"/>
  <c r="CB927" i="6"/>
  <c r="BZ927" i="6"/>
  <c r="BX927" i="6"/>
  <c r="BU927" i="6"/>
  <c r="BL927" i="6"/>
  <c r="AV927" i="6"/>
  <c r="AU927" i="6"/>
  <c r="AT927" i="6"/>
  <c r="AS927" i="6"/>
  <c r="FU926" i="6"/>
  <c r="FS926" i="6"/>
  <c r="FC926" i="6"/>
  <c r="FV926" i="6" s="1"/>
  <c r="CB926" i="6"/>
  <c r="BZ926" i="6"/>
  <c r="BX926" i="6"/>
  <c r="BU926" i="6"/>
  <c r="BL926" i="6"/>
  <c r="AV926" i="6"/>
  <c r="AU926" i="6"/>
  <c r="AT926" i="6"/>
  <c r="AS926" i="6"/>
  <c r="FU925" i="6"/>
  <c r="FS925" i="6"/>
  <c r="FC925" i="6"/>
  <c r="FV925" i="6" s="1"/>
  <c r="CB925" i="6"/>
  <c r="BZ925" i="6"/>
  <c r="BX925" i="6"/>
  <c r="BU925" i="6"/>
  <c r="BL925" i="6"/>
  <c r="AV925" i="6"/>
  <c r="AU925" i="6"/>
  <c r="AT925" i="6"/>
  <c r="AS925" i="6"/>
  <c r="FU924" i="6"/>
  <c r="FS924" i="6"/>
  <c r="FC924" i="6"/>
  <c r="FD924" i="6" s="1"/>
  <c r="CB924" i="6"/>
  <c r="BZ924" i="6"/>
  <c r="BX924" i="6"/>
  <c r="BU924" i="6"/>
  <c r="BL924" i="6"/>
  <c r="AV924" i="6"/>
  <c r="AU924" i="6"/>
  <c r="AT924" i="6"/>
  <c r="AS924" i="6"/>
  <c r="FU923" i="6"/>
  <c r="FS923" i="6"/>
  <c r="FC923" i="6"/>
  <c r="FD923" i="6" s="1"/>
  <c r="CB923" i="6"/>
  <c r="BZ923" i="6"/>
  <c r="BX923" i="6"/>
  <c r="BU923" i="6"/>
  <c r="BL923" i="6"/>
  <c r="AV923" i="6"/>
  <c r="AU923" i="6"/>
  <c r="AT923" i="6"/>
  <c r="AS923" i="6"/>
  <c r="FU922" i="6"/>
  <c r="FS922" i="6"/>
  <c r="FC922" i="6"/>
  <c r="FD922" i="6" s="1"/>
  <c r="CB922" i="6"/>
  <c r="BZ922" i="6"/>
  <c r="BX922" i="6"/>
  <c r="BU922" i="6"/>
  <c r="BL922" i="6"/>
  <c r="AV922" i="6"/>
  <c r="AU922" i="6"/>
  <c r="AT922" i="6"/>
  <c r="AS922" i="6"/>
  <c r="FU921" i="6"/>
  <c r="FS921" i="6"/>
  <c r="FC921" i="6"/>
  <c r="FD921" i="6" s="1"/>
  <c r="CB921" i="6"/>
  <c r="BZ921" i="6"/>
  <c r="BX921" i="6"/>
  <c r="BU921" i="6"/>
  <c r="BL921" i="6"/>
  <c r="AV921" i="6"/>
  <c r="AU921" i="6"/>
  <c r="AT921" i="6"/>
  <c r="AS921" i="6"/>
  <c r="FU920" i="6"/>
  <c r="FS920" i="6"/>
  <c r="FC920" i="6"/>
  <c r="FV920" i="6" s="1"/>
  <c r="CB920" i="6"/>
  <c r="BZ920" i="6"/>
  <c r="BX920" i="6"/>
  <c r="BU920" i="6"/>
  <c r="BL920" i="6"/>
  <c r="AV920" i="6"/>
  <c r="AU920" i="6"/>
  <c r="AT920" i="6"/>
  <c r="AS920" i="6"/>
  <c r="FU919" i="6"/>
  <c r="FS919" i="6"/>
  <c r="FC919" i="6"/>
  <c r="FV919" i="6" s="1"/>
  <c r="CB919" i="6"/>
  <c r="BZ919" i="6"/>
  <c r="BX919" i="6"/>
  <c r="BU919" i="6"/>
  <c r="BL919" i="6"/>
  <c r="AV919" i="6"/>
  <c r="AU919" i="6"/>
  <c r="AT919" i="6"/>
  <c r="AS919" i="6"/>
  <c r="FU918" i="6"/>
  <c r="FS918" i="6"/>
  <c r="FC918" i="6"/>
  <c r="FV918" i="6" s="1"/>
  <c r="CB918" i="6"/>
  <c r="BZ918" i="6"/>
  <c r="BX918" i="6"/>
  <c r="BU918" i="6"/>
  <c r="BL918" i="6"/>
  <c r="AV918" i="6"/>
  <c r="AU918" i="6"/>
  <c r="AT918" i="6"/>
  <c r="AS918" i="6"/>
  <c r="FS917" i="6"/>
  <c r="FD917" i="6"/>
  <c r="CB917" i="6"/>
  <c r="BZ917" i="6"/>
  <c r="BX917" i="6"/>
  <c r="BU917" i="6"/>
  <c r="BL917" i="6"/>
  <c r="AV917" i="6"/>
  <c r="AU917" i="6"/>
  <c r="AT917" i="6"/>
  <c r="AS917" i="6"/>
  <c r="FS916" i="6"/>
  <c r="FD916" i="6"/>
  <c r="CB916" i="6"/>
  <c r="BZ916" i="6"/>
  <c r="BX916" i="6"/>
  <c r="BU916" i="6"/>
  <c r="BL916" i="6"/>
  <c r="AV916" i="6"/>
  <c r="AU916" i="6"/>
  <c r="AT916" i="6"/>
  <c r="AS916" i="6"/>
  <c r="FS915" i="6"/>
  <c r="FD915" i="6"/>
  <c r="CB915" i="6"/>
  <c r="BZ915" i="6"/>
  <c r="BX915" i="6"/>
  <c r="BU915" i="6"/>
  <c r="BL915" i="6"/>
  <c r="AV915" i="6"/>
  <c r="AU915" i="6"/>
  <c r="AT915" i="6"/>
  <c r="AS915" i="6"/>
  <c r="BR967" i="6" l="1"/>
  <c r="FD1007" i="6"/>
  <c r="BR933" i="6"/>
  <c r="BR938" i="6"/>
  <c r="FV946" i="6"/>
  <c r="FD953" i="6"/>
  <c r="FV960" i="6"/>
  <c r="BV965" i="6"/>
  <c r="BV935" i="6"/>
  <c r="BR956" i="6"/>
  <c r="BR997" i="6"/>
  <c r="FD992" i="6"/>
  <c r="BR916" i="6"/>
  <c r="BV942" i="6"/>
  <c r="FV989" i="6"/>
  <c r="BR998" i="6"/>
  <c r="BR921" i="6"/>
  <c r="FV937" i="6"/>
  <c r="FV972" i="6"/>
  <c r="BR981" i="6"/>
  <c r="BR989" i="6"/>
  <c r="BR994" i="6"/>
  <c r="BR923" i="6"/>
  <c r="BR931" i="6"/>
  <c r="BV960" i="6"/>
  <c r="FV996" i="6"/>
  <c r="FD1001" i="6"/>
  <c r="FV922" i="6"/>
  <c r="BR937" i="6"/>
  <c r="BR922" i="6"/>
  <c r="FD994" i="6"/>
  <c r="BV936" i="6"/>
  <c r="BR939" i="6"/>
  <c r="FV940" i="6"/>
  <c r="BV961" i="6"/>
  <c r="BR977" i="6"/>
  <c r="BR993" i="6"/>
  <c r="BV923" i="6"/>
  <c r="FV1005" i="6"/>
  <c r="FD990" i="6"/>
  <c r="BR1006" i="6"/>
  <c r="BR915" i="6"/>
  <c r="BR965" i="6"/>
  <c r="FD997" i="6"/>
  <c r="BR942" i="6"/>
  <c r="BV945" i="6"/>
  <c r="FV924" i="6"/>
  <c r="FD936" i="6"/>
  <c r="BR978" i="6"/>
  <c r="BV1002" i="6"/>
  <c r="BV1005" i="6"/>
  <c r="FV941" i="6"/>
  <c r="FV947" i="6"/>
  <c r="FD938" i="6"/>
  <c r="FV955" i="6"/>
  <c r="BR1001" i="6"/>
  <c r="BV939" i="6"/>
  <c r="FD945" i="6"/>
  <c r="FD932" i="6"/>
  <c r="BR941" i="6"/>
  <c r="BV958" i="6"/>
  <c r="BR962" i="6"/>
  <c r="FV969" i="6"/>
  <c r="FV984" i="6"/>
  <c r="BV925" i="6"/>
  <c r="FD926" i="6"/>
  <c r="FD949" i="6"/>
  <c r="BR957" i="6"/>
  <c r="BR963" i="6"/>
  <c r="FD971" i="6"/>
  <c r="BR974" i="6"/>
  <c r="FD976" i="6"/>
  <c r="BR985" i="6"/>
  <c r="BV992" i="6"/>
  <c r="BV993" i="6"/>
  <c r="FV1000" i="6"/>
  <c r="BV1010" i="6"/>
  <c r="BV918" i="6"/>
  <c r="BV929" i="6"/>
  <c r="FV931" i="6"/>
  <c r="BV932" i="6"/>
  <c r="FV943" i="6"/>
  <c r="BV956" i="6"/>
  <c r="FD980" i="6"/>
  <c r="BV1000" i="6"/>
  <c r="BV919" i="6"/>
  <c r="FD920" i="6"/>
  <c r="FV921" i="6"/>
  <c r="FD961" i="6"/>
  <c r="BR982" i="6"/>
  <c r="BV1009" i="6"/>
  <c r="BV931" i="6"/>
  <c r="BV943" i="6"/>
  <c r="BV949" i="6"/>
  <c r="BV959" i="6"/>
  <c r="BV971" i="6"/>
  <c r="BR976" i="6"/>
  <c r="BV999" i="6"/>
  <c r="FV950" i="6"/>
  <c r="FV951" i="6"/>
  <c r="BV915" i="6"/>
  <c r="BV917" i="6"/>
  <c r="FD918" i="6"/>
  <c r="BR925" i="6"/>
  <c r="BR929" i="6"/>
  <c r="FV939" i="6"/>
  <c r="FD944" i="6"/>
  <c r="BR950" i="6"/>
  <c r="BV951" i="6"/>
  <c r="BV952" i="6"/>
  <c r="FV959" i="6"/>
  <c r="BR960" i="6"/>
  <c r="BV962" i="6"/>
  <c r="FV965" i="6"/>
  <c r="BV966" i="6"/>
  <c r="BV969" i="6"/>
  <c r="BV976" i="6"/>
  <c r="BV984" i="6"/>
  <c r="FV1004" i="6"/>
  <c r="BR1005" i="6"/>
  <c r="BV1007" i="6"/>
  <c r="FD1009" i="6"/>
  <c r="FV923" i="6"/>
  <c r="BV924" i="6"/>
  <c r="BV928" i="6"/>
  <c r="FD930" i="6"/>
  <c r="BV934" i="6"/>
  <c r="BR946" i="6"/>
  <c r="BV947" i="6"/>
  <c r="BV948" i="6"/>
  <c r="BR959" i="6"/>
  <c r="FD970" i="6"/>
  <c r="FV973" i="6"/>
  <c r="BV975" i="6"/>
  <c r="BV977" i="6"/>
  <c r="FV981" i="6"/>
  <c r="BV983" i="6"/>
  <c r="BV985" i="6"/>
  <c r="FV988" i="6"/>
  <c r="FD993" i="6"/>
  <c r="FD998" i="6"/>
  <c r="BV1004" i="6"/>
  <c r="BV1001" i="6"/>
  <c r="BR1002" i="6"/>
  <c r="BV1003" i="6"/>
  <c r="BV1006" i="6"/>
  <c r="BR1010" i="6"/>
  <c r="BV937" i="6"/>
  <c r="FV942" i="6"/>
  <c r="BV944" i="6"/>
  <c r="FD952" i="6"/>
  <c r="FV954" i="6"/>
  <c r="FV956" i="6"/>
  <c r="FD966" i="6"/>
  <c r="FD968" i="6"/>
  <c r="BV972" i="6"/>
  <c r="BV973" i="6"/>
  <c r="BV980" i="6"/>
  <c r="BV988" i="6"/>
  <c r="BV996" i="6"/>
  <c r="BV997" i="6"/>
  <c r="BV921" i="6"/>
  <c r="BV927" i="6"/>
  <c r="FD928" i="6"/>
  <c r="FV929" i="6"/>
  <c r="BR930" i="6"/>
  <c r="BV933" i="6"/>
  <c r="FD934" i="6"/>
  <c r="FD948" i="6"/>
  <c r="BR954" i="6"/>
  <c r="BV957" i="6"/>
  <c r="BR970" i="6"/>
  <c r="FV977" i="6"/>
  <c r="BV979" i="6"/>
  <c r="BV981" i="6"/>
  <c r="FV985" i="6"/>
  <c r="BV987" i="6"/>
  <c r="BV989" i="6"/>
  <c r="BV995" i="6"/>
  <c r="BV998" i="6"/>
  <c r="BV920" i="6"/>
  <c r="BV926" i="6"/>
  <c r="BV953" i="6"/>
  <c r="BV967" i="6"/>
  <c r="BR986" i="6"/>
  <c r="BV991" i="6"/>
  <c r="BV994" i="6"/>
  <c r="BV1008" i="6"/>
  <c r="FD1010" i="6"/>
  <c r="BV916" i="6"/>
  <c r="BV922" i="6"/>
  <c r="BR924" i="6"/>
  <c r="FD925" i="6"/>
  <c r="BV930" i="6"/>
  <c r="BR932" i="6"/>
  <c r="FD933" i="6"/>
  <c r="BV938" i="6"/>
  <c r="BV941" i="6"/>
  <c r="BR943" i="6"/>
  <c r="BV946" i="6"/>
  <c r="BR947" i="6"/>
  <c r="BV950" i="6"/>
  <c r="BR951" i="6"/>
  <c r="BV954" i="6"/>
  <c r="FD957" i="6"/>
  <c r="BR961" i="6"/>
  <c r="BV963" i="6"/>
  <c r="FV964" i="6"/>
  <c r="BR966" i="6"/>
  <c r="FD967" i="6"/>
  <c r="BV970" i="6"/>
  <c r="BR971" i="6"/>
  <c r="BV974" i="6"/>
  <c r="FV974" i="6"/>
  <c r="BR975" i="6"/>
  <c r="BV978" i="6"/>
  <c r="FV978" i="6"/>
  <c r="BR979" i="6"/>
  <c r="BV982" i="6"/>
  <c r="FV982" i="6"/>
  <c r="BR983" i="6"/>
  <c r="BV986" i="6"/>
  <c r="FV986" i="6"/>
  <c r="BR987" i="6"/>
  <c r="FD1002" i="6"/>
  <c r="FD1006" i="6"/>
  <c r="BR918" i="6"/>
  <c r="FD919" i="6"/>
  <c r="BR926" i="6"/>
  <c r="FD927" i="6"/>
  <c r="BR934" i="6"/>
  <c r="FD935" i="6"/>
  <c r="BR944" i="6"/>
  <c r="BR948" i="6"/>
  <c r="BR952" i="6"/>
  <c r="FD958" i="6"/>
  <c r="BR972" i="6"/>
  <c r="FV975" i="6"/>
  <c r="FV979" i="6"/>
  <c r="BR980" i="6"/>
  <c r="FV983" i="6"/>
  <c r="BR984" i="6"/>
  <c r="FV987" i="6"/>
  <c r="BR988" i="6"/>
  <c r="FD991" i="6"/>
  <c r="FD995" i="6"/>
  <c r="FD999" i="6"/>
  <c r="FD1003" i="6"/>
  <c r="BR1007" i="6"/>
  <c r="FD1008" i="6"/>
  <c r="BR919" i="6"/>
  <c r="BR935" i="6"/>
  <c r="BR958" i="6"/>
  <c r="BR991" i="6"/>
  <c r="BR995" i="6"/>
  <c r="BR999" i="6"/>
  <c r="BR1003" i="6"/>
  <c r="BR1008" i="6"/>
  <c r="BR927" i="6"/>
  <c r="BR917" i="6"/>
  <c r="BR920" i="6"/>
  <c r="BR928" i="6"/>
  <c r="BR936" i="6"/>
  <c r="BR945" i="6"/>
  <c r="BR949" i="6"/>
  <c r="BR953" i="6"/>
  <c r="BR973" i="6"/>
  <c r="BR1009" i="6"/>
  <c r="BR969" i="6"/>
  <c r="BR992" i="6"/>
  <c r="BR996" i="6"/>
  <c r="BR1000" i="6"/>
  <c r="BR1004" i="6"/>
  <c r="B6" i="6" l="1"/>
  <c r="H6" i="6"/>
  <c r="B26" i="6" l="1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H914" i="6"/>
  <c r="H913" i="6"/>
  <c r="H912" i="6"/>
  <c r="H911" i="6"/>
  <c r="H910" i="6"/>
  <c r="H909" i="6"/>
  <c r="H908" i="6"/>
  <c r="H907" i="6"/>
  <c r="H906" i="6"/>
  <c r="H905" i="6"/>
  <c r="H901" i="6"/>
  <c r="H900" i="6"/>
  <c r="H899" i="6"/>
  <c r="H898" i="6"/>
  <c r="H897" i="6"/>
  <c r="H896" i="6"/>
  <c r="H895" i="6"/>
  <c r="H893" i="6" l="1"/>
  <c r="H892" i="6"/>
  <c r="H891" i="6"/>
  <c r="H890" i="6"/>
  <c r="H889" i="6"/>
  <c r="H888" i="6"/>
  <c r="H887" i="6"/>
  <c r="H886" i="6"/>
  <c r="H885" i="6"/>
  <c r="H884" i="6"/>
  <c r="H882" i="6"/>
  <c r="H881" i="6"/>
  <c r="H880" i="6"/>
  <c r="H879" i="6"/>
  <c r="H878" i="6"/>
  <c r="H26" i="6"/>
  <c r="H877" i="6"/>
  <c r="H25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24" i="6"/>
  <c r="H842" i="6"/>
  <c r="H841" i="6"/>
  <c r="H840" i="6"/>
  <c r="H839" i="6"/>
  <c r="H838" i="6"/>
  <c r="H837" i="6"/>
  <c r="H23" i="6"/>
  <c r="H836" i="6"/>
  <c r="H835" i="6"/>
  <c r="H834" i="6"/>
  <c r="H833" i="6"/>
  <c r="H22" i="6"/>
  <c r="H832" i="6"/>
  <c r="H831" i="6"/>
  <c r="H830" i="6"/>
  <c r="H21" i="6"/>
  <c r="H829" i="6"/>
  <c r="H828" i="6"/>
  <c r="H827" i="6"/>
  <c r="H826" i="6"/>
  <c r="H825" i="6"/>
  <c r="H824" i="6"/>
  <c r="H20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19" i="6"/>
  <c r="H801" i="6"/>
  <c r="H800" i="6"/>
  <c r="H18" i="6"/>
  <c r="H799" i="6"/>
  <c r="H17" i="6"/>
  <c r="H16" i="6"/>
  <c r="H15" i="6"/>
  <c r="H14" i="6"/>
  <c r="H798" i="6"/>
  <c r="H13" i="6"/>
  <c r="H797" i="6"/>
  <c r="H796" i="6"/>
  <c r="H795" i="6"/>
  <c r="H794" i="6"/>
  <c r="H793" i="6"/>
  <c r="H792" i="6"/>
  <c r="H791" i="6"/>
  <c r="H12" i="6"/>
  <c r="H11" i="6"/>
  <c r="H788" i="6"/>
  <c r="H10" i="6"/>
  <c r="H787" i="6"/>
  <c r="H9" i="6"/>
  <c r="B775" i="6" l="1"/>
  <c r="B776" i="6"/>
  <c r="B3" i="6"/>
  <c r="B4" i="6"/>
  <c r="B5" i="6"/>
  <c r="B7" i="6"/>
  <c r="B8" i="6"/>
  <c r="H5" i="6"/>
  <c r="H784" i="6"/>
  <c r="H783" i="6"/>
  <c r="H782" i="6"/>
  <c r="H781" i="6"/>
  <c r="H780" i="6"/>
  <c r="H4" i="6"/>
  <c r="H779" i="6"/>
  <c r="H3" i="6"/>
  <c r="H776" i="6"/>
  <c r="H775" i="6"/>
  <c r="B721" i="6" l="1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H774" i="6"/>
  <c r="H773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5" i="6"/>
  <c r="H744" i="6"/>
  <c r="H743" i="6"/>
  <c r="H742" i="6"/>
  <c r="H741" i="6"/>
  <c r="H740" i="6"/>
  <c r="H739" i="6"/>
  <c r="H738" i="6"/>
  <c r="H737" i="6"/>
  <c r="H736" i="6"/>
  <c r="H735" i="6"/>
  <c r="H733" i="6"/>
  <c r="H732" i="6"/>
  <c r="H731" i="6"/>
  <c r="H730" i="6"/>
  <c r="H729" i="6"/>
  <c r="H728" i="6"/>
  <c r="H727" i="6"/>
  <c r="H726" i="6"/>
  <c r="H725" i="6"/>
  <c r="H724" i="6"/>
  <c r="H723" i="6"/>
  <c r="B718" i="6"/>
  <c r="B719" i="6"/>
  <c r="B720" i="6"/>
  <c r="B685" i="6" l="1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B245" i="6" l="1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2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28" i="6"/>
  <c r="B29" i="6"/>
  <c r="B30" i="6"/>
  <c r="B31" i="6"/>
  <c r="B32" i="6"/>
  <c r="B33" i="6"/>
  <c r="B34" i="6"/>
  <c r="B27" i="6"/>
  <c r="H687" i="6"/>
  <c r="H686" i="6"/>
  <c r="H685" i="6"/>
  <c r="H684" i="6"/>
  <c r="H683" i="6"/>
  <c r="H682" i="6"/>
  <c r="H681" i="6"/>
  <c r="H680" i="6"/>
  <c r="H679" i="6"/>
  <c r="H393" i="6" l="1"/>
  <c r="EP584" i="6"/>
  <c r="EP583" i="6"/>
  <c r="EP582" i="6"/>
  <c r="EP581" i="6"/>
  <c r="EP580" i="6"/>
  <c r="EP574" i="6"/>
  <c r="EP573" i="6"/>
  <c r="EP572" i="6"/>
  <c r="EP571" i="6"/>
  <c r="EP569" i="6"/>
  <c r="EP568" i="6"/>
  <c r="EP567" i="6"/>
  <c r="EP566" i="6"/>
  <c r="EP565" i="6"/>
  <c r="EP562" i="6"/>
  <c r="EP560" i="6"/>
  <c r="EP558" i="6"/>
  <c r="EP557" i="6"/>
  <c r="EP556" i="6"/>
  <c r="EP555" i="6"/>
  <c r="EP552" i="6"/>
  <c r="EP548" i="6"/>
  <c r="EP547" i="6"/>
  <c r="EP545" i="6"/>
  <c r="EP544" i="6"/>
  <c r="EP542" i="6"/>
  <c r="EP541" i="6"/>
  <c r="EP540" i="6"/>
  <c r="EP539" i="6"/>
  <c r="EP537" i="6"/>
  <c r="EP536" i="6"/>
  <c r="EP535" i="6"/>
  <c r="EP533" i="6"/>
  <c r="EP532" i="6"/>
  <c r="EP530" i="6"/>
  <c r="EP529" i="6"/>
  <c r="EP528" i="6"/>
  <c r="EP526" i="6"/>
  <c r="EP524" i="6"/>
  <c r="EP523" i="6"/>
  <c r="EP522" i="6"/>
  <c r="EP521" i="6"/>
  <c r="EP519" i="6"/>
  <c r="EP518" i="6"/>
  <c r="EP517" i="6"/>
  <c r="EP516" i="6"/>
  <c r="EP515" i="6"/>
  <c r="EP514" i="6"/>
  <c r="EP512" i="6"/>
  <c r="EP510" i="6"/>
  <c r="EP507" i="6"/>
  <c r="EP505" i="6"/>
  <c r="EP504" i="6"/>
  <c r="EP503" i="6"/>
  <c r="EP502" i="6"/>
  <c r="EP500" i="6"/>
  <c r="EP499" i="6"/>
  <c r="EP498" i="6"/>
  <c r="EP497" i="6"/>
  <c r="EP496" i="6"/>
  <c r="EP495" i="6"/>
  <c r="EP491" i="6"/>
  <c r="EP489" i="6"/>
  <c r="EP488" i="6"/>
  <c r="EP487" i="6"/>
  <c r="EP486" i="6"/>
  <c r="EP485" i="6"/>
  <c r="EP484" i="6"/>
  <c r="EP483" i="6"/>
  <c r="EP482" i="6"/>
  <c r="EP481" i="6"/>
  <c r="EP480" i="6"/>
  <c r="EP479" i="6"/>
  <c r="EP478" i="6"/>
  <c r="EP477" i="6"/>
  <c r="EP475" i="6"/>
  <c r="EP474" i="6"/>
  <c r="EP473" i="6"/>
  <c r="EP472" i="6"/>
  <c r="EP469" i="6"/>
  <c r="EP468" i="6"/>
  <c r="EP467" i="6"/>
  <c r="EP465" i="6"/>
  <c r="EP464" i="6"/>
  <c r="EP463" i="6"/>
  <c r="EP462" i="6"/>
  <c r="EP461" i="6"/>
  <c r="EP460" i="6"/>
  <c r="EP459" i="6"/>
  <c r="EP458" i="6"/>
  <c r="EP457" i="6"/>
  <c r="EP456" i="6"/>
  <c r="EP455" i="6"/>
  <c r="EP454" i="6"/>
  <c r="EP453" i="6"/>
  <c r="EP452" i="6"/>
  <c r="EP451" i="6"/>
  <c r="EP447" i="6"/>
  <c r="EP446" i="6"/>
  <c r="EP445" i="6"/>
  <c r="EP444" i="6"/>
  <c r="EP443" i="6"/>
  <c r="EP442" i="6"/>
  <c r="EP441" i="6"/>
  <c r="EP439" i="6"/>
  <c r="EP436" i="6"/>
  <c r="EP435" i="6"/>
  <c r="EP434" i="6"/>
  <c r="EP433" i="6"/>
  <c r="EP432" i="6"/>
  <c r="EP430" i="6"/>
  <c r="EP429" i="6"/>
  <c r="EP428" i="6"/>
  <c r="EP427" i="6"/>
  <c r="EP426" i="6"/>
  <c r="EP425" i="6"/>
  <c r="EP424" i="6"/>
  <c r="EP419" i="6"/>
  <c r="EP418" i="6"/>
  <c r="EP417" i="6"/>
  <c r="EP416" i="6"/>
  <c r="EP415" i="6"/>
  <c r="EP414" i="6"/>
  <c r="EP413" i="6"/>
  <c r="EP412" i="6"/>
  <c r="EP411" i="6"/>
  <c r="EP410" i="6"/>
  <c r="EP409" i="6"/>
  <c r="EP408" i="6"/>
  <c r="EP407" i="6"/>
  <c r="EP402" i="6"/>
  <c r="EP401" i="6"/>
  <c r="EP399" i="6"/>
  <c r="EP397" i="6"/>
  <c r="EP393" i="6"/>
  <c r="EP391" i="6"/>
  <c r="EP392" i="6"/>
  <c r="EP390" i="6"/>
  <c r="EP371" i="6"/>
  <c r="EP354" i="6"/>
  <c r="EP326" i="6"/>
  <c r="EP280" i="6"/>
  <c r="EP218" i="6"/>
  <c r="EP215" i="6"/>
  <c r="EP211" i="6"/>
  <c r="EP202" i="6"/>
  <c r="EP195" i="6"/>
  <c r="H27" i="6" l="1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2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70" i="6"/>
  <c r="H671" i="6"/>
  <c r="H672" i="6"/>
  <c r="H673" i="6"/>
  <c r="H674" i="6"/>
  <c r="H675" i="6"/>
  <c r="H676" i="6"/>
  <c r="H677" i="6"/>
  <c r="H678" i="6"/>
  <c r="H6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Gabcova Gabriela</author>
    <author>Žužla</author>
    <author>ZM</author>
    <author>Gabčová Gabriela, Mgr.</author>
    <author>Miluše Rusnoková</author>
    <author>64015</author>
    <author>Svoboda Michal, MUDr.</author>
    <author>C009745 user</author>
  </authors>
  <commentList>
    <comment ref="O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C1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Y1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1 = hip
2 = knee
3 = shoulder</t>
        </r>
      </text>
    </comment>
    <comment ref="DT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U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Presence of a joint implant at the site of the sample collection.
0 - no implant
1 - present implant</t>
        </r>
      </text>
    </comment>
    <comment ref="DW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0 - non-cemented prosthesis
1 - cemented cemented prosthesis
N - data not available</t>
        </r>
      </text>
    </comment>
    <comment ref="DX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Serum CRP level at the time of sample collection</t>
        </r>
      </text>
    </comment>
    <comment ref="DY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Serum IL-6 level at the time of sample collection</t>
        </r>
      </text>
    </comment>
    <comment ref="DZ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Synovial fluid white cell count
number of cells per 1 microliter</t>
        </r>
      </text>
    </comment>
    <comment ref="EC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Synovial fluid CRP level</t>
        </r>
      </text>
    </comment>
    <comment ref="ED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Synovial fluid IL-6 level</t>
        </r>
      </text>
    </comment>
    <comment ref="EE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Synovial fluid NGAL level</t>
        </r>
      </text>
    </comment>
    <comment ref="EF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Synovial fluid lactate level</t>
        </r>
      </text>
    </comment>
    <comment ref="EG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0 - negative culture
1 - Staphylococcus aureus
2 - Coagulase-negative staphylococci
3 - Anhaemolytic and viridans streptococci
4 - Beta-haemolytic streptococci
5 - Enterococci
6 - Enterobacteriaceae
7 - Pseudomonades
8 - Sample contamination: Bacillus, Micrococcus, Corynebacterium
9 - Other findings</t>
        </r>
      </text>
    </comment>
    <comment ref="EH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</text>
    </comment>
    <comment ref="EK1" authorId="3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Gabčová Gabriela, Mgr.:</t>
        </r>
        <r>
          <rPr>
            <sz val="9"/>
            <color indexed="81"/>
            <rFont val="Tahoma"/>
            <family val="2"/>
            <charset val="238"/>
          </rPr>
          <t xml:space="preserve">
mL</t>
        </r>
      </text>
    </comment>
    <comment ref="EL1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M1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Did recurrent joint effusion precede the fluid sample?
0 - no
1 - yes</t>
        </r>
      </text>
    </comment>
    <comment ref="EQ1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R1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If no revision surgery was performed, type N</t>
        </r>
      </text>
    </comment>
    <comment ref="ES1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Kellgren-Lawrence</t>
        </r>
      </text>
    </comment>
    <comment ref="ET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0 - No joint damage
1- Localised joint damage
2- Global joint damage</t>
        </r>
      </text>
    </comment>
    <comment ref="EU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0 - no damage
1 - meniscal tear
2 - chondropathy
3 - LCA/LCP damage
4 - combined damage
5 - total joint artrhroplasty present
6 - synovitis
N - no arthroscopy performed or data not available</t>
        </r>
      </text>
    </comment>
    <comment ref="FC1" authorId="2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P1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G2" authorId="4" shapeId="0" xr:uid="{00000000-0006-0000-0000-00001B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20" authorId="4" shapeId="0" xr:uid="{00000000-0006-0000-0000-00001C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PCR - borrelie                Pozitivní</t>
        </r>
      </text>
    </comment>
    <comment ref="EG29" authorId="5" shapeId="0" xr:uid="{00000000-0006-0000-0000-00001D000000}">
      <text>
        <r>
          <rPr>
            <i/>
            <sz val="8"/>
            <color indexed="81"/>
            <rFont val="Tahoma"/>
            <family val="2"/>
            <charset val="238"/>
          </rPr>
          <t>Staphylococcus hominis</t>
        </r>
        <r>
          <rPr>
            <sz val="8"/>
            <color indexed="81"/>
            <rFont val="Tahoma"/>
            <family val="2"/>
            <charset val="238"/>
          </rPr>
          <t xml:space="preserve"> after multiplying</t>
        </r>
      </text>
    </comment>
    <comment ref="EG33" authorId="5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64015:</t>
        </r>
        <r>
          <rPr>
            <sz val="9"/>
            <color indexed="81"/>
            <rFont val="Tahoma"/>
            <family val="2"/>
            <charset val="238"/>
          </rPr>
          <t xml:space="preserve">
Streptococcus agalactiae</t>
        </r>
      </text>
    </comment>
    <comment ref="DV41" authorId="5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ABG implanted in 1995, removed on 2012-11-4 because of massive osteolysis</t>
        </r>
      </text>
    </comment>
    <comment ref="E43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DI43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G46" authorId="5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E70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DI70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E72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DI72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G76" authorId="5" shapeId="0" xr:uid="{00000000-0006-0000-0000-000027000000}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8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DI88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G91" authorId="6" shapeId="0" xr:uid="{00000000-0006-0000-0000-00002A000000}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G99" authorId="6" shapeId="0" xr:uid="{00000000-0006-0000-0000-00002B000000}">
      <text>
        <r>
          <rPr>
            <i/>
            <sz val="9"/>
            <color indexed="81"/>
            <rFont val="Tahoma"/>
            <family val="2"/>
            <charset val="238"/>
          </rPr>
          <t>Staphylococcus hominis</t>
        </r>
        <r>
          <rPr>
            <sz val="9"/>
            <color indexed="81"/>
            <rFont val="Tahoma"/>
            <family val="2"/>
            <charset val="238"/>
          </rPr>
          <t xml:space="preserve"> sporadic</t>
        </r>
      </text>
    </comment>
    <comment ref="EG102" authorId="6" shapeId="0" xr:uid="{00000000-0006-0000-0000-00002C000000}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warneri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G103" authorId="6" shapeId="0" xr:uid="{00000000-0006-0000-0000-00002D000000}">
      <text>
        <r>
          <rPr>
            <i/>
            <sz val="9"/>
            <color indexed="81"/>
            <rFont val="Tahoma"/>
            <family val="2"/>
            <charset val="238"/>
          </rPr>
          <t>Staphylococcus haemolyticus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EG109" authorId="6" shapeId="0" xr:uid="{00000000-0006-0000-0000-00002E000000}">
      <text>
        <r>
          <rPr>
            <i/>
            <sz val="9"/>
            <color indexed="81"/>
            <rFont val="Tahoma"/>
            <family val="2"/>
            <charset val="238"/>
          </rPr>
          <t>Staphylococcus epidermidis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EG125" authorId="6" shapeId="0" xr:uid="{00000000-0006-0000-0000-00002F000000}">
      <text>
        <r>
          <rPr>
            <i/>
            <sz val="9"/>
            <color indexed="81"/>
            <rFont val="Tahoma"/>
            <family val="2"/>
            <charset val="238"/>
          </rPr>
          <t>Micrococcus luteus</t>
        </r>
        <r>
          <rPr>
            <sz val="9"/>
            <color indexed="81"/>
            <rFont val="Tahoma"/>
            <family val="2"/>
            <charset val="238"/>
          </rPr>
          <t xml:space="preserve">
after multiplying</t>
        </r>
      </text>
    </comment>
    <comment ref="EG202" authorId="4" shapeId="0" xr:uid="{00000000-0006-0000-0000-000030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MRSA</t>
        </r>
      </text>
    </comment>
    <comment ref="EG215" authorId="4" shapeId="0" xr:uid="{00000000-0006-0000-0000-000031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 Backerova cysta</t>
        </r>
      </text>
    </comment>
    <comment ref="EG216" authorId="4" shapeId="0" xr:uid="{00000000-0006-0000-0000-000032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217" authorId="4" shapeId="0" xr:uid="{00000000-0006-0000-0000-000033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218" authorId="4" shapeId="0" xr:uid="{00000000-0006-0000-0000-000034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DF299" authorId="1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EG354" authorId="4" shapeId="0" xr:uid="{00000000-0006-0000-0000-000036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T36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DF365" authorId="1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 xml:space="preserve">70µL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370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20x dil for FC</t>
        </r>
      </text>
    </comment>
    <comment ref="DF383" authorId="1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F384" authorId="1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50µL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F386" authorId="1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70µL</t>
        </r>
      </text>
    </comment>
    <comment ref="DF391" authorId="1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70µL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G401" authorId="4" shapeId="0" xr:uid="{00000000-0006-0000-0000-00003E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402" authorId="4" shapeId="0" xr:uid="{00000000-0006-0000-0000-00003F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DE405" authorId="1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50µL</t>
        </r>
      </text>
    </comment>
    <comment ref="EG420" authorId="4" shapeId="0" xr:uid="{00000000-0006-0000-0000-000041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421" authorId="4" shapeId="0" xr:uid="{00000000-0006-0000-0000-000042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422" authorId="4" shapeId="0" xr:uid="{00000000-0006-0000-0000-000043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výsledky z 13.10.2017</t>
        </r>
      </text>
    </comment>
    <comment ref="FD448" authorId="2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FD449" authorId="2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FD450" authorId="2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EG464" authorId="4" shapeId="0" xr:uid="{00000000-0006-0000-0000-000047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Punktát . BC kolen</t>
        </r>
      </text>
    </comment>
    <comment ref="EG474" authorId="4" shapeId="0" xr:uid="{00000000-0006-0000-0000-000048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 BC</t>
        </r>
      </text>
    </comment>
    <comment ref="EG475" authorId="4" shapeId="0" xr:uid="{00000000-0006-0000-0000-000049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DX541" authorId="7" shapeId="0" xr:uid="{00000000-0006-0000-0000-00004A000000}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  <comment ref="EG549" authorId="4" shapeId="0" xr:uid="{00000000-0006-0000-0000-00004B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550" authorId="4" shapeId="0" xr:uid="{00000000-0006-0000-0000-00004C000000}">
      <text>
        <r>
          <rPr>
            <b/>
            <sz val="9"/>
            <color indexed="81"/>
            <rFont val="Tahoma"/>
            <family val="2"/>
            <charset val="238"/>
          </rPr>
          <t>Miluše Rusnoková:</t>
        </r>
        <r>
          <rPr>
            <sz val="9"/>
            <color indexed="81"/>
            <rFont val="Tahoma"/>
            <family val="2"/>
            <charset val="238"/>
          </rPr>
          <t xml:space="preserve">
levé koleno</t>
        </r>
      </text>
    </comment>
    <comment ref="EG553" authorId="4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Miluše Rusnoková:</t>
        </r>
        <r>
          <rPr>
            <sz val="9"/>
            <color indexed="81"/>
            <rFont val="Tahoma"/>
            <family val="2"/>
            <charset val="238"/>
          </rPr>
          <t xml:space="preserve">
LEVÉ KOLENO Bakerova cysta</t>
        </r>
      </text>
    </comment>
    <comment ref="EG554" authorId="4" shapeId="0" xr:uid="{00000000-0006-0000-0000-00004E000000}">
      <text>
        <r>
          <rPr>
            <b/>
            <sz val="9"/>
            <color indexed="81"/>
            <rFont val="Tahoma"/>
            <family val="2"/>
            <charset val="238"/>
          </rPr>
          <t>Miluše Rusnoková:</t>
        </r>
        <r>
          <rPr>
            <sz val="9"/>
            <color indexed="81"/>
            <rFont val="Tahoma"/>
            <family val="2"/>
            <charset val="238"/>
          </rPr>
          <t xml:space="preserve">
levé koleno</t>
        </r>
      </text>
    </comment>
    <comment ref="EG576" authorId="4" shapeId="0" xr:uid="{00000000-0006-0000-0000-00004F000000}">
      <text>
        <r>
          <rPr>
            <b/>
            <sz val="9"/>
            <color indexed="81"/>
            <rFont val="Tahoma"/>
            <family val="2"/>
            <charset val="238"/>
          </rPr>
          <t>Miluše Rusnoková:</t>
        </r>
        <r>
          <rPr>
            <sz val="9"/>
            <color indexed="81"/>
            <rFont val="Tahoma"/>
            <family val="2"/>
            <charset val="238"/>
          </rPr>
          <t xml:space="preserve">
pravé koleno</t>
        </r>
      </text>
    </comment>
    <comment ref="EG577" authorId="4" shapeId="0" xr:uid="{00000000-0006-0000-0000-000050000000}">
      <text>
        <r>
          <rPr>
            <b/>
            <sz val="9"/>
            <color indexed="81"/>
            <rFont val="Tahoma"/>
            <family val="2"/>
            <charset val="238"/>
          </rPr>
          <t>Miluše Rusnoková:</t>
        </r>
        <r>
          <rPr>
            <sz val="9"/>
            <color indexed="81"/>
            <rFont val="Tahoma"/>
            <family val="2"/>
            <charset val="238"/>
          </rPr>
          <t xml:space="preserve">
levé koleno</t>
        </r>
      </text>
    </comment>
    <comment ref="DX591" authorId="7" shapeId="0" xr:uid="{00000000-0006-0000-0000-000051000000}">
      <text>
        <r>
          <rPr>
            <b/>
            <sz val="9"/>
            <color indexed="81"/>
            <rFont val="Tahoma"/>
            <family val="2"/>
            <charset val="238"/>
          </rPr>
          <t>11.7.2019</t>
        </r>
      </text>
    </comment>
    <comment ref="DZ635" authorId="7" shapeId="0" xr:uid="{00000000-0006-0000-0000-000052000000}">
      <text>
        <r>
          <rPr>
            <b/>
            <sz val="9"/>
            <color indexed="81"/>
            <rFont val="Tahoma"/>
            <family val="2"/>
            <charset val="238"/>
          </rPr>
          <t>ODBĚR 28.8.2018</t>
        </r>
      </text>
    </comment>
    <comment ref="EG663" authorId="4" shapeId="0" xr:uid="{00000000-0006-0000-0000-000053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PCR Borrelie burgdorferi</t>
        </r>
      </text>
    </comment>
    <comment ref="EG664" authorId="4" shapeId="0" xr:uid="{00000000-0006-0000-0000-000054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665" authorId="4" shapeId="0" xr:uid="{00000000-0006-0000-0000-000055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680" authorId="4" shapeId="0" xr:uid="{00000000-0006-0000-0000-000056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JINÉ ID 502473/4011</t>
        </r>
      </text>
    </comment>
    <comment ref="EG685" authorId="4" shapeId="0" xr:uid="{00000000-0006-0000-0000-000057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686" authorId="4" shapeId="0" xr:uid="{00000000-0006-0000-0000-000058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721" authorId="4" shapeId="0" xr:uid="{00000000-0006-0000-0000-000059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MRSA</t>
        </r>
      </text>
    </comment>
    <comment ref="EG789" authorId="4" shapeId="0" xr:uid="{00000000-0006-0000-0000-00005A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790" authorId="4" shapeId="0" xr:uid="{00000000-0006-0000-0000-00005B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849" authorId="4" shapeId="0" xr:uid="{00000000-0006-0000-0000-00005C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levé koleno</t>
        </r>
      </text>
    </comment>
    <comment ref="EG850" authorId="4" shapeId="0" xr:uid="{00000000-0006-0000-0000-00005D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pravé koleno</t>
        </r>
      </text>
    </comment>
    <comment ref="EG929" authorId="4" shapeId="0" xr:uid="{00000000-0006-0000-0000-00005E000000}">
      <text>
        <r>
          <rPr>
            <b/>
            <sz val="9"/>
            <color indexed="81"/>
            <rFont val="Tahoma"/>
            <charset val="1"/>
          </rPr>
          <t>Miluše Rusnoková:</t>
        </r>
        <r>
          <rPr>
            <sz val="9"/>
            <color indexed="81"/>
            <rFont val="Tahoma"/>
            <charset val="1"/>
          </rPr>
          <t xml:space="preserve">
Suspektní kontaminace.</t>
        </r>
      </text>
    </comment>
  </commentList>
</comments>
</file>

<file path=xl/sharedStrings.xml><?xml version="1.0" encoding="utf-8"?>
<sst xmlns="http://schemas.openxmlformats.org/spreadsheetml/2006/main" count="33066" uniqueCount="2898">
  <si>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</si>
  <si>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</si>
  <si>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</si>
  <si>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</si>
  <si>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</si>
  <si>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</si>
  <si>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</si>
  <si>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</si>
  <si>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</si>
  <si>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</si>
  <si>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</si>
  <si>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</si>
  <si>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</si>
  <si>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</si>
  <si>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</si>
  <si>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</si>
  <si>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</si>
  <si>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</si>
  <si>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</si>
  <si>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</si>
  <si>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</si>
  <si>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</si>
  <si>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</si>
  <si>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</si>
  <si>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</si>
  <si>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</si>
  <si>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</si>
  <si>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M170</t>
  </si>
  <si>
    <t>ORT-29a</t>
  </si>
  <si>
    <t>Anna</t>
  </si>
  <si>
    <t>Jaroslav</t>
  </si>
  <si>
    <t>M161</t>
  </si>
  <si>
    <t>yes</t>
  </si>
  <si>
    <t>Marie</t>
  </si>
  <si>
    <t>M171</t>
  </si>
  <si>
    <t>Božena</t>
  </si>
  <si>
    <t>Zdeněk</t>
  </si>
  <si>
    <t>ORT-29c</t>
  </si>
  <si>
    <t>Zahrádka</t>
  </si>
  <si>
    <t>Milena</t>
  </si>
  <si>
    <t>-</t>
  </si>
  <si>
    <t>Jana</t>
  </si>
  <si>
    <t>Dana</t>
  </si>
  <si>
    <t>František</t>
  </si>
  <si>
    <t>Jiří</t>
  </si>
  <si>
    <t>3/25/127/8/DR/19</t>
  </si>
  <si>
    <t>Peter</t>
  </si>
  <si>
    <t>M235</t>
  </si>
  <si>
    <t>fluid</t>
  </si>
  <si>
    <t>Marta</t>
  </si>
  <si>
    <t>Brožková</t>
  </si>
  <si>
    <t>Alena</t>
  </si>
  <si>
    <t>Jitka</t>
  </si>
  <si>
    <t>ORT-AMB</t>
  </si>
  <si>
    <t>Vlasta</t>
  </si>
  <si>
    <t>Hana</t>
  </si>
  <si>
    <t>Václav</t>
  </si>
  <si>
    <t>M171, M161</t>
  </si>
  <si>
    <t>Věra</t>
  </si>
  <si>
    <t>Zdeňka</t>
  </si>
  <si>
    <t>M2321</t>
  </si>
  <si>
    <t>Josef</t>
  </si>
  <si>
    <t>Jan</t>
  </si>
  <si>
    <t>Miroslav</t>
  </si>
  <si>
    <t>Miloslav</t>
  </si>
  <si>
    <t>Dagmar</t>
  </si>
  <si>
    <t>M1316</t>
  </si>
  <si>
    <t>Lýsek</t>
  </si>
  <si>
    <t>Mojmír</t>
  </si>
  <si>
    <t>Kopáčik</t>
  </si>
  <si>
    <t>Jiřina</t>
  </si>
  <si>
    <t>M2320</t>
  </si>
  <si>
    <t>M2323</t>
  </si>
  <si>
    <t>Petr</t>
  </si>
  <si>
    <t>Miluše</t>
  </si>
  <si>
    <t>Svatava</t>
  </si>
  <si>
    <t>Dvořáková</t>
  </si>
  <si>
    <t>Eva</t>
  </si>
  <si>
    <t>M2556</t>
  </si>
  <si>
    <t>Ludmila</t>
  </si>
  <si>
    <t>Jaroslava</t>
  </si>
  <si>
    <t>Antonín</t>
  </si>
  <si>
    <t>bloody</t>
  </si>
  <si>
    <t>Leoš</t>
  </si>
  <si>
    <t>Dudek</t>
  </si>
  <si>
    <t>Aleš</t>
  </si>
  <si>
    <t>Novák</t>
  </si>
  <si>
    <t>Stanislav</t>
  </si>
  <si>
    <t>Zdenka</t>
  </si>
  <si>
    <t>M2546</t>
  </si>
  <si>
    <t>Karel</t>
  </si>
  <si>
    <t>Ladislav</t>
  </si>
  <si>
    <t>M2322</t>
  </si>
  <si>
    <t>Radek</t>
  </si>
  <si>
    <t>5x (6)</t>
  </si>
  <si>
    <t>Miroslava</t>
  </si>
  <si>
    <t>14/55/11b/15/62L/64</t>
  </si>
  <si>
    <t>Podlezl</t>
  </si>
  <si>
    <t>2017_01_03</t>
  </si>
  <si>
    <t>M2350</t>
  </si>
  <si>
    <t>3/55/303/123/62L/11c</t>
  </si>
  <si>
    <t>Frelichová</t>
  </si>
  <si>
    <t>2017_01_04</t>
  </si>
  <si>
    <t>Rollna</t>
  </si>
  <si>
    <t>T845, Y792</t>
  </si>
  <si>
    <t>5x (6/7)</t>
  </si>
  <si>
    <t>HLA-DR/55/303/123/-/11c</t>
  </si>
  <si>
    <t>Valčík</t>
  </si>
  <si>
    <t>2017_01_05</t>
  </si>
  <si>
    <t>M171, M2356</t>
  </si>
  <si>
    <t>5x (7)</t>
  </si>
  <si>
    <t>Stejskal</t>
  </si>
  <si>
    <t>2017_01_06</t>
  </si>
  <si>
    <t>M2359</t>
  </si>
  <si>
    <t>Prajsler</t>
  </si>
  <si>
    <t>2017_01_09</t>
  </si>
  <si>
    <t>S835 W0100</t>
  </si>
  <si>
    <t>3/55/303/-/-/11c</t>
  </si>
  <si>
    <t>Langová</t>
  </si>
  <si>
    <t>2017_01_10</t>
  </si>
  <si>
    <t>M2320 M755</t>
  </si>
  <si>
    <t>3+14/55/-/-/HLA-DR/-</t>
  </si>
  <si>
    <t>Duchoň</t>
  </si>
  <si>
    <t>2017_01_11</t>
  </si>
  <si>
    <t>Haitlová</t>
  </si>
  <si>
    <t>2017_01_12</t>
  </si>
  <si>
    <t>M173, M171, Z966</t>
  </si>
  <si>
    <t>Šín</t>
  </si>
  <si>
    <t>3x (7)</t>
  </si>
  <si>
    <t>2017_01_19</t>
  </si>
  <si>
    <t>S832, W0111, W0188</t>
  </si>
  <si>
    <t>14/55/-/15/62L/64</t>
  </si>
  <si>
    <t>Oulehla</t>
  </si>
  <si>
    <t>M171, M2326</t>
  </si>
  <si>
    <t>Bittnerová</t>
  </si>
  <si>
    <t>Not measured, only aliquots, prave koleno</t>
  </si>
  <si>
    <t>Hora</t>
  </si>
  <si>
    <t>M0600</t>
  </si>
  <si>
    <t>Večerka</t>
  </si>
  <si>
    <t>Not measured, only aliquots, leve koleno</t>
  </si>
  <si>
    <t>Král</t>
  </si>
  <si>
    <t>2017_01_23</t>
  </si>
  <si>
    <t>M2320, I258, E785</t>
  </si>
  <si>
    <t>Příborská</t>
  </si>
  <si>
    <t>2017_01_25</t>
  </si>
  <si>
    <t>M171, M5312</t>
  </si>
  <si>
    <t>5x (8)</t>
  </si>
  <si>
    <t>Stehura</t>
  </si>
  <si>
    <t>Evžen</t>
  </si>
  <si>
    <t>M5455, M2322</t>
  </si>
  <si>
    <t>Lučan</t>
  </si>
  <si>
    <t>2017_01_26</t>
  </si>
  <si>
    <t>Grézl</t>
  </si>
  <si>
    <t>Vladimír</t>
  </si>
  <si>
    <t>2017_01_30</t>
  </si>
  <si>
    <t>Palánková</t>
  </si>
  <si>
    <t>Šárka</t>
  </si>
  <si>
    <t>M222, M220</t>
  </si>
  <si>
    <t>pravé koleno</t>
  </si>
  <si>
    <t>Procházka</t>
  </si>
  <si>
    <t>S37, W0100, S835</t>
  </si>
  <si>
    <t>levé koleno</t>
  </si>
  <si>
    <t>Žákovčíková</t>
  </si>
  <si>
    <t>Not measured, only aliquots</t>
  </si>
  <si>
    <t>Hrabčík</t>
  </si>
  <si>
    <t>Květoslav</t>
  </si>
  <si>
    <t>no FC, both cultivated, leve koleno-5759, prave koleno-5757</t>
  </si>
  <si>
    <t>Schnaubeltová</t>
  </si>
  <si>
    <t>M2352</t>
  </si>
  <si>
    <t>Šebík</t>
  </si>
  <si>
    <t>2017_02_01</t>
  </si>
  <si>
    <t>2x (8)</t>
  </si>
  <si>
    <t>Kolář</t>
  </si>
  <si>
    <t>4x (8)</t>
  </si>
  <si>
    <t>Kryl</t>
  </si>
  <si>
    <t>Dalibor</t>
  </si>
  <si>
    <t>M171, M755</t>
  </si>
  <si>
    <t>Netolický</t>
  </si>
  <si>
    <t>Milan</t>
  </si>
  <si>
    <t>2017_02_02</t>
  </si>
  <si>
    <t>Zelenka</t>
  </si>
  <si>
    <t>Tomáš</t>
  </si>
  <si>
    <t>M171, M2556</t>
  </si>
  <si>
    <t>Kikal</t>
  </si>
  <si>
    <t>Pavel</t>
  </si>
  <si>
    <t>2017_02_03</t>
  </si>
  <si>
    <t>Hak</t>
  </si>
  <si>
    <t>Vlastimil</t>
  </si>
  <si>
    <t>Svobodova</t>
  </si>
  <si>
    <t>Radka</t>
  </si>
  <si>
    <t>2017_02_06</t>
  </si>
  <si>
    <t>S837, W0130</t>
  </si>
  <si>
    <t>Straznicky</t>
  </si>
  <si>
    <t>M5447, W0100, S400</t>
  </si>
  <si>
    <t>Komarkova</t>
  </si>
  <si>
    <t>2017_02_08</t>
  </si>
  <si>
    <t>T845, Y782</t>
  </si>
  <si>
    <t>14/55/11b/15/-/64</t>
  </si>
  <si>
    <t>3x (8/9)</t>
  </si>
  <si>
    <t>Konečná</t>
  </si>
  <si>
    <t>2017_02_09</t>
  </si>
  <si>
    <t>T841, Y792</t>
  </si>
  <si>
    <t>3x (9)</t>
  </si>
  <si>
    <t>Běhalík</t>
  </si>
  <si>
    <t>5x (9)</t>
  </si>
  <si>
    <t>Ručková</t>
  </si>
  <si>
    <t>M170, M190</t>
  </si>
  <si>
    <t>Vejbok</t>
  </si>
  <si>
    <t>2017_02_13</t>
  </si>
  <si>
    <t>M171, M170</t>
  </si>
  <si>
    <t>2x (9)</t>
  </si>
  <si>
    <t>Lévová</t>
  </si>
  <si>
    <t>M2325</t>
  </si>
  <si>
    <t>Durkalec</t>
  </si>
  <si>
    <t>M170, M7712</t>
  </si>
  <si>
    <t>S835, W0100</t>
  </si>
  <si>
    <t>S835, W0112</t>
  </si>
  <si>
    <t>Čiklová</t>
  </si>
  <si>
    <t>2017_02_14</t>
  </si>
  <si>
    <t>M0091, M171</t>
  </si>
  <si>
    <t>Marečková</t>
  </si>
  <si>
    <t>Vladimíra</t>
  </si>
  <si>
    <t>2017_02_15</t>
  </si>
  <si>
    <t>Intracellular staining, leve koleno</t>
  </si>
  <si>
    <t>Kosinková</t>
  </si>
  <si>
    <t>S830, W0111</t>
  </si>
  <si>
    <t>Kopilčák</t>
  </si>
  <si>
    <t>2017_02_16</t>
  </si>
  <si>
    <t>M2418, M2322, M2384</t>
  </si>
  <si>
    <t>Sedláčková</t>
  </si>
  <si>
    <t>Jindřiška</t>
  </si>
  <si>
    <t>Velísková</t>
  </si>
  <si>
    <t>Lenka</t>
  </si>
  <si>
    <t>2017_02_20</t>
  </si>
  <si>
    <t>0x</t>
  </si>
  <si>
    <t>Žůr</t>
  </si>
  <si>
    <t>Páleníková</t>
  </si>
  <si>
    <t>2017_02_21</t>
  </si>
  <si>
    <t>Mazalová</t>
  </si>
  <si>
    <t>2017_02_22</t>
  </si>
  <si>
    <t>Vebrová</t>
  </si>
  <si>
    <t>Margita</t>
  </si>
  <si>
    <t>2017_02_23</t>
  </si>
  <si>
    <t>M171,S836,W0100</t>
  </si>
  <si>
    <t>x</t>
  </si>
  <si>
    <t>intracelullar only, leve koleno</t>
  </si>
  <si>
    <t>Vrbická</t>
  </si>
  <si>
    <t>M170,M5312</t>
  </si>
  <si>
    <t>Nešpor</t>
  </si>
  <si>
    <t>Oldřich</t>
  </si>
  <si>
    <t>2017_02_24</t>
  </si>
  <si>
    <t>M2321,W0101</t>
  </si>
  <si>
    <t>5x (10)</t>
  </si>
  <si>
    <t>14/62L/45/163/11b/206</t>
  </si>
  <si>
    <t>3+14/55/45/123/HLA-DR/11c</t>
  </si>
  <si>
    <t>Pavlačka</t>
  </si>
  <si>
    <t>Bohumír</t>
  </si>
  <si>
    <t>2017_02_27</t>
  </si>
  <si>
    <t>2017_02_28</t>
  </si>
  <si>
    <t>M171,M2326</t>
  </si>
  <si>
    <t>14/86/11b/163/HLA-DR/206</t>
  </si>
  <si>
    <t>Mádr</t>
  </si>
  <si>
    <t>Přemysl</t>
  </si>
  <si>
    <t>2017_03_02</t>
  </si>
  <si>
    <t>Vávrová</t>
  </si>
  <si>
    <t>Jarmila</t>
  </si>
  <si>
    <t>M170,M2147</t>
  </si>
  <si>
    <t>intracelullar only, prave koleno</t>
  </si>
  <si>
    <t>2017_03_03</t>
  </si>
  <si>
    <t>M2541</t>
  </si>
  <si>
    <t>Nepomucký</t>
  </si>
  <si>
    <t>2017_03_06</t>
  </si>
  <si>
    <t>M171,M170</t>
  </si>
  <si>
    <t>T845,Y792,M0007</t>
  </si>
  <si>
    <t>Čecháková</t>
  </si>
  <si>
    <t>Stanislava</t>
  </si>
  <si>
    <t>2017_03_09</t>
  </si>
  <si>
    <t>3/25/127/138/HLA-DR/4</t>
  </si>
  <si>
    <t>Hlaváč</t>
  </si>
  <si>
    <t>Otakar</t>
  </si>
  <si>
    <t>left knee</t>
  </si>
  <si>
    <t>right knee</t>
  </si>
  <si>
    <t>M171,M2356</t>
  </si>
  <si>
    <t>Vaňák</t>
  </si>
  <si>
    <t>Lubomír</t>
  </si>
  <si>
    <t>Krajčovič</t>
  </si>
  <si>
    <t>Jozef</t>
  </si>
  <si>
    <t>2017_03_13</t>
  </si>
  <si>
    <t>3/25/127/8/HLA-DR/19</t>
  </si>
  <si>
    <t>3+14/55/303/123/HLA-DR/11c</t>
  </si>
  <si>
    <t>left knee, prave koleno</t>
  </si>
  <si>
    <t>Frühaufová</t>
  </si>
  <si>
    <t>Sára</t>
  </si>
  <si>
    <t>M1396</t>
  </si>
  <si>
    <t>ORT-DET</t>
  </si>
  <si>
    <t>right knee, leve koleno</t>
  </si>
  <si>
    <t>Nedopilová</t>
  </si>
  <si>
    <t>2017_03_17</t>
  </si>
  <si>
    <t>14/62L/11b/163/HLA-DR/64</t>
  </si>
  <si>
    <t>Juránek</t>
  </si>
  <si>
    <t>2017_03_20</t>
  </si>
  <si>
    <t>M171,M2321</t>
  </si>
  <si>
    <t>Križanová</t>
  </si>
  <si>
    <t>Martina</t>
  </si>
  <si>
    <t>M7046,M171</t>
  </si>
  <si>
    <t>2x (10)</t>
  </si>
  <si>
    <t>David</t>
  </si>
  <si>
    <t>5x (11)</t>
  </si>
  <si>
    <t>Šulcová</t>
  </si>
  <si>
    <t>2017_03_21</t>
  </si>
  <si>
    <t>2x (11)</t>
  </si>
  <si>
    <t>Andrýsek</t>
  </si>
  <si>
    <t>2017_03_23</t>
  </si>
  <si>
    <t>M2326</t>
  </si>
  <si>
    <t>2</t>
  </si>
  <si>
    <t>Čtvrtlíková</t>
  </si>
  <si>
    <t>Ivana</t>
  </si>
  <si>
    <t>M2322,M2416</t>
  </si>
  <si>
    <t>Krňávek</t>
  </si>
  <si>
    <t>Michal</t>
  </si>
  <si>
    <t>M2323,M2321</t>
  </si>
  <si>
    <t>8</t>
  </si>
  <si>
    <t>3x (11)</t>
  </si>
  <si>
    <t>Mičkech</t>
  </si>
  <si>
    <t>Kršková</t>
  </si>
  <si>
    <t>naděžda</t>
  </si>
  <si>
    <t>1</t>
  </si>
  <si>
    <t>M171,M161</t>
  </si>
  <si>
    <t>Hříbek</t>
  </si>
  <si>
    <t>2017_03_24</t>
  </si>
  <si>
    <t>M2351,M2550</t>
  </si>
  <si>
    <t>T845,Y792</t>
  </si>
  <si>
    <t>Zdražil</t>
  </si>
  <si>
    <t>M0006,M2320</t>
  </si>
  <si>
    <t>5+9+11</t>
  </si>
  <si>
    <t>BC levé koleno</t>
  </si>
  <si>
    <t>9+6</t>
  </si>
  <si>
    <t>6175-SYR</t>
  </si>
  <si>
    <t>Navrátil</t>
  </si>
  <si>
    <t>M170,M7196</t>
  </si>
  <si>
    <t>obě kolena?, from green syringe</t>
  </si>
  <si>
    <t>6175-TUBE</t>
  </si>
  <si>
    <t>obě kolena? From yellow tube</t>
  </si>
  <si>
    <t>Brada</t>
  </si>
  <si>
    <t>2017_03_28</t>
  </si>
  <si>
    <t>Kulíšková</t>
  </si>
  <si>
    <t>Květuše</t>
  </si>
  <si>
    <t>5x (12)</t>
  </si>
  <si>
    <t>Vašíčková</t>
  </si>
  <si>
    <t>Magdalena</t>
  </si>
  <si>
    <t>2017_03_30</t>
  </si>
  <si>
    <t>koleno</t>
  </si>
  <si>
    <t>Štěpánek</t>
  </si>
  <si>
    <t>Roman</t>
  </si>
  <si>
    <t>S837,W0192</t>
  </si>
  <si>
    <t>Kříž</t>
  </si>
  <si>
    <t>2017_04_03</t>
  </si>
  <si>
    <t>M2322,M674</t>
  </si>
  <si>
    <t>Soldátová</t>
  </si>
  <si>
    <t>Tereza</t>
  </si>
  <si>
    <t>S835,W0100,S837</t>
  </si>
  <si>
    <t>Mikulec</t>
  </si>
  <si>
    <t>S837,W0130</t>
  </si>
  <si>
    <t>Skurčák</t>
  </si>
  <si>
    <t>2017_04_05</t>
  </si>
  <si>
    <t>Holemá</t>
  </si>
  <si>
    <t>Leona</t>
  </si>
  <si>
    <t>2017_04_06</t>
  </si>
  <si>
    <t>S832,W0191</t>
  </si>
  <si>
    <t>2+clots</t>
  </si>
  <si>
    <t>Soldánová</t>
  </si>
  <si>
    <t>levé koleno po TEP</t>
  </si>
  <si>
    <t>2+small bloody clumps</t>
  </si>
  <si>
    <t>pravé koleno po TEP</t>
  </si>
  <si>
    <t>Hégr</t>
  </si>
  <si>
    <t>2017_04_07</t>
  </si>
  <si>
    <t>Mikeš</t>
  </si>
  <si>
    <t>2017_04_10</t>
  </si>
  <si>
    <t>Špíšek</t>
  </si>
  <si>
    <t>M171, M754</t>
  </si>
  <si>
    <t>Niklasch</t>
  </si>
  <si>
    <t>M171, T848</t>
  </si>
  <si>
    <t>Hanáková</t>
  </si>
  <si>
    <t>2017_04_11</t>
  </si>
  <si>
    <t>2 + opal</t>
  </si>
  <si>
    <t>Bémová</t>
  </si>
  <si>
    <t>2017_04_12</t>
  </si>
  <si>
    <t>S832,W0173,M7737</t>
  </si>
  <si>
    <t>5x (13)</t>
  </si>
  <si>
    <t>2017_04_13</t>
  </si>
  <si>
    <t>2 + white clots</t>
  </si>
  <si>
    <t>Vrbický</t>
  </si>
  <si>
    <t>Jaromír</t>
  </si>
  <si>
    <t>2+opal</t>
  </si>
  <si>
    <t>Pluskal</t>
  </si>
  <si>
    <t>9+ opal</t>
  </si>
  <si>
    <t>levé koleno, lysed</t>
  </si>
  <si>
    <t>2017_04_18</t>
  </si>
  <si>
    <t>T845, Y792, Z966</t>
  </si>
  <si>
    <t>2-yellow</t>
  </si>
  <si>
    <t>pravé koleno, po TEP</t>
  </si>
  <si>
    <t>Petružela</t>
  </si>
  <si>
    <t>Rudolf</t>
  </si>
  <si>
    <t>2017_04_19</t>
  </si>
  <si>
    <t>M171, Z478</t>
  </si>
  <si>
    <t>Citovská</t>
  </si>
  <si>
    <t>Pavlína</t>
  </si>
  <si>
    <t>2017_04_20/21</t>
  </si>
  <si>
    <t>2+7</t>
  </si>
  <si>
    <t>levé koleno, prepared + measured next morning</t>
  </si>
  <si>
    <t>Knobová</t>
  </si>
  <si>
    <t>2017_04_21</t>
  </si>
  <si>
    <t>T844, Y792</t>
  </si>
  <si>
    <t>yes IgG2</t>
  </si>
  <si>
    <t>14/55/11b/15/62L/65</t>
  </si>
  <si>
    <t>kyčel, selhání TEP</t>
  </si>
  <si>
    <t>Veselý</t>
  </si>
  <si>
    <t>Vlastimír</t>
  </si>
  <si>
    <t xml:space="preserve">pravé koleno </t>
  </si>
  <si>
    <t>Fričar</t>
  </si>
  <si>
    <t>2017_04_24</t>
  </si>
  <si>
    <t>M170, M161, M2320</t>
  </si>
  <si>
    <t xml:space="preserve">levé koleno  </t>
  </si>
  <si>
    <t>Krylová</t>
  </si>
  <si>
    <t>Horváthová</t>
  </si>
  <si>
    <t>Helena</t>
  </si>
  <si>
    <t>2017_04_27</t>
  </si>
  <si>
    <t>6 + yellow</t>
  </si>
  <si>
    <t xml:space="preserve">yes  </t>
  </si>
  <si>
    <t>Mikisková</t>
  </si>
  <si>
    <t>Z966, M2548, Z966</t>
  </si>
  <si>
    <t>Kuklová</t>
  </si>
  <si>
    <t>Renata</t>
  </si>
  <si>
    <t>2017_05_02</t>
  </si>
  <si>
    <t>Jüttnerová</t>
  </si>
  <si>
    <t>6+12</t>
  </si>
  <si>
    <t>Látal</t>
  </si>
  <si>
    <t>2017_05_03</t>
  </si>
  <si>
    <t>M0137</t>
  </si>
  <si>
    <t>Vantuch</t>
  </si>
  <si>
    <t>9+9+9</t>
  </si>
  <si>
    <t>5+yellow</t>
  </si>
  <si>
    <t>5x (14)</t>
  </si>
  <si>
    <t xml:space="preserve">Zdražil </t>
  </si>
  <si>
    <t>2017_05_05</t>
  </si>
  <si>
    <t>M0006</t>
  </si>
  <si>
    <t>10+10</t>
  </si>
  <si>
    <t>Dostálová</t>
  </si>
  <si>
    <t>Janka</t>
  </si>
  <si>
    <t>2017_05_10</t>
  </si>
  <si>
    <t>T848, Y792, T841</t>
  </si>
  <si>
    <t>8+clots+viscous</t>
  </si>
  <si>
    <t>2017_05_11</t>
  </si>
  <si>
    <t>Dozrál</t>
  </si>
  <si>
    <t>2017_05_12</t>
  </si>
  <si>
    <t>M2550</t>
  </si>
  <si>
    <t>Intracellular staining: iso; 14/62L/68/163/11b/64; 14/86/68/163/DR/206</t>
  </si>
  <si>
    <t xml:space="preserve">pravé koleno  </t>
  </si>
  <si>
    <t>Hartmannová</t>
  </si>
  <si>
    <t>Karin</t>
  </si>
  <si>
    <t>M162</t>
  </si>
  <si>
    <t>6+8</t>
  </si>
  <si>
    <t>2017_05_16</t>
  </si>
  <si>
    <t xml:space="preserve">Dvořák </t>
  </si>
  <si>
    <t>2017_05_19</t>
  </si>
  <si>
    <t>9+9</t>
  </si>
  <si>
    <t>Kostera</t>
  </si>
  <si>
    <t xml:space="preserve">Martin </t>
  </si>
  <si>
    <t>2017_05_22</t>
  </si>
  <si>
    <t>10+8</t>
  </si>
  <si>
    <t>intracellular staining</t>
  </si>
  <si>
    <t>KoŠař</t>
  </si>
  <si>
    <t>Augustin</t>
  </si>
  <si>
    <t>M171, M2321</t>
  </si>
  <si>
    <t>2+bright</t>
  </si>
  <si>
    <t>6574-1</t>
  </si>
  <si>
    <t>Vitko</t>
  </si>
  <si>
    <t>2017_05_25</t>
  </si>
  <si>
    <t>8+clumps</t>
  </si>
  <si>
    <t>15/64/11b/163/HLA-DR/14</t>
  </si>
  <si>
    <t>3/4/45/203c/HLA-DR/117</t>
  </si>
  <si>
    <t>3+14/86/80/123/HLA-DR/11c</t>
  </si>
  <si>
    <t>stejný pacient, výpotky vypadali jinak, skrácený panel Canto+IQ</t>
  </si>
  <si>
    <t>6574-2</t>
  </si>
  <si>
    <t>Brázdová</t>
  </si>
  <si>
    <t>2017_05_26</t>
  </si>
  <si>
    <t>Z479, M161</t>
  </si>
  <si>
    <t>2017_05_29</t>
  </si>
  <si>
    <t>10+7</t>
  </si>
  <si>
    <t>Nováková</t>
  </si>
  <si>
    <t>S832, W011, M2322</t>
  </si>
  <si>
    <t>1+clots</t>
  </si>
  <si>
    <t>Filipčuk</t>
  </si>
  <si>
    <t>2017_06_01</t>
  </si>
  <si>
    <t>M23.51</t>
  </si>
  <si>
    <t>10+9</t>
  </si>
  <si>
    <t>lyzace</t>
  </si>
  <si>
    <t>Cvik</t>
  </si>
  <si>
    <t>Martin</t>
  </si>
  <si>
    <t>S837, W0190</t>
  </si>
  <si>
    <t>9+8</t>
  </si>
  <si>
    <t>8  9</t>
  </si>
  <si>
    <t>M2324</t>
  </si>
  <si>
    <t>1+one huge white clump</t>
  </si>
  <si>
    <t>Čušková</t>
  </si>
  <si>
    <t>2017_06_02</t>
  </si>
  <si>
    <t>M0096</t>
  </si>
  <si>
    <t>1, small clots</t>
  </si>
  <si>
    <t>Kouřil</t>
  </si>
  <si>
    <t>S832, W0191, M2350</t>
  </si>
  <si>
    <t>2, 5</t>
  </si>
  <si>
    <t>5x (15)</t>
  </si>
  <si>
    <t>Moláčková</t>
  </si>
  <si>
    <t>M2548, C73, M171</t>
  </si>
  <si>
    <t>1+7</t>
  </si>
  <si>
    <t>2017_06_05</t>
  </si>
  <si>
    <t>Stuchlík</t>
  </si>
  <si>
    <t>2 + small clots</t>
  </si>
  <si>
    <t>Krajča</t>
  </si>
  <si>
    <t>2017_06_06</t>
  </si>
  <si>
    <t xml:space="preserve">M2351 </t>
  </si>
  <si>
    <t>2 + clots</t>
  </si>
  <si>
    <t xml:space="preserve">Nečekal </t>
  </si>
  <si>
    <t>M2322, M171, M2548</t>
  </si>
  <si>
    <t>5 + light yellow</t>
  </si>
  <si>
    <t>Piková</t>
  </si>
  <si>
    <t>2017_06_07</t>
  </si>
  <si>
    <t>Špirochová</t>
  </si>
  <si>
    <t>2017_06_08</t>
  </si>
  <si>
    <t xml:space="preserve"> 2x lyzace</t>
  </si>
  <si>
    <t>Holík</t>
  </si>
  <si>
    <t>2017_06_12</t>
  </si>
  <si>
    <t>TEP kolene</t>
  </si>
  <si>
    <t>navrátil</t>
  </si>
  <si>
    <t>2017_06_13</t>
  </si>
  <si>
    <t>Papicová</t>
  </si>
  <si>
    <t>Ludvík</t>
  </si>
  <si>
    <t>2017_06_14</t>
  </si>
  <si>
    <t>T841,Y792</t>
  </si>
  <si>
    <t>kolenol, selhání TEP</t>
  </si>
  <si>
    <t>M171,Z478</t>
  </si>
  <si>
    <t>Brlíková</t>
  </si>
  <si>
    <t>2017_06_15/16</t>
  </si>
  <si>
    <t>S700,W1091,M161</t>
  </si>
  <si>
    <t>yes IQ</t>
  </si>
  <si>
    <t xml:space="preserve"> -</t>
  </si>
  <si>
    <t>levé koleno, Novocyte</t>
  </si>
  <si>
    <t>zpracováno 2. den, bez zamražených alikvotů</t>
  </si>
  <si>
    <t>Kuba</t>
  </si>
  <si>
    <t>S832,W0130</t>
  </si>
  <si>
    <t>pravé koleno, Novocyte</t>
  </si>
  <si>
    <t>Spurná</t>
  </si>
  <si>
    <t>Drahomíra</t>
  </si>
  <si>
    <t>Hluzín</t>
  </si>
  <si>
    <t>2017_06_16</t>
  </si>
  <si>
    <t>Jílek</t>
  </si>
  <si>
    <t>Libor</t>
  </si>
  <si>
    <t>yes + IQ</t>
  </si>
  <si>
    <t>Sabolíková</t>
  </si>
  <si>
    <t>M170,M7685</t>
  </si>
  <si>
    <t>Zavadilová</t>
  </si>
  <si>
    <t>2017_06_20</t>
  </si>
  <si>
    <t>2+small clots</t>
  </si>
  <si>
    <t>5x (16)</t>
  </si>
  <si>
    <t>Absolonová</t>
  </si>
  <si>
    <t>2+clumps</t>
  </si>
  <si>
    <t>Stratil</t>
  </si>
  <si>
    <t>13, 5 + dense</t>
  </si>
  <si>
    <t>Procházková</t>
  </si>
  <si>
    <t>2017_06_22</t>
  </si>
  <si>
    <t>M171,W0190</t>
  </si>
  <si>
    <t>2+12</t>
  </si>
  <si>
    <t>2017_06_23</t>
  </si>
  <si>
    <t>M0006, M7023</t>
  </si>
  <si>
    <t>8+6</t>
  </si>
  <si>
    <t>2+6</t>
  </si>
  <si>
    <t>Hýblová</t>
  </si>
  <si>
    <t>2017_06_26</t>
  </si>
  <si>
    <t>pravé koleno; test cytospin</t>
  </si>
  <si>
    <t>Kangelarisová</t>
  </si>
  <si>
    <t>Karla</t>
  </si>
  <si>
    <t>M170, M254</t>
  </si>
  <si>
    <t>Žůrková</t>
  </si>
  <si>
    <t>2017_06_28</t>
  </si>
  <si>
    <t>T848,Y792</t>
  </si>
  <si>
    <t>fluid+tissue</t>
  </si>
  <si>
    <t>5+8</t>
  </si>
  <si>
    <t>2x (16)</t>
  </si>
  <si>
    <t>kyčel, selhání TEP, operace, tkáň nezpracována</t>
  </si>
  <si>
    <t>Eliášová</t>
  </si>
  <si>
    <t>2017_06_29</t>
  </si>
  <si>
    <t>CXCR3/62L/3/90/CCR7/4</t>
  </si>
  <si>
    <t>Jančová</t>
  </si>
  <si>
    <t>Lucie</t>
  </si>
  <si>
    <t>M2416</t>
  </si>
  <si>
    <t>Moťka</t>
  </si>
  <si>
    <t>Kamínková</t>
  </si>
  <si>
    <t>Petra</t>
  </si>
  <si>
    <t>2017_07_10</t>
  </si>
  <si>
    <t>M1316,W0101</t>
  </si>
  <si>
    <t>2017_07_11</t>
  </si>
  <si>
    <t>M2566, W0190</t>
  </si>
  <si>
    <t>Trtík</t>
  </si>
  <si>
    <t>levé koleno, cytopsin</t>
  </si>
  <si>
    <t>Pospíšil</t>
  </si>
  <si>
    <t>2017_07_12</t>
  </si>
  <si>
    <t>T845, Y792, M161</t>
  </si>
  <si>
    <t>13, 5</t>
  </si>
  <si>
    <t>Štursa</t>
  </si>
  <si>
    <t>Jakub</t>
  </si>
  <si>
    <t>2017_07_13</t>
  </si>
  <si>
    <t>M2486</t>
  </si>
  <si>
    <t>2017_07_14</t>
  </si>
  <si>
    <t>Štencl</t>
  </si>
  <si>
    <t>Jindřich</t>
  </si>
  <si>
    <t>2017_07_17</t>
  </si>
  <si>
    <t>10+10+10</t>
  </si>
  <si>
    <t>2/2/8+1</t>
  </si>
  <si>
    <t>5x (17)</t>
  </si>
  <si>
    <t>Jelínek</t>
  </si>
  <si>
    <t>2017_07_20</t>
  </si>
  <si>
    <t>10</t>
  </si>
  <si>
    <t>slightly 9</t>
  </si>
  <si>
    <t>P2X7/TLR2/68/163/TLR4/14</t>
  </si>
  <si>
    <t>Kohout</t>
  </si>
  <si>
    <t>5</t>
  </si>
  <si>
    <t>Zavřel</t>
  </si>
  <si>
    <t>Marek</t>
  </si>
  <si>
    <t>M2546, M171</t>
  </si>
  <si>
    <t>3/4/45/203c/HLA-DR/117   and     CXCR3/62L/3/90/CCR7/4</t>
  </si>
  <si>
    <t>Vladislav</t>
  </si>
  <si>
    <t>C832, W0101</t>
  </si>
  <si>
    <t>Nastoupil</t>
  </si>
  <si>
    <t>M2322, M170</t>
  </si>
  <si>
    <t>red, no clots</t>
  </si>
  <si>
    <t>Kozelka</t>
  </si>
  <si>
    <t>2017_07_21</t>
  </si>
  <si>
    <t>7+7</t>
  </si>
  <si>
    <t>3/16+56/45/203c/69/117</t>
  </si>
  <si>
    <t>14/86/3/123/HLA-DR/11c</t>
  </si>
  <si>
    <t>chemokines</t>
  </si>
  <si>
    <t>2017_07_25</t>
  </si>
  <si>
    <t>3/16+56/4/203c/69/117</t>
  </si>
  <si>
    <t>M1901, M0096</t>
  </si>
  <si>
    <t>2 + big particles</t>
  </si>
  <si>
    <t>Valentová</t>
  </si>
  <si>
    <t>2017_08_04</t>
  </si>
  <si>
    <t>not measured</t>
  </si>
  <si>
    <t>Dvořák</t>
  </si>
  <si>
    <t>Kočí</t>
  </si>
  <si>
    <t>Františka</t>
  </si>
  <si>
    <t>2017_08_14</t>
  </si>
  <si>
    <t>absolute count, Novocyte</t>
  </si>
  <si>
    <t>Chudý</t>
  </si>
  <si>
    <t>Bečičková</t>
  </si>
  <si>
    <t>2017_08_15</t>
  </si>
  <si>
    <t>S832, W0111, M2556</t>
  </si>
  <si>
    <t xml:space="preserve">Navrátil </t>
  </si>
  <si>
    <t>2+5+12</t>
  </si>
  <si>
    <t>Novocyte only</t>
  </si>
  <si>
    <t>Dubovský</t>
  </si>
  <si>
    <t>5x (18)</t>
  </si>
  <si>
    <t xml:space="preserve">Dostál </t>
  </si>
  <si>
    <t>Dušan</t>
  </si>
  <si>
    <t>2017_08_16</t>
  </si>
  <si>
    <t>S761, W0111, S832</t>
  </si>
  <si>
    <t>2+one long clump</t>
  </si>
  <si>
    <t>Kauer</t>
  </si>
  <si>
    <t>2017_08_18</t>
  </si>
  <si>
    <t>M2320, M754</t>
  </si>
  <si>
    <t>Konštacký</t>
  </si>
  <si>
    <t>Janeček</t>
  </si>
  <si>
    <t>Luboš</t>
  </si>
  <si>
    <t>2017_08_21</t>
  </si>
  <si>
    <t>14/64/11b/163/HLA-DR/16</t>
  </si>
  <si>
    <t>pravé koleno, Novocyte only</t>
  </si>
  <si>
    <t>Kyzlink</t>
  </si>
  <si>
    <t>M2324, M925</t>
  </si>
  <si>
    <t>8+3</t>
  </si>
  <si>
    <t>lysed twice</t>
  </si>
  <si>
    <t>2017_08_24</t>
  </si>
  <si>
    <t>Hyaluronidase test</t>
  </si>
  <si>
    <t>Sekela</t>
  </si>
  <si>
    <t>Vilém</t>
  </si>
  <si>
    <t>M171, M7126</t>
  </si>
  <si>
    <t>Žvátorová</t>
  </si>
  <si>
    <t>Tea</t>
  </si>
  <si>
    <t>2017_08_25</t>
  </si>
  <si>
    <t>M2323,S832</t>
  </si>
  <si>
    <t>levé koleno, Novocyte only</t>
  </si>
  <si>
    <t>2017_08_28</t>
  </si>
  <si>
    <t>Svozil</t>
  </si>
  <si>
    <t>2+8</t>
  </si>
  <si>
    <t>Přikryl</t>
  </si>
  <si>
    <t>Rostislav</t>
  </si>
  <si>
    <t>2017_08_29</t>
  </si>
  <si>
    <t>M171,E102</t>
  </si>
  <si>
    <t>Sedláček</t>
  </si>
  <si>
    <t>2017_08_30</t>
  </si>
  <si>
    <t>Gurďalská</t>
  </si>
  <si>
    <t>2017_09_01</t>
  </si>
  <si>
    <t>M1910,M170</t>
  </si>
  <si>
    <t>Čmovš</t>
  </si>
  <si>
    <t>2017_09_04</t>
  </si>
  <si>
    <t>S835, W0111</t>
  </si>
  <si>
    <t>1x (18)</t>
  </si>
  <si>
    <t>Bašná</t>
  </si>
  <si>
    <t>Molíková</t>
  </si>
  <si>
    <t>2017_09_06</t>
  </si>
  <si>
    <t>3x (18)</t>
  </si>
  <si>
    <t>kyčel</t>
  </si>
  <si>
    <t>Kárník</t>
  </si>
  <si>
    <t>M2326, M171, M2326</t>
  </si>
  <si>
    <t>Droběna</t>
  </si>
  <si>
    <t>5x (19)</t>
  </si>
  <si>
    <t>Dudková</t>
  </si>
  <si>
    <t>Bohumila</t>
  </si>
  <si>
    <t>S8200, W0100, M8186</t>
  </si>
  <si>
    <t>Slavičinský</t>
  </si>
  <si>
    <t>2017_09_08</t>
  </si>
  <si>
    <t>2017_09_11</t>
  </si>
  <si>
    <t>M170, M7685</t>
  </si>
  <si>
    <t>2x (19)</t>
  </si>
  <si>
    <t>Schmid</t>
  </si>
  <si>
    <t>2017_09_14</t>
  </si>
  <si>
    <t>M160, M2322</t>
  </si>
  <si>
    <t>Ellner</t>
  </si>
  <si>
    <t xml:space="preserve">T848, Y792 </t>
  </si>
  <si>
    <t>TEP kolene?</t>
  </si>
  <si>
    <t>Markytánová</t>
  </si>
  <si>
    <t>2017_09_18</t>
  </si>
  <si>
    <t>M160, M170</t>
  </si>
  <si>
    <t>Kouřilová</t>
  </si>
  <si>
    <t>2017_09_19</t>
  </si>
  <si>
    <t>M171, G562</t>
  </si>
  <si>
    <t>Schiner</t>
  </si>
  <si>
    <t>8+12</t>
  </si>
  <si>
    <t>M170, M7196</t>
  </si>
  <si>
    <t>Vránová</t>
  </si>
  <si>
    <t>2017_09_21</t>
  </si>
  <si>
    <t>M0006, M2320</t>
  </si>
  <si>
    <t>1+2</t>
  </si>
  <si>
    <t xml:space="preserve">Straškrábová </t>
  </si>
  <si>
    <t>2017_09_25</t>
  </si>
  <si>
    <t>M170, M1901, M170</t>
  </si>
  <si>
    <t>2017_09_26</t>
  </si>
  <si>
    <t>Žitňanská</t>
  </si>
  <si>
    <t>Marcela</t>
  </si>
  <si>
    <t>5x (20)</t>
  </si>
  <si>
    <t>TEP kyčle</t>
  </si>
  <si>
    <t>Obručníková</t>
  </si>
  <si>
    <t>Taťjana</t>
  </si>
  <si>
    <t>2017_09_27</t>
  </si>
  <si>
    <t>S832, W0111</t>
  </si>
  <si>
    <t>na</t>
  </si>
  <si>
    <t>Vychodil</t>
  </si>
  <si>
    <t>2017_09_29</t>
  </si>
  <si>
    <t>2+5</t>
  </si>
  <si>
    <t>Slavičková</t>
  </si>
  <si>
    <t>Anežka</t>
  </si>
  <si>
    <t>2+1</t>
  </si>
  <si>
    <t>Ctibor</t>
  </si>
  <si>
    <t>2017_10_03</t>
  </si>
  <si>
    <t>T845, Y792, Z478</t>
  </si>
  <si>
    <t>Maródi</t>
  </si>
  <si>
    <t>S832,W0111</t>
  </si>
  <si>
    <t>Sekulová</t>
  </si>
  <si>
    <t>2017_10_04</t>
  </si>
  <si>
    <t>M2326, M171</t>
  </si>
  <si>
    <t>Vašátová</t>
  </si>
  <si>
    <t>Černoch</t>
  </si>
  <si>
    <t>2017_10_05</t>
  </si>
  <si>
    <t>M171, M2555</t>
  </si>
  <si>
    <t>Kužílek</t>
  </si>
  <si>
    <t>S832, W0111, M7713</t>
  </si>
  <si>
    <t>Valentík</t>
  </si>
  <si>
    <t>M2410</t>
  </si>
  <si>
    <t>Hwozdecki</t>
  </si>
  <si>
    <t>Richard</t>
  </si>
  <si>
    <t>2017_10_09</t>
  </si>
  <si>
    <t>S832, W0111, M160</t>
  </si>
  <si>
    <t>8+clots</t>
  </si>
  <si>
    <t>7226-A</t>
  </si>
  <si>
    <t>Hopp</t>
  </si>
  <si>
    <t>7226-B</t>
  </si>
  <si>
    <t>Karlová</t>
  </si>
  <si>
    <t>2017_10_10</t>
  </si>
  <si>
    <t>9+12</t>
  </si>
  <si>
    <t>5x (21)</t>
  </si>
  <si>
    <t>pravá kyčle</t>
  </si>
  <si>
    <t>Slivová</t>
  </si>
  <si>
    <t>2017_10_11</t>
  </si>
  <si>
    <t>1+2+clots</t>
  </si>
  <si>
    <t>3x (21)</t>
  </si>
  <si>
    <t>2017_10_12</t>
  </si>
  <si>
    <t>2017_10_16</t>
  </si>
  <si>
    <t>M171,M2555</t>
  </si>
  <si>
    <t>2017_10_17</t>
  </si>
  <si>
    <t>14/62L/45/163/11b/-</t>
  </si>
  <si>
    <t>2017_10_20</t>
  </si>
  <si>
    <t>M161, M171</t>
  </si>
  <si>
    <t>3+14/86/80/123/HLA-DR/-</t>
  </si>
  <si>
    <t>Michalčíková</t>
  </si>
  <si>
    <t>2017_10_24</t>
  </si>
  <si>
    <t>M171, M0600, M161</t>
  </si>
  <si>
    <t>yes (APC-IgG2)</t>
  </si>
  <si>
    <t>14/62L/45/163/11b/-?</t>
  </si>
  <si>
    <t>3/16+56/4/203c/HLA-DR/117</t>
  </si>
  <si>
    <t>4/25/127/15/HLA-DR/64</t>
  </si>
  <si>
    <t>Sembdnerová</t>
  </si>
  <si>
    <t>Květoslava</t>
  </si>
  <si>
    <t>2017_10_25</t>
  </si>
  <si>
    <t>T841, Y792, M170</t>
  </si>
  <si>
    <t>Kraetschmer</t>
  </si>
  <si>
    <t>Osvald</t>
  </si>
  <si>
    <t>2017_10_26</t>
  </si>
  <si>
    <t>8+5+huge white clump</t>
  </si>
  <si>
    <t>14/16(3G8)/45/163/11b/11c</t>
  </si>
  <si>
    <t>Küstlerová</t>
  </si>
  <si>
    <t>Kateřina</t>
  </si>
  <si>
    <t>S836, W0111, W0231</t>
  </si>
  <si>
    <t>Filípková</t>
  </si>
  <si>
    <t>M171, M5457</t>
  </si>
  <si>
    <t>Turoňová</t>
  </si>
  <si>
    <t>Uhlířová</t>
  </si>
  <si>
    <t>2+3</t>
  </si>
  <si>
    <t xml:space="preserve">Dočkalová </t>
  </si>
  <si>
    <t>2017_10_27</t>
  </si>
  <si>
    <t>M2322, M171, M160</t>
  </si>
  <si>
    <t>Kovaříková</t>
  </si>
  <si>
    <t>2017_10_30</t>
  </si>
  <si>
    <t>Hájková</t>
  </si>
  <si>
    <t>Naděžda</t>
  </si>
  <si>
    <t>2017_11_02</t>
  </si>
  <si>
    <t>M5456, M171, M2147</t>
  </si>
  <si>
    <t>Hambálková</t>
  </si>
  <si>
    <t>2017_11_03</t>
  </si>
  <si>
    <t>T845, Z792</t>
  </si>
  <si>
    <t>9+5</t>
  </si>
  <si>
    <t>Blaha</t>
  </si>
  <si>
    <t>2017_11_06</t>
  </si>
  <si>
    <t>S834, W0101</t>
  </si>
  <si>
    <t>S834, W0101, M2320</t>
  </si>
  <si>
    <t>M2559</t>
  </si>
  <si>
    <t>1+clump</t>
  </si>
  <si>
    <t>Rendla</t>
  </si>
  <si>
    <t xml:space="preserve">Hýbl </t>
  </si>
  <si>
    <t>2017_11_07</t>
  </si>
  <si>
    <t xml:space="preserve">8+clump </t>
  </si>
  <si>
    <t xml:space="preserve">Přikryl </t>
  </si>
  <si>
    <t>M0006, M175</t>
  </si>
  <si>
    <t>9 + clump</t>
  </si>
  <si>
    <t>Bobáček</t>
  </si>
  <si>
    <t>2017_11_08</t>
  </si>
  <si>
    <t>Orava</t>
  </si>
  <si>
    <t>2017_11_09</t>
  </si>
  <si>
    <t>M2545</t>
  </si>
  <si>
    <t>Palla</t>
  </si>
  <si>
    <t>M171, M8705</t>
  </si>
  <si>
    <t>Hlobilová</t>
  </si>
  <si>
    <t>Trčka</t>
  </si>
  <si>
    <t>2017_11_13</t>
  </si>
  <si>
    <t>Smejkal</t>
  </si>
  <si>
    <t>N</t>
  </si>
  <si>
    <t>umístěno v krabičce z rutiny</t>
  </si>
  <si>
    <t>pravé koleno, Canto+Novocyte</t>
  </si>
  <si>
    <t>levé koleno, Canto+Novocyte</t>
  </si>
  <si>
    <t>pravé koleno, Canto + Novocyte</t>
  </si>
  <si>
    <t>pravé rameno, Novocyte only + 14/64/11b/163/DR/45/203-421/15-510/117-605 a 14/25/127/123/DR/11c/4-650/3-785+iso</t>
  </si>
  <si>
    <t>levé koleno, Novocyte only + 14/64/11b/163/DR/45/203-421/15-510/117-605 a 14/25/127/123/DR/11c/4-650/3-785+iso</t>
  </si>
  <si>
    <t>pravé koleno, Novocyte only + 14/64/11b/163/DR/45/203-421/15-510/117-605 a 14/25/127/123/DR/11c/4-650/3-785+iso</t>
  </si>
  <si>
    <t xml:space="preserve"> 3/25/127/TCR/DR/4</t>
  </si>
  <si>
    <t>prepared and measured next day (2017-04-07)</t>
  </si>
  <si>
    <t>Singlets %</t>
  </si>
  <si>
    <t>CD45+ %</t>
  </si>
  <si>
    <t>LYM %</t>
  </si>
  <si>
    <t>MON/Mf %</t>
  </si>
  <si>
    <t>CD45+ Singlets %</t>
  </si>
  <si>
    <t>, prave koleno</t>
  </si>
  <si>
    <t>, leve koleno</t>
  </si>
  <si>
    <t xml:space="preserve"> + cultivation, leve koleno</t>
  </si>
  <si>
    <t xml:space="preserve"> + cultivation, prave koleno</t>
  </si>
  <si>
    <t>, leve kycle</t>
  </si>
  <si>
    <t xml:space="preserve"> + Intracellular staining, prave koleno</t>
  </si>
  <si>
    <t xml:space="preserve"> + Intracellular staining, leve koleno</t>
  </si>
  <si>
    <t xml:space="preserve"> + Intracellular staining prave</t>
  </si>
  <si>
    <t xml:space="preserve"> + P2X7, leve koleno</t>
  </si>
  <si>
    <t>Singlets / CD3+ %</t>
  </si>
  <si>
    <t>CD45+ Singlets count</t>
  </si>
  <si>
    <t>Singlets / NK cells %</t>
  </si>
  <si>
    <t>LYM / NK cells %</t>
  </si>
  <si>
    <t>Singlets / Mast cells %</t>
  </si>
  <si>
    <t>CD15+ / CD11b+ delta MFI</t>
  </si>
  <si>
    <t>CD15+ / CD11b+ %</t>
  </si>
  <si>
    <t>CD15+ / CD62L+ %</t>
  </si>
  <si>
    <t>CD15+ / CD62L+ delta MFI</t>
  </si>
  <si>
    <t>CD15+ / CD64+ %</t>
  </si>
  <si>
    <t>CD3+ / Th %</t>
  </si>
  <si>
    <t>CD3+ / Tc %</t>
  </si>
  <si>
    <t>Th/Tc</t>
  </si>
  <si>
    <t>Singlets / Tregs %</t>
  </si>
  <si>
    <t>CD3+ / Th HLA-DR+ %</t>
  </si>
  <si>
    <t>CD3+ / Tc HLA-DR+ %</t>
  </si>
  <si>
    <t>Singlets / CD14+ %</t>
  </si>
  <si>
    <t>MON/Mf / CD14+</t>
  </si>
  <si>
    <t>MON/Mf / CD14-</t>
  </si>
  <si>
    <t>MON/Mf / CD14+ / CD11b+ / CD163 = MON</t>
  </si>
  <si>
    <t>MON/Mf / CD14+ / CD11b+ / CD163high = Mf</t>
  </si>
  <si>
    <t>MON/Mf / CD14- / CD11b- / CD163- = others</t>
  </si>
  <si>
    <t>Singlets / pDC %</t>
  </si>
  <si>
    <t>NEU %</t>
  </si>
  <si>
    <t>LYM/MON-Mf</t>
  </si>
  <si>
    <t>LYM/MON-Mf*NEU</t>
  </si>
  <si>
    <t>Note1</t>
  </si>
  <si>
    <t>Note2</t>
  </si>
  <si>
    <t>Singlets / CD3- / CD19+ B cells</t>
  </si>
  <si>
    <t>No of tubes</t>
  </si>
  <si>
    <t>without CD11b</t>
  </si>
  <si>
    <t>without CD69</t>
  </si>
  <si>
    <t>measured next morning</t>
  </si>
  <si>
    <t>3+c</t>
  </si>
  <si>
    <t>Singlets / mDC %</t>
  </si>
  <si>
    <t>špatně hodnotitelné</t>
  </si>
  <si>
    <t>!!! Změna klonu CD163</t>
  </si>
  <si>
    <t>note FC</t>
  </si>
  <si>
    <t>group</t>
  </si>
  <si>
    <t>other</t>
  </si>
  <si>
    <t>M1</t>
  </si>
  <si>
    <t>M2</t>
  </si>
  <si>
    <t>OA</t>
  </si>
  <si>
    <t>F2</t>
  </si>
  <si>
    <t>subgroup</t>
  </si>
  <si>
    <t>proteza</t>
  </si>
  <si>
    <t>F-NEU</t>
  </si>
  <si>
    <t>M1-NK</t>
  </si>
  <si>
    <t>F1</t>
  </si>
  <si>
    <t>M-NEU</t>
  </si>
  <si>
    <t>Singlets / DC? %</t>
  </si>
  <si>
    <t>F2-NK</t>
  </si>
  <si>
    <t>málo informací pro vydání výsledku?</t>
  </si>
  <si>
    <t>2+i</t>
  </si>
  <si>
    <t>1+i</t>
  </si>
  <si>
    <t>RA apod</t>
  </si>
  <si>
    <t>inf</t>
  </si>
  <si>
    <t>OA sepsis</t>
  </si>
  <si>
    <t>25,3,</t>
  </si>
  <si>
    <t>0060045711</t>
  </si>
  <si>
    <t>ORT-29B</t>
  </si>
  <si>
    <t>ORT-29b</t>
  </si>
  <si>
    <t>M2-NK</t>
  </si>
  <si>
    <t>2017_11_15</t>
  </si>
  <si>
    <t>3x (22)</t>
  </si>
  <si>
    <t>Trnka</t>
  </si>
  <si>
    <t>Daňhelová</t>
  </si>
  <si>
    <t>Ema</t>
  </si>
  <si>
    <t>2017_11_16</t>
  </si>
  <si>
    <t>M7126, G560</t>
  </si>
  <si>
    <t xml:space="preserve"> </t>
  </si>
  <si>
    <t>Kožený</t>
  </si>
  <si>
    <t>2017_11_20</t>
  </si>
  <si>
    <t>M171, M2322, M2556</t>
  </si>
  <si>
    <t>Hrubeš</t>
  </si>
  <si>
    <t>2017_11_22</t>
  </si>
  <si>
    <t>M2356, M2341</t>
  </si>
  <si>
    <t>Kováříková</t>
  </si>
  <si>
    <t>H</t>
  </si>
  <si>
    <t>Opichal</t>
  </si>
  <si>
    <t>M171, I10</t>
  </si>
  <si>
    <t>9 dark</t>
  </si>
  <si>
    <t>L</t>
  </si>
  <si>
    <t>T848, Y792, M170</t>
  </si>
  <si>
    <t>Vymazalová</t>
  </si>
  <si>
    <t>2017_11_23</t>
  </si>
  <si>
    <t>T848, Y792</t>
  </si>
  <si>
    <t>9+clumps</t>
  </si>
  <si>
    <t>Weiserová</t>
  </si>
  <si>
    <t>S832, W1001</t>
  </si>
  <si>
    <t xml:space="preserve">Krmelová </t>
  </si>
  <si>
    <t>Karolína</t>
  </si>
  <si>
    <t>2017_11_24</t>
  </si>
  <si>
    <t>DK-AMBD</t>
  </si>
  <si>
    <t>3+14/16+56/45/15/4/19</t>
  </si>
  <si>
    <t>Crhonek</t>
  </si>
  <si>
    <t>M0085</t>
  </si>
  <si>
    <t>OA-other</t>
  </si>
  <si>
    <t>all/ul</t>
  </si>
  <si>
    <t>singlets/ul</t>
  </si>
  <si>
    <t>native</t>
  </si>
  <si>
    <t>dilution</t>
  </si>
  <si>
    <t>native/filtered</t>
  </si>
  <si>
    <t>W0101</t>
  </si>
  <si>
    <t xml:space="preserve">Pád na rovině následkem uklouznutí‚ zakopnutí nebo klopýtnutí
</t>
  </si>
  <si>
    <t>Porucha menisku způsobená starým odtržením nebo poraněním</t>
  </si>
  <si>
    <t>Artróza kyčelního kloubu – koxartróza (coxarthrosis)</t>
  </si>
  <si>
    <t>Jiné poruchy kloubů‚ nezařazené jinde; Bolest v kloubu</t>
  </si>
  <si>
    <t>Artróza kolenního kloubu – gonartróza (gonarthrosis)</t>
  </si>
  <si>
    <t>Hnisavý zánět kloubu – pyogenní artritida; Stafylokoková artritida a polyartritida</t>
  </si>
  <si>
    <t>M7023</t>
  </si>
  <si>
    <t>M1901</t>
  </si>
  <si>
    <t>Hnisavý zánět kloubu – pyogenní artritida NS</t>
  </si>
  <si>
    <t>Primární artróza jiných kloubů</t>
  </si>
  <si>
    <t>S832</t>
  </si>
  <si>
    <t>Přetržení (odtržení‚ natržení) menisku‚ čerstvé</t>
  </si>
  <si>
    <t>Jiné poruchy kloubů‚ nezařazené jinde; Bolest v kloubu; Výpotek v kloubu</t>
  </si>
  <si>
    <t>S761</t>
  </si>
  <si>
    <t>Poranění svalu a šlachy kyčle</t>
  </si>
  <si>
    <t>M754</t>
  </si>
  <si>
    <t>Syndrom naraženého ramene</t>
  </si>
  <si>
    <t>M925</t>
  </si>
  <si>
    <t>Juvenilní osteochondróza kosti holenní – tibie a kosti lýtkové
– fibuly</t>
  </si>
  <si>
    <t>M2356</t>
  </si>
  <si>
    <t>Chronická nestabilita kolena</t>
  </si>
  <si>
    <t>Synoviální cysta popliteálního prostoru [Bakerova]</t>
  </si>
  <si>
    <t>M7126</t>
  </si>
  <si>
    <t>Diabetes mellitus 1. typu</t>
  </si>
  <si>
    <t>E102</t>
  </si>
  <si>
    <t>Primární gonartróza‚ oboustranná</t>
  </si>
  <si>
    <t>Poúrazová artróza jiných kloubů</t>
  </si>
  <si>
    <t>M1910</t>
  </si>
  <si>
    <t>S835</t>
  </si>
  <si>
    <t>Onemocnění měkké tkáně způsobené zatěžováním, přetížením nebo tlakem; Burzitida olekranu</t>
  </si>
  <si>
    <t>S8200</t>
  </si>
  <si>
    <t>M8186</t>
  </si>
  <si>
    <t>Zlomenina čéšky – fractura patellae</t>
  </si>
  <si>
    <t>Osteoporóza bez patologické fraktury; Jiná osteoporóza</t>
  </si>
  <si>
    <t>Artritida a polyartritida způsobená jinými určenými bakteriálními agens</t>
  </si>
  <si>
    <t>W1001</t>
  </si>
  <si>
    <t>Pád na schodech a stupních nebo z nich</t>
  </si>
  <si>
    <t>T845</t>
  </si>
  <si>
    <t>Y792</t>
  </si>
  <si>
    <t>Nežádoucí příhody související s ortopedickými přístroji (pomůckami)</t>
  </si>
  <si>
    <t>Infekční a zánětlivá reakce způsobená vnitřní kloubní protézou</t>
  </si>
  <si>
    <t>T848</t>
  </si>
  <si>
    <t>Jiné komplikace vnitřních ortopedických protetických pomůcek‚ implantátů a štěpů</t>
  </si>
  <si>
    <t>I10</t>
  </si>
  <si>
    <t>Esenciální (primární) hypertenze</t>
  </si>
  <si>
    <t>M2341</t>
  </si>
  <si>
    <t>Volné těleso v koleně</t>
  </si>
  <si>
    <t>M8705</t>
  </si>
  <si>
    <t>Idiopatická aseptická nekróza kosti</t>
  </si>
  <si>
    <t>CD45+ Singlets count per ul</t>
  </si>
  <si>
    <t>M7685</t>
  </si>
  <si>
    <t>Jiné entézopatie dolní končetiny‚ mimo nohu (pod kotníkem)</t>
  </si>
  <si>
    <t>M2355</t>
  </si>
  <si>
    <t>G562</t>
  </si>
  <si>
    <t>Poškození loketního nervu – nervi ulnaris; Pomalá obrna loketního nervu</t>
  </si>
  <si>
    <t>sepsis</t>
  </si>
  <si>
    <t>Z966</t>
  </si>
  <si>
    <t>Přítomnost ortopedických kloubních implantátů</t>
  </si>
  <si>
    <t>Z478</t>
  </si>
  <si>
    <t>Jiná určená ortopedická následná péče; Výměna, kontrola nebo odstranění sádrového obvazu, zevní fixační nebo trakční pomůcky</t>
  </si>
  <si>
    <t>M7713</t>
  </si>
  <si>
    <t>Epikondylitida laterální; tenisový loket</t>
  </si>
  <si>
    <t>Volné těleso v kloubu</t>
  </si>
  <si>
    <t>M5457</t>
  </si>
  <si>
    <t>Bolesti dolní části zad</t>
  </si>
  <si>
    <t>1/5 CD3-</t>
  </si>
  <si>
    <t>Birth code</t>
  </si>
  <si>
    <t>Date of collection</t>
  </si>
  <si>
    <t>Sample Code (at immunology)</t>
  </si>
  <si>
    <t>Sex</t>
  </si>
  <si>
    <t>Patient Subgroup</t>
  </si>
  <si>
    <t>Joint</t>
  </si>
  <si>
    <t>Primary diagnosis</t>
  </si>
  <si>
    <t>Presence of Implant</t>
  </si>
  <si>
    <t>Date of endoprosthesis implantation</t>
  </si>
  <si>
    <t>Cement</t>
  </si>
  <si>
    <t>CRP</t>
  </si>
  <si>
    <t>IL-6</t>
  </si>
  <si>
    <t>SWCC</t>
  </si>
  <si>
    <t>Neutrophil percentage</t>
  </si>
  <si>
    <t>Monocyte percentage</t>
  </si>
  <si>
    <t>sCRP</t>
  </si>
  <si>
    <t>sIL-6</t>
  </si>
  <si>
    <t>sNGAL</t>
  </si>
  <si>
    <t>sLactate</t>
  </si>
  <si>
    <t>Culture</t>
  </si>
  <si>
    <t>Fluid appearance</t>
  </si>
  <si>
    <t>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</si>
  <si>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</si>
  <si>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</si>
  <si>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</si>
  <si>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</si>
  <si>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</si>
  <si>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</si>
  <si>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</si>
  <si>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</si>
  <si>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</si>
  <si>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m</t>
  </si>
  <si>
    <t>M2548</t>
  </si>
  <si>
    <t>f</t>
  </si>
  <si>
    <t>left Baker's cyst</t>
  </si>
  <si>
    <t>2a</t>
  </si>
  <si>
    <t>M220</t>
  </si>
  <si>
    <t>1b</t>
  </si>
  <si>
    <t>S831</t>
  </si>
  <si>
    <t>right hip</t>
  </si>
  <si>
    <t>S837</t>
  </si>
  <si>
    <t>left hip</t>
  </si>
  <si>
    <t>M167</t>
  </si>
  <si>
    <t>T841</t>
  </si>
  <si>
    <t>1a</t>
  </si>
  <si>
    <t>right shoulder</t>
  </si>
  <si>
    <t>S422</t>
  </si>
  <si>
    <t>M0599</t>
  </si>
  <si>
    <t>3</t>
  </si>
  <si>
    <t>M2351</t>
  </si>
  <si>
    <t xml:space="preserve">Zahrádka </t>
  </si>
  <si>
    <t>M173</t>
  </si>
  <si>
    <t xml:space="preserve">Dudek </t>
  </si>
  <si>
    <t>Jiná onemocnění synoviální blány a šlachy; ganglion</t>
  </si>
  <si>
    <t>M674</t>
  </si>
  <si>
    <t>Nr of subgroup</t>
  </si>
  <si>
    <t>M531</t>
  </si>
  <si>
    <t>Jiné dorzopatie; Cervikobrachiální syndrom</t>
  </si>
  <si>
    <t>prave koleno</t>
  </si>
  <si>
    <t>M060</t>
  </si>
  <si>
    <t>Séronegativní revmatická artritida</t>
  </si>
  <si>
    <t>5, opaque, fluid from problematic knee, possible RA</t>
  </si>
  <si>
    <t xml:space="preserve">5+13+dense </t>
  </si>
  <si>
    <t>9+viscous</t>
  </si>
  <si>
    <t>8+11</t>
  </si>
  <si>
    <t>9+11</t>
  </si>
  <si>
    <t>2+bloody clumps</t>
  </si>
  <si>
    <t>3+4</t>
  </si>
  <si>
    <t>6+9</t>
  </si>
  <si>
    <t>8+9</t>
  </si>
  <si>
    <t>5+13+dense</t>
  </si>
  <si>
    <t>5+13</t>
  </si>
  <si>
    <t>9 slightly</t>
  </si>
  <si>
    <t>2/2/8</t>
  </si>
  <si>
    <t>3+8</t>
  </si>
  <si>
    <t>5+8+huge white clump</t>
  </si>
  <si>
    <t>5+9</t>
  </si>
  <si>
    <t>3+9</t>
  </si>
  <si>
    <t>Tc DR/Th DR</t>
  </si>
  <si>
    <t>Date of arthroscopy</t>
  </si>
  <si>
    <t>M2353</t>
  </si>
  <si>
    <t>s800</t>
  </si>
  <si>
    <t>m171</t>
  </si>
  <si>
    <t>M175</t>
  </si>
  <si>
    <t>2017_04_20</t>
  </si>
  <si>
    <t>M2390</t>
  </si>
  <si>
    <t>M163</t>
  </si>
  <si>
    <t>koleno, selhání TEP</t>
  </si>
  <si>
    <t>2017_06_15</t>
  </si>
  <si>
    <t>kyčel, selhání TEP, operace</t>
  </si>
  <si>
    <t>M224</t>
  </si>
  <si>
    <t>11,7,2017</t>
  </si>
  <si>
    <t>pravé rameno</t>
  </si>
  <si>
    <t>n</t>
  </si>
  <si>
    <t>M</t>
  </si>
  <si>
    <t>F</t>
  </si>
  <si>
    <t>M006</t>
  </si>
  <si>
    <t>S800</t>
  </si>
  <si>
    <t>S836</t>
  </si>
  <si>
    <t>Fluid volume - obtained (mL)</t>
  </si>
  <si>
    <t>Semiquant. fluid volume</t>
  </si>
  <si>
    <t>Sample code</t>
  </si>
  <si>
    <t xml:space="preserve">MCP-1 </t>
  </si>
  <si>
    <t>RANTES</t>
  </si>
  <si>
    <t>TNFa</t>
  </si>
  <si>
    <t>IL-17</t>
  </si>
  <si>
    <t>NA</t>
  </si>
  <si>
    <t>29.4 (less than 100µL)</t>
  </si>
  <si>
    <t>34.5</t>
  </si>
  <si>
    <t>202.9</t>
  </si>
  <si>
    <t>45.5</t>
  </si>
  <si>
    <t>50.9</t>
  </si>
  <si>
    <t>2017_11_29</t>
  </si>
  <si>
    <t>S832, W0122, W0111</t>
  </si>
  <si>
    <t>Paulů</t>
  </si>
  <si>
    <t>2017_11_30</t>
  </si>
  <si>
    <t>S832, W0103</t>
  </si>
  <si>
    <t>Kubíčková</t>
  </si>
  <si>
    <t>2017_12_04</t>
  </si>
  <si>
    <t>Mračková</t>
  </si>
  <si>
    <t>2017_12_05</t>
  </si>
  <si>
    <t>Janů</t>
  </si>
  <si>
    <t>2017_12_06</t>
  </si>
  <si>
    <t>Opletalová</t>
  </si>
  <si>
    <t xml:space="preserve">Komínek </t>
  </si>
  <si>
    <t>2017_12_14</t>
  </si>
  <si>
    <t>M7032</t>
  </si>
  <si>
    <t>pravý loket</t>
  </si>
  <si>
    <t>Šustr</t>
  </si>
  <si>
    <t>M170, M2546</t>
  </si>
  <si>
    <t>2017_12_15</t>
  </si>
  <si>
    <t>M1096</t>
  </si>
  <si>
    <t>Valášek</t>
  </si>
  <si>
    <t>S835, W0130, M2147</t>
  </si>
  <si>
    <t>2017_12_18</t>
  </si>
  <si>
    <t>8 + clumps</t>
  </si>
  <si>
    <t>Slepánková</t>
  </si>
  <si>
    <t>2018_01_03</t>
  </si>
  <si>
    <t>Bosáková</t>
  </si>
  <si>
    <t>2018_01_04</t>
  </si>
  <si>
    <t>Ježák</t>
  </si>
  <si>
    <t>Vlastislav</t>
  </si>
  <si>
    <t>M170, M2326</t>
  </si>
  <si>
    <t>Šrom</t>
  </si>
  <si>
    <t>Hloušek</t>
  </si>
  <si>
    <t>2018_01_10</t>
  </si>
  <si>
    <t>Grúzová</t>
  </si>
  <si>
    <t>2018_01_11</t>
  </si>
  <si>
    <t>Jurášová</t>
  </si>
  <si>
    <t>M2322, M171</t>
  </si>
  <si>
    <t>Janků</t>
  </si>
  <si>
    <t>2018_01_19</t>
  </si>
  <si>
    <t>M171, M2325</t>
  </si>
  <si>
    <t>Šatánek</t>
  </si>
  <si>
    <t>2018_01_22</t>
  </si>
  <si>
    <t>S832, W0130</t>
  </si>
  <si>
    <t>3x (24)</t>
  </si>
  <si>
    <t>14/16-3G8/45/163/11b/11c</t>
  </si>
  <si>
    <t>T+MC nezměřeno</t>
  </si>
  <si>
    <t>2018_01_23</t>
  </si>
  <si>
    <t>Hýbl</t>
  </si>
  <si>
    <t>8+5</t>
  </si>
  <si>
    <t>Grigárková</t>
  </si>
  <si>
    <t>2018_01_24</t>
  </si>
  <si>
    <t>5+12</t>
  </si>
  <si>
    <t xml:space="preserve">Hránek </t>
  </si>
  <si>
    <t>M171, Z479</t>
  </si>
  <si>
    <t>Kříček</t>
  </si>
  <si>
    <t>Z479, M161, S823</t>
  </si>
  <si>
    <t>2018_01_25</t>
  </si>
  <si>
    <t>Válal</t>
  </si>
  <si>
    <t>M5450, L400, M170</t>
  </si>
  <si>
    <t>Vítek</t>
  </si>
  <si>
    <t>S835, W0111, S832</t>
  </si>
  <si>
    <t>Míchal</t>
  </si>
  <si>
    <t>T841, Y792, T844</t>
  </si>
  <si>
    <t>M2546, W0130</t>
  </si>
  <si>
    <t xml:space="preserve">Drexlerová </t>
  </si>
  <si>
    <t>2018_01_30</t>
  </si>
  <si>
    <t>M0096,M7056,M2320</t>
  </si>
  <si>
    <t>Kosková</t>
  </si>
  <si>
    <t>2018_02_01</t>
  </si>
  <si>
    <t>no</t>
  </si>
  <si>
    <t>Žerníčková</t>
  </si>
  <si>
    <t>Rajmon</t>
  </si>
  <si>
    <t>Jachan</t>
  </si>
  <si>
    <t>S837, W0230, W0231</t>
  </si>
  <si>
    <t>HOK / filtered</t>
  </si>
  <si>
    <t>HOK / native</t>
  </si>
  <si>
    <t>HOK/45+singlets</t>
  </si>
  <si>
    <t>Jiná artritida - Artritida NS - Pánevní krajina a stehno</t>
  </si>
  <si>
    <t>M1395</t>
  </si>
  <si>
    <t>Vycudilík</t>
  </si>
  <si>
    <t>Krampol</t>
  </si>
  <si>
    <t>Ondřej</t>
  </si>
  <si>
    <t>2018_02_07</t>
  </si>
  <si>
    <t>Umrian</t>
  </si>
  <si>
    <t>Alojz</t>
  </si>
  <si>
    <t>2018_02_08</t>
  </si>
  <si>
    <t>M6586, M232</t>
  </si>
  <si>
    <t>2018_02_09</t>
  </si>
  <si>
    <t>Belák</t>
  </si>
  <si>
    <t>2018_02_19</t>
  </si>
  <si>
    <t>M2352, M171, M2325</t>
  </si>
  <si>
    <t>3x (25)</t>
  </si>
  <si>
    <t>Kukučková</t>
  </si>
  <si>
    <t>M221</t>
  </si>
  <si>
    <t>2018_02_20</t>
  </si>
  <si>
    <t>T845, Y792, A419</t>
  </si>
  <si>
    <t>Baďura</t>
  </si>
  <si>
    <t>2018_02_21</t>
  </si>
  <si>
    <t xml:space="preserve">Zachari </t>
  </si>
  <si>
    <t>0052105768</t>
  </si>
  <si>
    <t>2018_02_23</t>
  </si>
  <si>
    <t>T844, Y792, M6584</t>
  </si>
  <si>
    <t>Vitásek</t>
  </si>
  <si>
    <t>2018_02_27</t>
  </si>
  <si>
    <t>M171, M2322</t>
  </si>
  <si>
    <t>Polková</t>
  </si>
  <si>
    <t>2018_02_28</t>
  </si>
  <si>
    <t>Darina</t>
  </si>
  <si>
    <t>0355145714</t>
  </si>
  <si>
    <t>levá kyčel</t>
  </si>
  <si>
    <t>not measured-bloody sample</t>
  </si>
  <si>
    <t>Nagy</t>
  </si>
  <si>
    <t>2018_03_01</t>
  </si>
  <si>
    <t>3x (26)</t>
  </si>
  <si>
    <t>jenom nativka</t>
  </si>
  <si>
    <t>M171, M2352</t>
  </si>
  <si>
    <t xml:space="preserve">Kovář </t>
  </si>
  <si>
    <t>2018_03_05</t>
  </si>
  <si>
    <t>CD45+ count</t>
  </si>
  <si>
    <t>nelze hodn.</t>
  </si>
  <si>
    <t>LYM/(MON-Mf+NEU)</t>
  </si>
  <si>
    <t>F2-NEU</t>
  </si>
  <si>
    <t>F1-NEU</t>
  </si>
  <si>
    <t>M1-NEU</t>
  </si>
  <si>
    <t>M2-NEU</t>
  </si>
  <si>
    <t>Kašpárek</t>
  </si>
  <si>
    <t>2018_03_07</t>
  </si>
  <si>
    <t>S835, W1999</t>
  </si>
  <si>
    <t>3/16+56/4(PerCP)/203c/HLA-DR/117</t>
  </si>
  <si>
    <t>Hanus</t>
  </si>
  <si>
    <t>Jančíková</t>
  </si>
  <si>
    <t>2018_03_08</t>
  </si>
  <si>
    <t>TEP kolne</t>
  </si>
  <si>
    <t>Rolenc</t>
  </si>
  <si>
    <t>M2546, M7065</t>
  </si>
  <si>
    <t>Špilháček</t>
  </si>
  <si>
    <t>2018_03_12</t>
  </si>
  <si>
    <t>M171, T848, Y792</t>
  </si>
  <si>
    <t>koleno l.sin.</t>
  </si>
  <si>
    <t>Študentová</t>
  </si>
  <si>
    <t>2018_03_13</t>
  </si>
  <si>
    <t>M171, Z966</t>
  </si>
  <si>
    <t>Hamal</t>
  </si>
  <si>
    <t>M2321, S835</t>
  </si>
  <si>
    <t xml:space="preserve">Markytánová </t>
  </si>
  <si>
    <t>2018_03_14</t>
  </si>
  <si>
    <t>M160,M170</t>
  </si>
  <si>
    <t xml:space="preserve">Prokop </t>
  </si>
  <si>
    <t>S832,W0100,M171</t>
  </si>
  <si>
    <t>´0411036076</t>
  </si>
  <si>
    <t>2018_03_19</t>
  </si>
  <si>
    <t>M1390</t>
  </si>
  <si>
    <t>DK-REVM</t>
  </si>
  <si>
    <t>nativka</t>
  </si>
  <si>
    <t>8_PP_16</t>
  </si>
  <si>
    <t>7_PM_16</t>
  </si>
  <si>
    <t>9_AB_16</t>
  </si>
  <si>
    <t>13_VH_16</t>
  </si>
  <si>
    <t>12_JK_16, 4622</t>
  </si>
  <si>
    <t>10_MM_16</t>
  </si>
  <si>
    <t>14_HK_16</t>
  </si>
  <si>
    <t>15_AH_16</t>
  </si>
  <si>
    <t>16_RV_16</t>
  </si>
  <si>
    <t>18_VV_16</t>
  </si>
  <si>
    <t>17_VS_16</t>
  </si>
  <si>
    <t>19_JD_16</t>
  </si>
  <si>
    <t>20_ZC_16</t>
  </si>
  <si>
    <t>21_JG_16</t>
  </si>
  <si>
    <t>22_VR_16</t>
  </si>
  <si>
    <t>25_JK_16</t>
  </si>
  <si>
    <t>23_JD_16</t>
  </si>
  <si>
    <t>24_JK_16</t>
  </si>
  <si>
    <t>27_MA_16</t>
  </si>
  <si>
    <t>28_MS_16</t>
  </si>
  <si>
    <t>29_JZ_16</t>
  </si>
  <si>
    <t>31_ML_16</t>
  </si>
  <si>
    <t>30_DH_16</t>
  </si>
  <si>
    <t>32_PK_16</t>
  </si>
  <si>
    <t>33_JM_16</t>
  </si>
  <si>
    <t>34_JV_16</t>
  </si>
  <si>
    <t>35_JM_16</t>
  </si>
  <si>
    <t>36_MCV_16</t>
  </si>
  <si>
    <t>38_MS_16</t>
  </si>
  <si>
    <t>39_SB_16</t>
  </si>
  <si>
    <t>40_PZ_16</t>
  </si>
  <si>
    <t>41_MM_16</t>
  </si>
  <si>
    <t>42_SV_16</t>
  </si>
  <si>
    <t>46_RP_16</t>
  </si>
  <si>
    <t>47_JF_16</t>
  </si>
  <si>
    <t>48_BL_16</t>
  </si>
  <si>
    <t>50_EZ_16</t>
  </si>
  <si>
    <t>49_DB_16</t>
  </si>
  <si>
    <t>51_LP_16</t>
  </si>
  <si>
    <t>52_JS_16</t>
  </si>
  <si>
    <t>54_AN_16</t>
  </si>
  <si>
    <t>Plháková</t>
  </si>
  <si>
    <t>Magula</t>
  </si>
  <si>
    <t xml:space="preserve">Havelka </t>
  </si>
  <si>
    <t>Bělík</t>
  </si>
  <si>
    <t>Hartlová</t>
  </si>
  <si>
    <t>Kašová</t>
  </si>
  <si>
    <t>Maidlová</t>
  </si>
  <si>
    <t>Hadamczik</t>
  </si>
  <si>
    <t>Vaňková</t>
  </si>
  <si>
    <t>Veselá</t>
  </si>
  <si>
    <t>Šubert</t>
  </si>
  <si>
    <t>Divoková (right)</t>
  </si>
  <si>
    <t>Čejková</t>
  </si>
  <si>
    <t>Galnorová</t>
  </si>
  <si>
    <t>Robková</t>
  </si>
  <si>
    <t>König</t>
  </si>
  <si>
    <t>Dobeš</t>
  </si>
  <si>
    <t>Kacele</t>
  </si>
  <si>
    <t>Aufart</t>
  </si>
  <si>
    <t>Sommer</t>
  </si>
  <si>
    <t>Zháněl</t>
  </si>
  <si>
    <t>Hudíková</t>
  </si>
  <si>
    <t xml:space="preserve">Kopáčik </t>
  </si>
  <si>
    <t xml:space="preserve">Mück </t>
  </si>
  <si>
    <t>Vodička</t>
  </si>
  <si>
    <t>Morávková</t>
  </si>
  <si>
    <t>Čechová Vyvlečková</t>
  </si>
  <si>
    <t>Stoličková</t>
  </si>
  <si>
    <t xml:space="preserve">Burďák </t>
  </si>
  <si>
    <t>Zlámal</t>
  </si>
  <si>
    <t>Masaříková</t>
  </si>
  <si>
    <t>Bukvová</t>
  </si>
  <si>
    <t>Přikrylová</t>
  </si>
  <si>
    <t>Frolo</t>
  </si>
  <si>
    <t>Lubušká</t>
  </si>
  <si>
    <t>Žváčková</t>
  </si>
  <si>
    <t>Balcarová</t>
  </si>
  <si>
    <t>Piňosová</t>
  </si>
  <si>
    <t>Štěpánková</t>
  </si>
  <si>
    <t>Nátr</t>
  </si>
  <si>
    <t xml:space="preserve">Dvořáková </t>
  </si>
  <si>
    <t xml:space="preserve">Heská </t>
  </si>
  <si>
    <t xml:space="preserve">Skřivánková </t>
  </si>
  <si>
    <t xml:space="preserve">Květoňová </t>
  </si>
  <si>
    <t xml:space="preserve">Švec  </t>
  </si>
  <si>
    <t xml:space="preserve">Jahnová </t>
  </si>
  <si>
    <t xml:space="preserve">Sitařová </t>
  </si>
  <si>
    <t xml:space="preserve">Škurek </t>
  </si>
  <si>
    <t xml:space="preserve">König </t>
  </si>
  <si>
    <t xml:space="preserve">Stránský </t>
  </si>
  <si>
    <t xml:space="preserve">Ryšánek </t>
  </si>
  <si>
    <t xml:space="preserve">Škrabana </t>
  </si>
  <si>
    <t xml:space="preserve">Švecová </t>
  </si>
  <si>
    <t xml:space="preserve">Brožková </t>
  </si>
  <si>
    <t xml:space="preserve">Mahrová </t>
  </si>
  <si>
    <t xml:space="preserve">Křivánková </t>
  </si>
  <si>
    <t xml:space="preserve">Jablunková </t>
  </si>
  <si>
    <t xml:space="preserve">Horák </t>
  </si>
  <si>
    <t xml:space="preserve">Holub </t>
  </si>
  <si>
    <t xml:space="preserve">Čep </t>
  </si>
  <si>
    <t xml:space="preserve">Šváčková </t>
  </si>
  <si>
    <t xml:space="preserve">Molík </t>
  </si>
  <si>
    <t xml:space="preserve">Slatinská </t>
  </si>
  <si>
    <t xml:space="preserve">Havlová </t>
  </si>
  <si>
    <t xml:space="preserve">Locker </t>
  </si>
  <si>
    <t xml:space="preserve">Melčová </t>
  </si>
  <si>
    <t xml:space="preserve">Chabičovský </t>
  </si>
  <si>
    <t xml:space="preserve">Novák </t>
  </si>
  <si>
    <t xml:space="preserve">Sklářová </t>
  </si>
  <si>
    <t xml:space="preserve">Benischová </t>
  </si>
  <si>
    <t xml:space="preserve">Báťková </t>
  </si>
  <si>
    <t xml:space="preserve">Macháč </t>
  </si>
  <si>
    <t xml:space="preserve">Badinská </t>
  </si>
  <si>
    <t xml:space="preserve">Nyklová </t>
  </si>
  <si>
    <t xml:space="preserve">Techmann </t>
  </si>
  <si>
    <t xml:space="preserve">Míchal </t>
  </si>
  <si>
    <t xml:space="preserve">Šišková </t>
  </si>
  <si>
    <t xml:space="preserve">Fryš </t>
  </si>
  <si>
    <t xml:space="preserve">Smékal </t>
  </si>
  <si>
    <t xml:space="preserve">Vlček </t>
  </si>
  <si>
    <t xml:space="preserve">Sáblíková </t>
  </si>
  <si>
    <t xml:space="preserve">Kvapilík </t>
  </si>
  <si>
    <t xml:space="preserve">Stará </t>
  </si>
  <si>
    <t xml:space="preserve">Fiedler </t>
  </si>
  <si>
    <t xml:space="preserve">Lukešová </t>
  </si>
  <si>
    <t xml:space="preserve">Skalková </t>
  </si>
  <si>
    <t xml:space="preserve">Vystrčil </t>
  </si>
  <si>
    <t xml:space="preserve">Smolík </t>
  </si>
  <si>
    <t xml:space="preserve">Nezhybová </t>
  </si>
  <si>
    <t xml:space="preserve">Klásek </t>
  </si>
  <si>
    <t xml:space="preserve">Němcová </t>
  </si>
  <si>
    <t xml:space="preserve">Gregora </t>
  </si>
  <si>
    <t xml:space="preserve">Hajkrová </t>
  </si>
  <si>
    <t xml:space="preserve">Urbancová </t>
  </si>
  <si>
    <t xml:space="preserve">Krajíčková </t>
  </si>
  <si>
    <t xml:space="preserve">Coufalová </t>
  </si>
  <si>
    <t>505802/108</t>
  </si>
  <si>
    <t>456219/121</t>
  </si>
  <si>
    <t>2016_06_08</t>
  </si>
  <si>
    <t>2016_06_09</t>
  </si>
  <si>
    <t>2016_06_27</t>
  </si>
  <si>
    <t>2016_06_28</t>
  </si>
  <si>
    <t>2016_06_29</t>
  </si>
  <si>
    <t>2016_06_30</t>
  </si>
  <si>
    <t>2016_09_05</t>
  </si>
  <si>
    <t>2016_09_07</t>
  </si>
  <si>
    <t>2016_09_08</t>
  </si>
  <si>
    <t>2016_09_09</t>
  </si>
  <si>
    <t>2016_09_12</t>
  </si>
  <si>
    <t>2016_09_14</t>
  </si>
  <si>
    <t>2016_09_15</t>
  </si>
  <si>
    <t>2016_09_19</t>
  </si>
  <si>
    <t>2016_09_21</t>
  </si>
  <si>
    <t>2016_09_22</t>
  </si>
  <si>
    <t>2016_09_27</t>
  </si>
  <si>
    <t>2016_09_29</t>
  </si>
  <si>
    <t>2016_09_30</t>
  </si>
  <si>
    <t>2016_10_03</t>
  </si>
  <si>
    <t>2016_10_05</t>
  </si>
  <si>
    <t>2016_10_06</t>
  </si>
  <si>
    <t>2016_10_07</t>
  </si>
  <si>
    <t>2016_10_12</t>
  </si>
  <si>
    <t>2016_10_17</t>
  </si>
  <si>
    <t>2016_10_18</t>
  </si>
  <si>
    <t>2016_10_19</t>
  </si>
  <si>
    <t>2016_10_20</t>
  </si>
  <si>
    <t>2016_10_21</t>
  </si>
  <si>
    <t>2016_10_24</t>
  </si>
  <si>
    <t>2016_10_25</t>
  </si>
  <si>
    <t>2016_10_26</t>
  </si>
  <si>
    <t>2016_10_27</t>
  </si>
  <si>
    <t>2016_10_31</t>
  </si>
  <si>
    <t>2016_11_02</t>
  </si>
  <si>
    <t>2016_11_03</t>
  </si>
  <si>
    <t>2016_11_07</t>
  </si>
  <si>
    <t>2016_11_08</t>
  </si>
  <si>
    <t>2016_11_15</t>
  </si>
  <si>
    <t>2016_11_16</t>
  </si>
  <si>
    <t>2016_11_21</t>
  </si>
  <si>
    <t>2016_11_29</t>
  </si>
  <si>
    <t>2016_11_30</t>
  </si>
  <si>
    <t>2016_12_01</t>
  </si>
  <si>
    <t>2016_12_05</t>
  </si>
  <si>
    <t>2016_12_07</t>
  </si>
  <si>
    <t>2016_12_08</t>
  </si>
  <si>
    <t>2016_12_09</t>
  </si>
  <si>
    <t>2016_12_12</t>
  </si>
  <si>
    <t>2016_12_13</t>
  </si>
  <si>
    <t>2016_12_15</t>
  </si>
  <si>
    <t>2016_12_22</t>
  </si>
  <si>
    <t>S8210</t>
  </si>
  <si>
    <t>&gt;50000</t>
  </si>
  <si>
    <t>S834</t>
  </si>
  <si>
    <t>M160</t>
  </si>
  <si>
    <t>M0606</t>
  </si>
  <si>
    <t>M7046</t>
  </si>
  <si>
    <t>5001009179</t>
  </si>
  <si>
    <t>L+M+N</t>
  </si>
  <si>
    <t>Krupka</t>
  </si>
  <si>
    <t>LYM/(MON+NEU) subgroup</t>
  </si>
  <si>
    <t>not measured, pravé koleno</t>
  </si>
  <si>
    <t>not measured, levé koleno</t>
  </si>
  <si>
    <t>nehodnotitelné</t>
  </si>
  <si>
    <t>krvavé-nehodnotitelné</t>
  </si>
  <si>
    <t>intracellular staining; levé koleno</t>
  </si>
  <si>
    <t>7+4</t>
  </si>
  <si>
    <t>6+8 / 2+6</t>
  </si>
  <si>
    <t xml:space="preserve"> - </t>
  </si>
  <si>
    <t>2018_03_22</t>
  </si>
  <si>
    <t>M0806</t>
  </si>
  <si>
    <t>Kulísek</t>
  </si>
  <si>
    <t>2018_03_23</t>
  </si>
  <si>
    <t>Studená</t>
  </si>
  <si>
    <t>2018_03_28</t>
  </si>
  <si>
    <t>2+11</t>
  </si>
  <si>
    <t>2018_03_29</t>
  </si>
  <si>
    <t xml:space="preserve">Vycudilík </t>
  </si>
  <si>
    <t>Kotasová</t>
  </si>
  <si>
    <t>2018_04_03</t>
  </si>
  <si>
    <t>T848, Y792, Z478</t>
  </si>
  <si>
    <t>yes (APC-IgG2-IQ)</t>
  </si>
  <si>
    <t>pravá kyčel</t>
  </si>
  <si>
    <t>Joukl</t>
  </si>
  <si>
    <t>2018_04_04</t>
  </si>
  <si>
    <t>Lochman</t>
  </si>
  <si>
    <t>0302105760</t>
  </si>
  <si>
    <t>1+12</t>
  </si>
  <si>
    <t>Skopalová</t>
  </si>
  <si>
    <t>Adéla</t>
  </si>
  <si>
    <t>S835, W1900, M7656</t>
  </si>
  <si>
    <t>M170, M160</t>
  </si>
  <si>
    <t>Hajná</t>
  </si>
  <si>
    <t>S8210, W0101</t>
  </si>
  <si>
    <t>Husák</t>
  </si>
  <si>
    <t>0311294841</t>
  </si>
  <si>
    <t>2018_04_05</t>
  </si>
  <si>
    <t>M0085, M7966</t>
  </si>
  <si>
    <t>Drozd</t>
  </si>
  <si>
    <t>A419</t>
  </si>
  <si>
    <t>Septický šok</t>
  </si>
  <si>
    <t>Mechanická komplikace jiných vnitřních ortopedických pomůcek‚ implantátů a štěpů</t>
  </si>
  <si>
    <t>T844</t>
  </si>
  <si>
    <t>Mechanická komplikace vnitřní fixační pomůcky kostí končetiny</t>
  </si>
  <si>
    <t xml:space="preserve">Vrána </t>
  </si>
  <si>
    <t>2018_04_10</t>
  </si>
  <si>
    <t>S832, W0100, M2320</t>
  </si>
  <si>
    <t>Hála</t>
  </si>
  <si>
    <t>2018_04_11</t>
  </si>
  <si>
    <t>Küntlerová</t>
  </si>
  <si>
    <t>only native</t>
  </si>
  <si>
    <t>Plšková</t>
  </si>
  <si>
    <t>2018_04_12</t>
  </si>
  <si>
    <t>W0231</t>
  </si>
  <si>
    <t>Pád na ledních bruslích‚ lyžích‚ kolečkových bruslích nebo skateboardech</t>
  </si>
  <si>
    <t>Podvrtnutí a natažení (předního)(zadního) zkříženého vazu kolena</t>
  </si>
  <si>
    <t>M7966</t>
  </si>
  <si>
    <t>Bolest v končetině</t>
  </si>
  <si>
    <t>nehodnotitelné, nízká buněčnost</t>
  </si>
  <si>
    <t>1 - meniscal tear</t>
  </si>
  <si>
    <t>1a - knee instability</t>
  </si>
  <si>
    <t>1b - knee instability - acute injury</t>
  </si>
  <si>
    <t>2 - follow-up after arthroscopic meniscal resection/repair</t>
  </si>
  <si>
    <t>2a - follow-up after stabilization arthroscopy</t>
  </si>
  <si>
    <t>3 - osteoarthritis</t>
  </si>
  <si>
    <t>4 - Total joint arthroplasty</t>
  </si>
  <si>
    <t>5 - septic arthritis</t>
  </si>
  <si>
    <t>7 - rheumatoid arthritis, reactive arthropathy, acute gout attack</t>
  </si>
  <si>
    <t>6 - prosthetic joint infection</t>
  </si>
  <si>
    <t>T845, Y792, M1090</t>
  </si>
  <si>
    <t>Palinek</t>
  </si>
  <si>
    <t>2018_04_17</t>
  </si>
  <si>
    <t>Baroš</t>
  </si>
  <si>
    <t>Zdenek</t>
  </si>
  <si>
    <t>Simajchlová</t>
  </si>
  <si>
    <t>2018_04_18</t>
  </si>
  <si>
    <t>8+5+12</t>
  </si>
  <si>
    <t>Konečný</t>
  </si>
  <si>
    <t>Svatopluk</t>
  </si>
  <si>
    <t xml:space="preserve">Konečný </t>
  </si>
  <si>
    <t>2018_04_19</t>
  </si>
  <si>
    <t>pravé koleno Bakerova cysta</t>
  </si>
  <si>
    <t>Ženožičková</t>
  </si>
  <si>
    <t>2018_04_25</t>
  </si>
  <si>
    <t>Beck</t>
  </si>
  <si>
    <t>native 3/16+56/4(PCPC55)/15/DR/45</t>
  </si>
  <si>
    <t>75ul nativ+75ul PBS+mAB</t>
  </si>
  <si>
    <t>Vašica</t>
  </si>
  <si>
    <t>M171,M160,M171</t>
  </si>
  <si>
    <t>Staňová</t>
  </si>
  <si>
    <t>MON/Mf / CD14- / CD11b+ / CD163- = mDC</t>
  </si>
  <si>
    <t>MON/Mf / CD14-  CD11b-  CD163- = others</t>
  </si>
  <si>
    <t>MON/Mf / CD11b+ %</t>
  </si>
  <si>
    <t xml:space="preserve">Hajkr </t>
  </si>
  <si>
    <t>2018_04_27</t>
  </si>
  <si>
    <t>Urbancová</t>
  </si>
  <si>
    <t>Irena</t>
  </si>
  <si>
    <t xml:space="preserve">Kovařík </t>
  </si>
  <si>
    <t>2018_05_03</t>
  </si>
  <si>
    <t>Kočiřík</t>
  </si>
  <si>
    <t>2018_05_07</t>
  </si>
  <si>
    <t>Seifried</t>
  </si>
  <si>
    <t>Lešingr</t>
  </si>
  <si>
    <t>2018_05_09</t>
  </si>
  <si>
    <t xml:space="preserve">M1901 </t>
  </si>
  <si>
    <t>Skácel</t>
  </si>
  <si>
    <t>M1903</t>
  </si>
  <si>
    <t>Vích</t>
  </si>
  <si>
    <t>S832, W0130, M224</t>
  </si>
  <si>
    <t>Hálková</t>
  </si>
  <si>
    <t>2018_05_10</t>
  </si>
  <si>
    <t>M2320, M2147</t>
  </si>
  <si>
    <t>3x (27)</t>
  </si>
  <si>
    <t>Pařízek</t>
  </si>
  <si>
    <t>S835, W0190</t>
  </si>
  <si>
    <t>Zejda</t>
  </si>
  <si>
    <t>M2320, M171</t>
  </si>
  <si>
    <t>Zrník</t>
  </si>
  <si>
    <t>Radovan</t>
  </si>
  <si>
    <t>2018_05_11</t>
  </si>
  <si>
    <t>2018_05_15</t>
  </si>
  <si>
    <t>Hándlová</t>
  </si>
  <si>
    <t xml:space="preserve">Trtík </t>
  </si>
  <si>
    <t>2018_05_16</t>
  </si>
  <si>
    <t>2018_05_22</t>
  </si>
  <si>
    <t>Švehlová</t>
  </si>
  <si>
    <t>Leibner</t>
  </si>
  <si>
    <t>2018_05_24</t>
  </si>
  <si>
    <t>Z966, M510</t>
  </si>
  <si>
    <t>Počet kryo SF PBMC</t>
  </si>
  <si>
    <t>Buněčnost/kryo SF PBMC v tis.</t>
  </si>
  <si>
    <t xml:space="preserve">Václavský </t>
  </si>
  <si>
    <t>2018_05_30</t>
  </si>
  <si>
    <t>M2556,M1097</t>
  </si>
  <si>
    <t>změřeno i na Cantu jako BAL</t>
  </si>
  <si>
    <t>Faltus</t>
  </si>
  <si>
    <t>2018_05_31</t>
  </si>
  <si>
    <t>M7737,M171</t>
  </si>
  <si>
    <t>po filtraci téměř neviditelný pelet!</t>
  </si>
  <si>
    <t>2018_06_01</t>
  </si>
  <si>
    <t>M171,M2147</t>
  </si>
  <si>
    <t>6+slightly9</t>
  </si>
  <si>
    <t>po filtraci přeměření buněčnosti: 177 mil</t>
  </si>
  <si>
    <t>Singlets / MON-Mf-DC %</t>
  </si>
  <si>
    <t>MON-Mf-mDC / mDC %</t>
  </si>
  <si>
    <t>Částková</t>
  </si>
  <si>
    <t>2018_06_04</t>
  </si>
  <si>
    <t>M2321,M171</t>
  </si>
  <si>
    <t>Krčmář</t>
  </si>
  <si>
    <t>S835,W0192,S830</t>
  </si>
  <si>
    <t>Pěrůžek</t>
  </si>
  <si>
    <t>2018_06_05</t>
  </si>
  <si>
    <t>Slaninák</t>
  </si>
  <si>
    <t>Adam</t>
  </si>
  <si>
    <t>2018_06_06</t>
  </si>
  <si>
    <t>M0808</t>
  </si>
  <si>
    <t>Hamplová</t>
  </si>
  <si>
    <t>Iva</t>
  </si>
  <si>
    <t>2018_06_07</t>
  </si>
  <si>
    <t>Kalousová</t>
  </si>
  <si>
    <t>Michalík</t>
  </si>
  <si>
    <t>M2546,M170,M2546</t>
  </si>
  <si>
    <t>Špičková</t>
  </si>
  <si>
    <t>Jolana</t>
  </si>
  <si>
    <t>3/16+56/4(PCPC55)/15/DR/45</t>
  </si>
  <si>
    <t>Celková buněčnost v tis. Po filtr.</t>
  </si>
  <si>
    <t>levé koleno-Bakerova cysta</t>
  </si>
  <si>
    <t>Fridrichová</t>
  </si>
  <si>
    <t>2018_06_08</t>
  </si>
  <si>
    <t>Lant</t>
  </si>
  <si>
    <t>Pliska</t>
  </si>
  <si>
    <t>M171,M2550</t>
  </si>
  <si>
    <t>7+8</t>
  </si>
  <si>
    <t>Fencl</t>
  </si>
  <si>
    <t>Poláš</t>
  </si>
  <si>
    <t>Štěpán</t>
  </si>
  <si>
    <t>S8231,W0111,S8210</t>
  </si>
  <si>
    <t>Řehulková</t>
  </si>
  <si>
    <t>Libuše</t>
  </si>
  <si>
    <t>celkový počet bb v tis</t>
  </si>
  <si>
    <t>celkový počet bb po filtraci v tis.</t>
  </si>
  <si>
    <t>2018_06_11</t>
  </si>
  <si>
    <t>Prepatelární burzitida</t>
  </si>
  <si>
    <t>Gurka</t>
  </si>
  <si>
    <t xml:space="preserve">Bohumil </t>
  </si>
  <si>
    <t>3x (28)</t>
  </si>
  <si>
    <t xml:space="preserve">Hirsch </t>
  </si>
  <si>
    <t>Vojkůvka</t>
  </si>
  <si>
    <t>2018_06_12</t>
  </si>
  <si>
    <t>Mareš</t>
  </si>
  <si>
    <t>2018_06_13</t>
  </si>
  <si>
    <t>S832,W0100</t>
  </si>
  <si>
    <t>PBMC rovnou do -80 °C (nebyl volný Frostík)</t>
  </si>
  <si>
    <t>M6584</t>
  </si>
  <si>
    <t>Jiná synovitida a tendosynovitida; dráždivý kyčelní kloub</t>
  </si>
  <si>
    <t>M510</t>
  </si>
  <si>
    <t>Onemocnění lumbálních a jiných meziobratlových plotének s myelopatií</t>
  </si>
  <si>
    <t>M080</t>
  </si>
  <si>
    <t>Juvenilní revmatická artritida; Juvenilní revmatická artritida s nebo bez revmatického faktoru</t>
  </si>
  <si>
    <t>Spurný</t>
  </si>
  <si>
    <t>2018_06_14</t>
  </si>
  <si>
    <t>Štogryn</t>
  </si>
  <si>
    <t>0203314146</t>
  </si>
  <si>
    <t>S834, W0190</t>
  </si>
  <si>
    <t>M2147</t>
  </si>
  <si>
    <t>Plochá noha [pes planus] (získaná)</t>
  </si>
  <si>
    <t>zatím nevydáno</t>
  </si>
  <si>
    <t>krvavý - nevydávat</t>
  </si>
  <si>
    <t>nehodnotitelné - nevydávat</t>
  </si>
  <si>
    <t>malá buněčnost - nevydávat</t>
  </si>
  <si>
    <t>SSC CD16+ NEU</t>
  </si>
  <si>
    <t>0612146590</t>
  </si>
  <si>
    <t>Drápalová</t>
  </si>
  <si>
    <t>2018_06_19</t>
  </si>
  <si>
    <t>M2546, M171, S7200</t>
  </si>
  <si>
    <t>Tomková</t>
  </si>
  <si>
    <t>2018_06_20</t>
  </si>
  <si>
    <t>Eyer</t>
  </si>
  <si>
    <t>2018_06_21</t>
  </si>
  <si>
    <t>M2556, M171,  M161</t>
  </si>
  <si>
    <t>M171, M7195</t>
  </si>
  <si>
    <t>Příhoda</t>
  </si>
  <si>
    <t>S832, W0190</t>
  </si>
  <si>
    <t>Smékal</t>
  </si>
  <si>
    <t>Vojtěch</t>
  </si>
  <si>
    <t>Giesl</t>
  </si>
  <si>
    <t>2018_06_22</t>
  </si>
  <si>
    <t>Gajda</t>
  </si>
  <si>
    <t>Filip</t>
  </si>
  <si>
    <t>M2322, M6596, M2506</t>
  </si>
  <si>
    <t>Polášek</t>
  </si>
  <si>
    <t>Zajíček</t>
  </si>
  <si>
    <t>Břetislav</t>
  </si>
  <si>
    <t>Kadlec</t>
  </si>
  <si>
    <t>2018_06_25</t>
  </si>
  <si>
    <t>M2147, M1907</t>
  </si>
  <si>
    <t>Thon</t>
  </si>
  <si>
    <t>2018_06_26</t>
  </si>
  <si>
    <t>1+clumps</t>
  </si>
  <si>
    <t>Lukášek</t>
  </si>
  <si>
    <t>2018_06_27</t>
  </si>
  <si>
    <t>S831, W0100</t>
  </si>
  <si>
    <t>Rozsíval</t>
  </si>
  <si>
    <t>Daniel</t>
  </si>
  <si>
    <t>0610123239</t>
  </si>
  <si>
    <t>2018_06_29</t>
  </si>
  <si>
    <t>M2399</t>
  </si>
  <si>
    <t>Chlápek</t>
  </si>
  <si>
    <t>7107225851</t>
  </si>
  <si>
    <t>2018_07_04</t>
  </si>
  <si>
    <t>Fabiánek</t>
  </si>
  <si>
    <t>490809113</t>
  </si>
  <si>
    <t>2018_07_17</t>
  </si>
  <si>
    <t>Burešová</t>
  </si>
  <si>
    <t>385624447</t>
  </si>
  <si>
    <t>2018_07_19</t>
  </si>
  <si>
    <t>Z479, M171</t>
  </si>
  <si>
    <t>Zahradníčková</t>
  </si>
  <si>
    <t>Mária</t>
  </si>
  <si>
    <t>M1901, Y792</t>
  </si>
  <si>
    <t>Bartoníková</t>
  </si>
  <si>
    <t>2018_07_23</t>
  </si>
  <si>
    <t>Šteffek</t>
  </si>
  <si>
    <t>Pavelka</t>
  </si>
  <si>
    <t>Radomír</t>
  </si>
  <si>
    <t>2018_07_24</t>
  </si>
  <si>
    <t>M2550, S935</t>
  </si>
  <si>
    <t>Čunderlová</t>
  </si>
  <si>
    <t>M2322, M750</t>
  </si>
  <si>
    <t>Svačina</t>
  </si>
  <si>
    <t xml:space="preserve">Körner </t>
  </si>
  <si>
    <t>2018_07_25</t>
  </si>
  <si>
    <t>M170, M1701</t>
  </si>
  <si>
    <t>Koňarik</t>
  </si>
  <si>
    <t>1+9</t>
  </si>
  <si>
    <t>Lésková</t>
  </si>
  <si>
    <t>Zuzana</t>
  </si>
  <si>
    <t>Z470, M170</t>
  </si>
  <si>
    <t>Mereďa</t>
  </si>
  <si>
    <t>M2322, M7094</t>
  </si>
  <si>
    <t xml:space="preserve">Vymazal </t>
  </si>
  <si>
    <t>S832, W0130, M755</t>
  </si>
  <si>
    <t>3x (29)</t>
  </si>
  <si>
    <t>Halčarová</t>
  </si>
  <si>
    <t>2018_07_26</t>
  </si>
  <si>
    <t>5+8+clumps</t>
  </si>
  <si>
    <t>Kalandřík</t>
  </si>
  <si>
    <t>2018_07_27</t>
  </si>
  <si>
    <t>Überall</t>
  </si>
  <si>
    <t>Ivo</t>
  </si>
  <si>
    <t>2018_07_31</t>
  </si>
  <si>
    <t>M7032, W0100</t>
  </si>
  <si>
    <t>Hradilová</t>
  </si>
  <si>
    <t>M185</t>
  </si>
  <si>
    <t>Skaličková</t>
  </si>
  <si>
    <t>M171, M201</t>
  </si>
  <si>
    <t>ROS</t>
  </si>
  <si>
    <t>3x (30)</t>
  </si>
  <si>
    <t>pravé koleno - Bakerova cysta</t>
  </si>
  <si>
    <t>NK cells / CD69+</t>
  </si>
  <si>
    <t>all cells (native)</t>
  </si>
  <si>
    <t>Červienková</t>
  </si>
  <si>
    <t>2018_08_06</t>
  </si>
  <si>
    <t xml:space="preserve">Zemanová </t>
  </si>
  <si>
    <t>Lukrécia</t>
  </si>
  <si>
    <t>0159254392</t>
  </si>
  <si>
    <t>S835, W0111, M2351</t>
  </si>
  <si>
    <t>MON-Mf / CD11b+ %</t>
  </si>
  <si>
    <t>22,5</t>
  </si>
  <si>
    <t>91,8</t>
  </si>
  <si>
    <t>MON-Mf / CD11b+ MFI</t>
  </si>
  <si>
    <t>Sekaninová</t>
  </si>
  <si>
    <t>2018_08_07</t>
  </si>
  <si>
    <t>Ludmilová</t>
  </si>
  <si>
    <t>Miloslava</t>
  </si>
  <si>
    <t>M2322, M2416, M2325</t>
  </si>
  <si>
    <t>Grunwaldová</t>
  </si>
  <si>
    <t>T845,Y792, Z470</t>
  </si>
  <si>
    <t>2+12+5</t>
  </si>
  <si>
    <t>nevydat-nízká buněčnost</t>
  </si>
  <si>
    <t>nevydávat-pouze nativka</t>
  </si>
  <si>
    <t>NK cells / HLA-DR+</t>
  </si>
  <si>
    <t>2018_08_09</t>
  </si>
  <si>
    <t>Chodníčková</t>
  </si>
  <si>
    <t>2018_08_10</t>
  </si>
  <si>
    <t>Götz</t>
  </si>
  <si>
    <t>2018_08_13</t>
  </si>
  <si>
    <t>M7022, Z478</t>
  </si>
  <si>
    <t>levý loket</t>
  </si>
  <si>
    <t>Hanzlíková</t>
  </si>
  <si>
    <t>Dominika</t>
  </si>
  <si>
    <t>M171, M1317, L031</t>
  </si>
  <si>
    <t>Šlichtová</t>
  </si>
  <si>
    <t>2018_08_15</t>
  </si>
  <si>
    <t>5+8+12</t>
  </si>
  <si>
    <t>Zedník</t>
  </si>
  <si>
    <t>M2325, M232</t>
  </si>
  <si>
    <t>2018_08_16</t>
  </si>
  <si>
    <t>M171, M2546, M170</t>
  </si>
  <si>
    <t>2+bloody particels</t>
  </si>
  <si>
    <t>Martincová</t>
  </si>
  <si>
    <t>0752053247</t>
  </si>
  <si>
    <t>2018_08_17</t>
  </si>
  <si>
    <t>M1315</t>
  </si>
  <si>
    <t>Obhlídal</t>
  </si>
  <si>
    <t>2018_08_21</t>
  </si>
  <si>
    <t>M2351,S835</t>
  </si>
  <si>
    <t>Hlaváček</t>
  </si>
  <si>
    <t>2018_08_22</t>
  </si>
  <si>
    <t>S835, W0101</t>
  </si>
  <si>
    <t>Kopečný</t>
  </si>
  <si>
    <t>M2321, M2416, M171</t>
  </si>
  <si>
    <t>Körner</t>
  </si>
  <si>
    <t>Škodová</t>
  </si>
  <si>
    <t>M171, C672</t>
  </si>
  <si>
    <t>9+7</t>
  </si>
  <si>
    <t>2018_08_23</t>
  </si>
  <si>
    <t>M71.26</t>
  </si>
  <si>
    <t>3/16+56/4(PCPC55)/45/DR/14</t>
  </si>
  <si>
    <t xml:space="preserve">Slaměník </t>
  </si>
  <si>
    <t>M23.26, M17.0, M170</t>
  </si>
  <si>
    <t>Bednařík</t>
  </si>
  <si>
    <t xml:space="preserve">Drahomír </t>
  </si>
  <si>
    <t>2018_08_24</t>
  </si>
  <si>
    <t>Vydra</t>
  </si>
  <si>
    <t>2018_08_31</t>
  </si>
  <si>
    <t>M17.1</t>
  </si>
  <si>
    <t>2018_09_03</t>
  </si>
  <si>
    <t>M17.0</t>
  </si>
  <si>
    <t>2018_09_04</t>
  </si>
  <si>
    <t>M00.96, M2546</t>
  </si>
  <si>
    <t>3/16+56/4(PerCP)/203c/HLA-DR/118</t>
  </si>
  <si>
    <t>4/25/127/15/HLA-DR/65</t>
  </si>
  <si>
    <t>2018_09_05</t>
  </si>
  <si>
    <t>3/16+56/4(PerCP)/203c/HLA-DR/119</t>
  </si>
  <si>
    <t>4/25/127/15/HLA-DR/66</t>
  </si>
  <si>
    <t>Vetešníková</t>
  </si>
  <si>
    <t>Maria</t>
  </si>
  <si>
    <t>T84.5, Y79.2, Z470</t>
  </si>
  <si>
    <t>2018_09_06</t>
  </si>
  <si>
    <t>3+12</t>
  </si>
  <si>
    <t>2018_09_07</t>
  </si>
  <si>
    <t xml:space="preserve">  </t>
  </si>
  <si>
    <t xml:space="preserve">Švajdová </t>
  </si>
  <si>
    <t>Olga</t>
  </si>
  <si>
    <t>2018_09_10</t>
  </si>
  <si>
    <t>M23.22</t>
  </si>
  <si>
    <t>Polášková</t>
  </si>
  <si>
    <t>M17.1, M7204</t>
  </si>
  <si>
    <t>Hránek</t>
  </si>
  <si>
    <t>M17.1, Z479</t>
  </si>
  <si>
    <t xml:space="preserve">Glogarová </t>
  </si>
  <si>
    <t>Nikola</t>
  </si>
  <si>
    <t>2018_09_11</t>
  </si>
  <si>
    <t>S83.5, W01.30</t>
  </si>
  <si>
    <t>8+7</t>
  </si>
  <si>
    <t>Vlach</t>
  </si>
  <si>
    <t>L02.4, M0093</t>
  </si>
  <si>
    <t>1 sklíčko</t>
  </si>
  <si>
    <t>Wiedermann</t>
  </si>
  <si>
    <t>2018_09_13</t>
  </si>
  <si>
    <t>koleno (lokalizace: neuvedena)</t>
  </si>
  <si>
    <t>M00.06, M7023</t>
  </si>
  <si>
    <t>Hudec</t>
  </si>
  <si>
    <t>M25.46</t>
  </si>
  <si>
    <t>Macek</t>
  </si>
  <si>
    <t>S83.7, W01.90, M2506</t>
  </si>
  <si>
    <t>M23.26, M17.1, S832</t>
  </si>
  <si>
    <t>5+10</t>
  </si>
  <si>
    <t>M17.1, M25.46, M171</t>
  </si>
  <si>
    <t>2018_09_18</t>
  </si>
  <si>
    <t>T84.5, Y79.2, Z966</t>
  </si>
  <si>
    <t>2018_09_19</t>
  </si>
  <si>
    <t>6x (30)</t>
  </si>
  <si>
    <t xml:space="preserve">Balunová </t>
  </si>
  <si>
    <t>Antonie</t>
  </si>
  <si>
    <t>2+10</t>
  </si>
  <si>
    <t xml:space="preserve">Blažková </t>
  </si>
  <si>
    <t xml:space="preserve">Jílková </t>
  </si>
  <si>
    <t>M171,M2322</t>
  </si>
  <si>
    <t xml:space="preserve">Kohoutek </t>
  </si>
  <si>
    <t>M1904,M171,M161</t>
  </si>
  <si>
    <t xml:space="preserve">Lasák </t>
  </si>
  <si>
    <t>Bernard</t>
  </si>
  <si>
    <t xml:space="preserve">Mádrová </t>
  </si>
  <si>
    <t xml:space="preserve">Svoboda </t>
  </si>
  <si>
    <t>M2546,M1316</t>
  </si>
  <si>
    <t xml:space="preserve">Vašíček </t>
  </si>
  <si>
    <t xml:space="preserve">Vozák </t>
  </si>
  <si>
    <t>M2322,M2548,M2551</t>
  </si>
  <si>
    <t>2018_09_20</t>
  </si>
  <si>
    <t>5+2</t>
  </si>
  <si>
    <t>Dydowicz</t>
  </si>
  <si>
    <t>Opravil</t>
  </si>
  <si>
    <t>S837, W0191</t>
  </si>
  <si>
    <t>Nesvadba</t>
  </si>
  <si>
    <t>Pohanka</t>
  </si>
  <si>
    <t>Počet bb v SSC/CD45+ gate po filtr.</t>
  </si>
  <si>
    <t xml:space="preserve">Singlets / MON-Mf-mDC / others (CD14-CD11b-) </t>
  </si>
  <si>
    <t>MON-Mf-mDC / Mf (CD16+CD14+) %</t>
  </si>
  <si>
    <t>Singlets / Mf (CD16+CD14+) %</t>
  </si>
  <si>
    <t>MON-Mf-mDC/MON (CD16-CD14+) %</t>
  </si>
  <si>
    <t>Singlets / MON (CD16-CD14+) %</t>
  </si>
  <si>
    <t>MON-Mf-mDC / Mf (CD163+CD14+) %</t>
  </si>
  <si>
    <t>Singlets / Mf (CD163+CD14+) %</t>
  </si>
  <si>
    <t>Singlets/MON-Mf-mDC/MON (CD163-CD14+) %</t>
  </si>
  <si>
    <t>Singlets / MON (CD163-CD14+) %</t>
  </si>
  <si>
    <t>Změřený objem (korekce na time)</t>
  </si>
  <si>
    <t>singlets/ul CD45/ul</t>
  </si>
  <si>
    <t>all cells singlets</t>
  </si>
  <si>
    <t>dilution celk objem</t>
  </si>
  <si>
    <t>F1-NK</t>
  </si>
  <si>
    <t>F2-Tregs</t>
  </si>
  <si>
    <t>Hochmannová</t>
  </si>
  <si>
    <t>Kontinová</t>
  </si>
  <si>
    <t>M171, M7712</t>
  </si>
  <si>
    <t>M2321, M171</t>
  </si>
  <si>
    <t>M2556, M7712</t>
  </si>
  <si>
    <t>PB right knee</t>
  </si>
  <si>
    <t>BC left knee</t>
  </si>
  <si>
    <t>!!! RA</t>
  </si>
  <si>
    <t>!!! Nemá RTG</t>
  </si>
  <si>
    <t>!!! Duplicita</t>
  </si>
  <si>
    <t>!!! Bez dg. OAK</t>
  </si>
  <si>
    <t>!!! Preliečená boreliová inf.</t>
  </si>
  <si>
    <t>!!! Mb. Berchtěrev v OA</t>
  </si>
  <si>
    <t>TEP pravé koleno</t>
  </si>
  <si>
    <t>1 + clump</t>
  </si>
  <si>
    <t>!!! Duplicita + RA</t>
  </si>
  <si>
    <t>Rožnov 2016</t>
  </si>
  <si>
    <t>6/2017</t>
  </si>
  <si>
    <t>pravý loket - burza</t>
  </si>
  <si>
    <t>!!! Loket</t>
  </si>
  <si>
    <t>!!! Hyperurikemie</t>
  </si>
  <si>
    <t>pravé koleno - rTEP</t>
  </si>
  <si>
    <t>pravé koleno TEP</t>
  </si>
  <si>
    <t>!!! Arthritis psoriatica</t>
  </si>
  <si>
    <t>!!! JIA, RA</t>
  </si>
  <si>
    <t>pravé koleno Bacherova cysta</t>
  </si>
  <si>
    <t xml:space="preserve">!!! Kyčel </t>
  </si>
  <si>
    <t>!!! Psoriatická arthritis</t>
  </si>
  <si>
    <t>TEP levé koleno</t>
  </si>
  <si>
    <t>??? Monoklon. gamapathie IgA lambda</t>
  </si>
  <si>
    <t>TEP levého kolne</t>
  </si>
  <si>
    <t>pravé koleno !!</t>
  </si>
  <si>
    <t>??? Výpotek z burzy olekranonu</t>
  </si>
  <si>
    <t>TEP levého kolene</t>
  </si>
  <si>
    <t>8/2017</t>
  </si>
  <si>
    <t>!!! Kyčel</t>
  </si>
  <si>
    <t>??? Generalizovaná OA v anam. /RA?/</t>
  </si>
  <si>
    <t>!!! Atopický ekzém</t>
  </si>
  <si>
    <t>!!! Mb. Bechtěrev</t>
  </si>
  <si>
    <t>!!! Psoriatická arthhritis</t>
  </si>
  <si>
    <t>levé koleno - prepat. B.</t>
  </si>
  <si>
    <t>!!! Susp. RA s mírnou aktivitou</t>
  </si>
  <si>
    <t>pravé loket!</t>
  </si>
  <si>
    <t>!!! LOKET</t>
  </si>
  <si>
    <t>!!! RA + Duplicita</t>
  </si>
  <si>
    <t>pravé koleno !!!</t>
  </si>
  <si>
    <t>pravá kyčel!!!</t>
  </si>
  <si>
    <t>!!! Psoriasis vulgaris</t>
  </si>
  <si>
    <t>??? Polyartralgie /?RA/</t>
  </si>
  <si>
    <t>!!! Intraartikulární fraktura</t>
  </si>
  <si>
    <t>!!! Hyperurikemie/ reaktivní arthritis</t>
  </si>
  <si>
    <t>pravé koleno - BC</t>
  </si>
  <si>
    <t>!!! Reaktivní artritída</t>
  </si>
  <si>
    <t>3/2016</t>
  </si>
  <si>
    <t>3x (33)</t>
  </si>
  <si>
    <t>Diatková</t>
  </si>
  <si>
    <t>2018_09_21</t>
  </si>
  <si>
    <t>Iacopelli</t>
  </si>
  <si>
    <t>Maurizio</t>
  </si>
  <si>
    <t>Kroupová</t>
  </si>
  <si>
    <t>2018_09_25</t>
  </si>
  <si>
    <t>M2550, M2320</t>
  </si>
  <si>
    <t>Blažková</t>
  </si>
  <si>
    <t>2018_09_26</t>
  </si>
  <si>
    <t>Z47.8</t>
  </si>
  <si>
    <t xml:space="preserve">Hynek </t>
  </si>
  <si>
    <t>T84.0, Y79.2</t>
  </si>
  <si>
    <t>2018_09_27</t>
  </si>
  <si>
    <t>2018_10_01</t>
  </si>
  <si>
    <t>M2556, M1911, M160</t>
  </si>
  <si>
    <t>Dg. Žádanka</t>
  </si>
  <si>
    <t>Note from the hospital-žádanka</t>
  </si>
  <si>
    <t>2018_10_03</t>
  </si>
  <si>
    <t>Ondrák</t>
  </si>
  <si>
    <t>Rychlá</t>
  </si>
  <si>
    <t>Šťastný</t>
  </si>
  <si>
    <t xml:space="preserve">Veselá </t>
  </si>
  <si>
    <t>Veber</t>
  </si>
  <si>
    <t>2018_10_04</t>
  </si>
  <si>
    <t>Frydrych</t>
  </si>
  <si>
    <t>2018_10_05</t>
  </si>
  <si>
    <t>Gruntová</t>
  </si>
  <si>
    <t>2018_10_09</t>
  </si>
  <si>
    <t>Indrák</t>
  </si>
  <si>
    <t>2018_10_10</t>
  </si>
  <si>
    <t>Nevrlý</t>
  </si>
  <si>
    <t>Bajer</t>
  </si>
  <si>
    <t>Ivan</t>
  </si>
  <si>
    <t>2018_10_11</t>
  </si>
  <si>
    <t>Fojtík</t>
  </si>
  <si>
    <t>Puchmeltrová</t>
  </si>
  <si>
    <t>2018_10_17</t>
  </si>
  <si>
    <t>Dohnalová</t>
  </si>
  <si>
    <t>Zapletal</t>
  </si>
  <si>
    <t>Změlík</t>
  </si>
  <si>
    <t>2018_10_18</t>
  </si>
  <si>
    <t>2018_10_23</t>
  </si>
  <si>
    <t>2018_10_24</t>
  </si>
  <si>
    <t>Tomečková</t>
  </si>
  <si>
    <t>Kozárková</t>
  </si>
  <si>
    <t>2018_10_25</t>
  </si>
  <si>
    <t>Kucián</t>
  </si>
  <si>
    <t>Lehký</t>
  </si>
  <si>
    <t>Volek</t>
  </si>
  <si>
    <t>Miloš</t>
  </si>
  <si>
    <t>2018_10_29</t>
  </si>
  <si>
    <t>Urbánková</t>
  </si>
  <si>
    <t>2018_10_30</t>
  </si>
  <si>
    <t>Koukal</t>
  </si>
  <si>
    <t>2018_10_31</t>
  </si>
  <si>
    <t>Current diagnosis</t>
  </si>
  <si>
    <t>Aseptic/Infectious</t>
  </si>
  <si>
    <t>M17.1, M755</t>
  </si>
  <si>
    <t>S83.2, W01.00</t>
  </si>
  <si>
    <t>M17.3, M25.48, M170</t>
  </si>
  <si>
    <t>M17.1, M162</t>
  </si>
  <si>
    <t>M23.24, M24.16, M2322</t>
  </si>
  <si>
    <t>M23.21, M24.16, M171</t>
  </si>
  <si>
    <t>M17.1, Z47.8, T848</t>
  </si>
  <si>
    <t>M17.1, M170</t>
  </si>
  <si>
    <t>M17.1, M2550</t>
  </si>
  <si>
    <t>M17.3, M238</t>
  </si>
  <si>
    <t>M25.46, M17.1</t>
  </si>
  <si>
    <t>M54.56, M6534</t>
  </si>
  <si>
    <t>T84.1, Y79.2, M160</t>
  </si>
  <si>
    <t>S83.2, W01.51</t>
  </si>
  <si>
    <t>M17.4, M5450</t>
  </si>
  <si>
    <t>M25.36</t>
  </si>
  <si>
    <t>M0096, M126</t>
  </si>
  <si>
    <t>M2546, M1316</t>
  </si>
  <si>
    <t>pravékoleno</t>
  </si>
  <si>
    <t>levé koleno </t>
  </si>
  <si>
    <t xml:space="preserve">koleno   </t>
  </si>
  <si>
    <t>9+10</t>
  </si>
  <si>
    <t>6+11</t>
  </si>
  <si>
    <t>2018_11_01</t>
  </si>
  <si>
    <t>Vlachařová</t>
  </si>
  <si>
    <t>Dobromila</t>
  </si>
  <si>
    <t>Polách</t>
  </si>
  <si>
    <t>2018_11_02</t>
  </si>
  <si>
    <t>M171, M7666</t>
  </si>
  <si>
    <t>2018_11_06</t>
  </si>
  <si>
    <t>9+5+12</t>
  </si>
  <si>
    <t>Kropková</t>
  </si>
  <si>
    <t>2018_11_07</t>
  </si>
  <si>
    <t>Vičar</t>
  </si>
  <si>
    <t>2018_11_08</t>
  </si>
  <si>
    <t xml:space="preserve"> M171</t>
  </si>
  <si>
    <t>Začalová</t>
  </si>
  <si>
    <t>T848, Y792, Z479</t>
  </si>
  <si>
    <t>Navrátilová</t>
  </si>
  <si>
    <t>Irma</t>
  </si>
  <si>
    <t>2018_11_15</t>
  </si>
  <si>
    <t>Z470, M171, M2546</t>
  </si>
  <si>
    <t>2018_11_21</t>
  </si>
  <si>
    <t>Krutilová</t>
  </si>
  <si>
    <t>T844, Y792, M173</t>
  </si>
  <si>
    <t>T848, Y792, Z966</t>
  </si>
  <si>
    <t>M1904, M171, M161</t>
  </si>
  <si>
    <t>1+2+12</t>
  </si>
  <si>
    <t>2018_11_22</t>
  </si>
  <si>
    <t>Žižka</t>
  </si>
  <si>
    <t>M2326, M2546</t>
  </si>
  <si>
    <t xml:space="preserve">M171, M2546 </t>
  </si>
  <si>
    <t>Šmídová</t>
  </si>
  <si>
    <t>2018_11_28</t>
  </si>
  <si>
    <t>Fišer</t>
  </si>
  <si>
    <t>Bronislav</t>
  </si>
  <si>
    <t>2018_11_29</t>
  </si>
  <si>
    <t>0203316146</t>
  </si>
  <si>
    <t>8+1</t>
  </si>
  <si>
    <t>2018_11_30</t>
  </si>
  <si>
    <t>M1316, W0101</t>
  </si>
  <si>
    <t>Šmíd</t>
  </si>
  <si>
    <t>2018_12_04</t>
  </si>
  <si>
    <t>Kubíček</t>
  </si>
  <si>
    <t>2018_12_05</t>
  </si>
  <si>
    <t>M25.56</t>
  </si>
  <si>
    <t>Machatá</t>
  </si>
  <si>
    <t>M23.21, M17.1, M2324</t>
  </si>
  <si>
    <t>Skřebský</t>
  </si>
  <si>
    <t xml:space="preserve">Večeřová </t>
  </si>
  <si>
    <t>M77.13, M2546</t>
  </si>
  <si>
    <t>Hrubá</t>
  </si>
  <si>
    <t>2018_12_06</t>
  </si>
  <si>
    <t>M2323, M2320</t>
  </si>
  <si>
    <t xml:space="preserve">Eliáš </t>
  </si>
  <si>
    <t>Patrik</t>
  </si>
  <si>
    <t>S462, W0191</t>
  </si>
  <si>
    <t>Zelinová</t>
  </si>
  <si>
    <t>Šturalová</t>
  </si>
  <si>
    <t>2018_12_07</t>
  </si>
  <si>
    <t>Válek</t>
  </si>
  <si>
    <t>Žlotířová</t>
  </si>
  <si>
    <t>8+9+11</t>
  </si>
  <si>
    <t>Kníž</t>
  </si>
  <si>
    <t>2018_12_10</t>
  </si>
  <si>
    <t>M2321, M2322</t>
  </si>
  <si>
    <t>Válková</t>
  </si>
  <si>
    <t>M2320, M2322</t>
  </si>
  <si>
    <t>2018_12_12</t>
  </si>
  <si>
    <t>S83.2, W01.00, M2556</t>
  </si>
  <si>
    <t>Marková</t>
  </si>
  <si>
    <t>Michaela</t>
  </si>
  <si>
    <t>M23.81</t>
  </si>
  <si>
    <t>V</t>
  </si>
  <si>
    <t>Tesařík</t>
  </si>
  <si>
    <t>Z47.9, M00.96, M2320</t>
  </si>
  <si>
    <t xml:space="preserve">Fojtík </t>
  </si>
  <si>
    <t>2018_12_13</t>
  </si>
  <si>
    <t>Z966,M170,Z479</t>
  </si>
  <si>
    <t xml:space="preserve">Polišenský </t>
  </si>
  <si>
    <t xml:space="preserve">Shaqiri </t>
  </si>
  <si>
    <t>M174,M2556</t>
  </si>
  <si>
    <t>2018_12_18</t>
  </si>
  <si>
    <t>Dulava</t>
  </si>
  <si>
    <t>2018_12_20</t>
  </si>
  <si>
    <t>M23.50</t>
  </si>
  <si>
    <t>Burgetová</t>
  </si>
  <si>
    <t>M70.46</t>
  </si>
  <si>
    <t>2018_12_21</t>
  </si>
  <si>
    <t>Pelech</t>
  </si>
  <si>
    <t>3x (35)</t>
  </si>
  <si>
    <t>3x (36)</t>
  </si>
  <si>
    <t>3x (34)</t>
  </si>
  <si>
    <t>2x (35)</t>
  </si>
  <si>
    <t>2019_01_02</t>
  </si>
  <si>
    <t>Kocourek</t>
  </si>
  <si>
    <t>2019_01_03</t>
  </si>
  <si>
    <t>1+8</t>
  </si>
  <si>
    <t>2019_01_04</t>
  </si>
  <si>
    <t>Nevřelová</t>
  </si>
  <si>
    <t>2019_01_07</t>
  </si>
  <si>
    <t>Hruška</t>
  </si>
  <si>
    <t>Věroslav</t>
  </si>
  <si>
    <t>2019_01_09</t>
  </si>
  <si>
    <t>S8200, W0102</t>
  </si>
  <si>
    <t>Spilková</t>
  </si>
  <si>
    <t>Veselská</t>
  </si>
  <si>
    <t>Vlčková</t>
  </si>
  <si>
    <t>Wlček</t>
  </si>
  <si>
    <t>Runštuk</t>
  </si>
  <si>
    <t>2019_01_10</t>
  </si>
  <si>
    <t>M7033, M1914</t>
  </si>
  <si>
    <t>Coufal</t>
  </si>
  <si>
    <t xml:space="preserve">Zdeněk </t>
  </si>
  <si>
    <t>2019_01_15</t>
  </si>
  <si>
    <t>Spáčil</t>
  </si>
  <si>
    <t>M17.1, M70.56</t>
  </si>
  <si>
    <t>Krejčí</t>
  </si>
  <si>
    <t>2019_01_16</t>
  </si>
  <si>
    <t>T848, Y792, M751</t>
  </si>
  <si>
    <t>3x (37)</t>
  </si>
  <si>
    <t>III.B</t>
  </si>
  <si>
    <t>M17.1.</t>
  </si>
  <si>
    <t>III.A</t>
  </si>
  <si>
    <t>T84.5 Y79.2</t>
  </si>
  <si>
    <t>T84.8</t>
  </si>
  <si>
    <t xml:space="preserve">levá kyčel </t>
  </si>
  <si>
    <t xml:space="preserve">T845 </t>
  </si>
  <si>
    <t>T848 Y792</t>
  </si>
  <si>
    <t>T171</t>
  </si>
  <si>
    <t>t848</t>
  </si>
  <si>
    <t>T84.5</t>
  </si>
  <si>
    <t xml:space="preserve">Fišer </t>
  </si>
  <si>
    <t>2019_01_17</t>
  </si>
  <si>
    <t>Mašek</t>
  </si>
  <si>
    <t>Zbigniew</t>
  </si>
  <si>
    <t>2019_01_18</t>
  </si>
  <si>
    <t>2019_01_21</t>
  </si>
  <si>
    <t>Šuba</t>
  </si>
  <si>
    <t>2019_01_22</t>
  </si>
  <si>
    <t>M2500</t>
  </si>
  <si>
    <t>Arabčuková</t>
  </si>
  <si>
    <t>Simona</t>
  </si>
  <si>
    <t>0254115708</t>
  </si>
  <si>
    <t>2019_01_23</t>
  </si>
  <si>
    <t>M08.06</t>
  </si>
  <si>
    <t>Csóka</t>
  </si>
  <si>
    <t>Štefan</t>
  </si>
  <si>
    <t>M23.22, M17.1, M751</t>
  </si>
  <si>
    <t xml:space="preserve">Holík </t>
  </si>
  <si>
    <t>2019_01_24</t>
  </si>
  <si>
    <t>M23.20, M17.1</t>
  </si>
  <si>
    <t>Mlčoch</t>
  </si>
  <si>
    <t>2019_01_25</t>
  </si>
  <si>
    <t>M2339</t>
  </si>
  <si>
    <t>S8200, W1800</t>
  </si>
  <si>
    <t>Suchánková</t>
  </si>
  <si>
    <t>Lang</t>
  </si>
  <si>
    <t>M7126, M171</t>
  </si>
  <si>
    <t>2019_01_28</t>
  </si>
  <si>
    <t>2019_01_29</t>
  </si>
  <si>
    <t>Šurkal</t>
  </si>
  <si>
    <t>2019_01_30</t>
  </si>
  <si>
    <t>Vitásková</t>
  </si>
  <si>
    <t>Andresová</t>
  </si>
  <si>
    <t>2019_02_04</t>
  </si>
  <si>
    <t>S835, W0100, M5312</t>
  </si>
  <si>
    <t>Hejč</t>
  </si>
  <si>
    <t>Bohuslav</t>
  </si>
  <si>
    <t>M2350, S837</t>
  </si>
  <si>
    <t>Šindler</t>
  </si>
  <si>
    <t>Hřivnová</t>
  </si>
  <si>
    <t>M171, M2147</t>
  </si>
  <si>
    <t>1+3</t>
  </si>
  <si>
    <t>2019_02_05</t>
  </si>
  <si>
    <t>M23.22, M750</t>
  </si>
  <si>
    <t>Pitauer</t>
  </si>
  <si>
    <t>Salač</t>
  </si>
  <si>
    <t>Vítězslav</t>
  </si>
  <si>
    <t>2019_02_06</t>
  </si>
  <si>
    <t xml:space="preserve">Gábová </t>
  </si>
  <si>
    <t>M17.1, S83.6, M171</t>
  </si>
  <si>
    <t xml:space="preserve">Vaňák </t>
  </si>
  <si>
    <t xml:space="preserve">Lubomír </t>
  </si>
  <si>
    <t>M17.1, M25.48</t>
  </si>
  <si>
    <t>2019_02_07</t>
  </si>
  <si>
    <t>T84.1, Y79.2</t>
  </si>
  <si>
    <t>Kamená</t>
  </si>
  <si>
    <t>Renáta</t>
  </si>
  <si>
    <t>M25.46, M23.26</t>
  </si>
  <si>
    <t>1+6</t>
  </si>
  <si>
    <t>Hrubý</t>
  </si>
  <si>
    <t>T84.5, Y79.2, Z479</t>
  </si>
  <si>
    <t>2019_02_ 08</t>
  </si>
  <si>
    <t>M2321, M7646</t>
  </si>
  <si>
    <t>2019_02_08</t>
  </si>
  <si>
    <t>Vysloužilová</t>
  </si>
  <si>
    <t>2019_02_12</t>
  </si>
  <si>
    <t>Königová</t>
  </si>
  <si>
    <t>Alžběta</t>
  </si>
  <si>
    <t>M17.1, M7713</t>
  </si>
  <si>
    <t>Grušková</t>
  </si>
  <si>
    <t xml:space="preserve"> Zdena</t>
  </si>
  <si>
    <t>2019_02_13</t>
  </si>
  <si>
    <t>Směšná</t>
  </si>
  <si>
    <t xml:space="preserve"> Ivana</t>
  </si>
  <si>
    <t xml:space="preserve">Stromská </t>
  </si>
  <si>
    <t xml:space="preserve">Kamp </t>
  </si>
  <si>
    <t>Ravasz</t>
  </si>
  <si>
    <t>2019_02_14</t>
  </si>
  <si>
    <t>Fraňková</t>
  </si>
  <si>
    <t>M171, M2326, M5456</t>
  </si>
  <si>
    <t>Andrésová</t>
  </si>
  <si>
    <t>2019_02_18</t>
  </si>
  <si>
    <t>Novotný</t>
  </si>
  <si>
    <t>M2357, W0111</t>
  </si>
  <si>
    <t>Matúšů</t>
  </si>
  <si>
    <t>Mader</t>
  </si>
  <si>
    <t>2019_02_20</t>
  </si>
  <si>
    <t>2019_02_21</t>
  </si>
  <si>
    <t>M171,M2320</t>
  </si>
  <si>
    <t>Koleňák</t>
  </si>
  <si>
    <t>2019_02_22</t>
  </si>
  <si>
    <t>Tylšarová</t>
  </si>
  <si>
    <t>M2322, M2540</t>
  </si>
  <si>
    <t xml:space="preserve">Voltnerová </t>
  </si>
  <si>
    <t>2019_02_25</t>
  </si>
  <si>
    <t>Galko</t>
  </si>
  <si>
    <t>Valchář</t>
  </si>
  <si>
    <t xml:space="preserve">Vít </t>
  </si>
  <si>
    <t>M2540, M7032</t>
  </si>
  <si>
    <t>2019_02_26</t>
  </si>
  <si>
    <t xml:space="preserve">Hradil </t>
  </si>
  <si>
    <t xml:space="preserve">Radim </t>
  </si>
  <si>
    <t xml:space="preserve">S832, W0100  </t>
  </si>
  <si>
    <t>Moťková</t>
  </si>
  <si>
    <t>Pumprlová</t>
  </si>
  <si>
    <t xml:space="preserve">M2352 </t>
  </si>
  <si>
    <t>2019_02_27</t>
  </si>
  <si>
    <t>M171, M7126, R104</t>
  </si>
  <si>
    <t>Franěk</t>
  </si>
  <si>
    <t>Lastovka</t>
  </si>
  <si>
    <t>M2546, W1991</t>
  </si>
  <si>
    <t>2019_02_28</t>
  </si>
  <si>
    <t>Geprt</t>
  </si>
  <si>
    <t>Smejkalová</t>
  </si>
  <si>
    <t>Gabriela</t>
  </si>
  <si>
    <t>2019_03_01</t>
  </si>
  <si>
    <t>S83.5, W01.11, M2321</t>
  </si>
  <si>
    <t>2019_03_04</t>
  </si>
  <si>
    <t>Kratochvílová</t>
  </si>
  <si>
    <t>Machylová</t>
  </si>
  <si>
    <t xml:space="preserve">N </t>
  </si>
  <si>
    <t xml:space="preserve">Dohnal </t>
  </si>
  <si>
    <t>2019_03_05</t>
  </si>
  <si>
    <t>S832, W0130, M7690</t>
  </si>
  <si>
    <t>Harbec</t>
  </si>
  <si>
    <t>Bohdan</t>
  </si>
  <si>
    <t xml:space="preserve">Ječný </t>
  </si>
  <si>
    <t>Křenek</t>
  </si>
  <si>
    <t>2+1+12</t>
  </si>
  <si>
    <t>2019_03_06</t>
  </si>
  <si>
    <t>M1907</t>
  </si>
  <si>
    <t>Dobešová</t>
  </si>
  <si>
    <t>S832, W0199, M2321</t>
  </si>
  <si>
    <t>Staněk</t>
  </si>
  <si>
    <t>M171, M2326, M7094</t>
  </si>
  <si>
    <t xml:space="preserve">Martincová </t>
  </si>
  <si>
    <t>2019_03_07</t>
  </si>
  <si>
    <t xml:space="preserve">Vachutka </t>
  </si>
  <si>
    <t>M171,M7737</t>
  </si>
  <si>
    <t>2019_03_08</t>
  </si>
  <si>
    <t>Bernátová</t>
  </si>
  <si>
    <t>2019_03_13</t>
  </si>
  <si>
    <t>Zaoralová</t>
  </si>
  <si>
    <t>Stašová</t>
  </si>
  <si>
    <t>2019_03_14</t>
  </si>
  <si>
    <t>Ondrejková</t>
  </si>
  <si>
    <t>M171, M2548, T840</t>
  </si>
  <si>
    <t>2019_03_15</t>
  </si>
  <si>
    <t>M171, M5312, Z478</t>
  </si>
  <si>
    <t>M8706, Z470</t>
  </si>
  <si>
    <t>Mokrošová</t>
  </si>
  <si>
    <t>2019_03_18</t>
  </si>
  <si>
    <t xml:space="preserve">Jaroměřský </t>
  </si>
  <si>
    <t>2019_03_19</t>
  </si>
  <si>
    <t>S835, W0130, W0191</t>
  </si>
  <si>
    <t>Medříková</t>
  </si>
  <si>
    <t>2019_03_20</t>
  </si>
  <si>
    <t>M2322, E782, E038</t>
  </si>
  <si>
    <t>Kurfürstová</t>
  </si>
  <si>
    <t>2019_03_21</t>
  </si>
  <si>
    <t>Smetana</t>
  </si>
  <si>
    <t>M2322, M2351</t>
  </si>
  <si>
    <t>Řičánek</t>
  </si>
  <si>
    <t>2019_03_25</t>
  </si>
  <si>
    <t>Kopečná</t>
  </si>
  <si>
    <t>M171, M510</t>
  </si>
  <si>
    <t>Dohnal</t>
  </si>
  <si>
    <t>2019_03_26</t>
  </si>
  <si>
    <t>M2320, W0130</t>
  </si>
  <si>
    <t>špilháček</t>
  </si>
  <si>
    <t>Bílá</t>
  </si>
  <si>
    <t>T848, Y792, M171</t>
  </si>
  <si>
    <t>Chodil</t>
  </si>
  <si>
    <t>2019_03_27</t>
  </si>
  <si>
    <t>S832, W0100, S831</t>
  </si>
  <si>
    <t>Mitášová</t>
  </si>
  <si>
    <t>Nehera</t>
  </si>
  <si>
    <t>2019_03_28</t>
  </si>
  <si>
    <t>M171, M7204</t>
  </si>
  <si>
    <t>Olivová</t>
  </si>
  <si>
    <t>Kroček</t>
  </si>
  <si>
    <t>Vratislav</t>
  </si>
  <si>
    <t>2019_04_01</t>
  </si>
  <si>
    <t>Šoustal</t>
  </si>
  <si>
    <t>Bednář</t>
  </si>
  <si>
    <t>2019_04_02</t>
  </si>
  <si>
    <t>M0097</t>
  </si>
  <si>
    <t>Jarošová</t>
  </si>
  <si>
    <t>Viktorie</t>
  </si>
  <si>
    <t>0662036078</t>
  </si>
  <si>
    <t>ORT-DK</t>
  </si>
  <si>
    <t>Langerová</t>
  </si>
  <si>
    <t>2019_04_03</t>
  </si>
  <si>
    <t>Linhart</t>
  </si>
  <si>
    <t>2019_04_05</t>
  </si>
  <si>
    <t>Mádlová</t>
  </si>
  <si>
    <t>2019_04_08</t>
  </si>
  <si>
    <t>Beran Gecová</t>
  </si>
  <si>
    <t>Markéta</t>
  </si>
  <si>
    <t>Bürglová</t>
  </si>
  <si>
    <t xml:space="preserve">M171, M2548 </t>
  </si>
  <si>
    <t>2019_04_09</t>
  </si>
  <si>
    <t>Sýkora</t>
  </si>
  <si>
    <t>M161, T848</t>
  </si>
  <si>
    <t>Voštinka</t>
  </si>
  <si>
    <t>Z966, M171, M2334</t>
  </si>
  <si>
    <t>3x (38)</t>
  </si>
  <si>
    <t>1x (38)</t>
  </si>
  <si>
    <t>2x (38)</t>
  </si>
  <si>
    <t>3x (39)</t>
  </si>
  <si>
    <t>2x (39)</t>
  </si>
  <si>
    <t>3x (39-40)</t>
  </si>
  <si>
    <t>1x (40)</t>
  </si>
  <si>
    <t>3x (40)</t>
  </si>
  <si>
    <t>3x (41)</t>
  </si>
  <si>
    <t>3x (42)</t>
  </si>
  <si>
    <t>2019_04_10</t>
  </si>
  <si>
    <t>Knettigová</t>
  </si>
  <si>
    <t>2019_04_11</t>
  </si>
  <si>
    <t>2+6+11</t>
  </si>
  <si>
    <t>Šolc</t>
  </si>
  <si>
    <t xml:space="preserve">Doležel </t>
  </si>
  <si>
    <t>2019_04_15</t>
  </si>
  <si>
    <t>ORTOP-29a</t>
  </si>
  <si>
    <t xml:space="preserve">Genčurová </t>
  </si>
  <si>
    <t>M171,M2325</t>
  </si>
  <si>
    <t>2019_04_17</t>
  </si>
  <si>
    <t>Vaníčková</t>
  </si>
  <si>
    <t>2019_04_18</t>
  </si>
  <si>
    <t>T848, Y792, M755</t>
  </si>
  <si>
    <t>2019_04_24</t>
  </si>
  <si>
    <t>M1315, J039</t>
  </si>
  <si>
    <t>Ferenc</t>
  </si>
  <si>
    <t>Přivrel</t>
  </si>
  <si>
    <t>Bachan</t>
  </si>
  <si>
    <t>2019_04_25</t>
  </si>
  <si>
    <t>M8786, Z470</t>
  </si>
  <si>
    <t>M171, M2546</t>
  </si>
  <si>
    <t>Hirschová</t>
  </si>
  <si>
    <t>2019_04_29</t>
  </si>
  <si>
    <t>Šoustalová</t>
  </si>
  <si>
    <t>Pecháček</t>
  </si>
  <si>
    <t>M170, M171</t>
  </si>
  <si>
    <t>Svora</t>
  </si>
  <si>
    <t>2019_05_02</t>
  </si>
  <si>
    <t>Zábranský</t>
  </si>
  <si>
    <t>Lukáš</t>
  </si>
  <si>
    <t>2019_05_06</t>
  </si>
  <si>
    <t>M2500, S834</t>
  </si>
  <si>
    <t>Slouková</t>
  </si>
  <si>
    <t>2x (42)</t>
  </si>
  <si>
    <t>14 col Aria</t>
  </si>
  <si>
    <t>3/16+56/123/127/163/HLA-DR/11b/11c/25/45/15/4/14/8</t>
  </si>
  <si>
    <t>Langr</t>
  </si>
  <si>
    <t>2019_01_11</t>
  </si>
  <si>
    <t>M2322,M171,M2548</t>
  </si>
  <si>
    <t>levá kyčel po TEP</t>
  </si>
  <si>
    <t xml:space="preserve">koleno </t>
  </si>
  <si>
    <t>l.dx koleno</t>
  </si>
  <si>
    <t>loket</t>
  </si>
  <si>
    <t xml:space="preserve">levá kyčel  </t>
  </si>
  <si>
    <t>TEP L SIN koleno</t>
  </si>
  <si>
    <t>TEP GEN L SIN koleno</t>
  </si>
  <si>
    <t>?</t>
  </si>
  <si>
    <t>S820</t>
  </si>
  <si>
    <t>burzitis olecrani!</t>
  </si>
  <si>
    <t>M7033</t>
  </si>
  <si>
    <t>burzitis praepatellaris!</t>
  </si>
  <si>
    <t>M7056</t>
  </si>
  <si>
    <t>Nováčková</t>
  </si>
  <si>
    <t>2019_05_07</t>
  </si>
  <si>
    <t>M175, M174</t>
  </si>
  <si>
    <t>GG</t>
  </si>
  <si>
    <t>zpracované druhý den (ARIA servis)</t>
  </si>
  <si>
    <t>Prozánětlivý typ s převahou vrozené imunity - NEU (56%) a MON-linie (19%) a vysokou buněčností.</t>
  </si>
  <si>
    <t>Kropáčová</t>
  </si>
  <si>
    <t>2019_05_09</t>
  </si>
  <si>
    <t>M171, A692, M5210</t>
  </si>
  <si>
    <t>MD</t>
  </si>
  <si>
    <t>Zánětlivý typ s výraznou převahou antigenně-specif. imunity (LYM&gt;75%).</t>
  </si>
  <si>
    <t>Uličný</t>
  </si>
  <si>
    <t>8+6+12</t>
  </si>
  <si>
    <t>Klec</t>
  </si>
  <si>
    <t>Tadeáš</t>
  </si>
  <si>
    <t>2019_05_10</t>
  </si>
  <si>
    <t>M2351, S835</t>
  </si>
  <si>
    <t>JS</t>
  </si>
  <si>
    <t>Neutrofilový imunofenotyp s výrazným podílem buněk vrozené imunity (NEU&gt;75%) a vysokou buněčností.</t>
  </si>
  <si>
    <t>Solovská</t>
  </si>
  <si>
    <t>M2325, M755</t>
  </si>
  <si>
    <t>Prozánětlivý typ s převahou vrozené imunity - MON-linie (44%), NEU (10%), s vysokým podílem LYM (45%).</t>
  </si>
  <si>
    <t>Malenovský</t>
  </si>
  <si>
    <t>2019_05_13</t>
  </si>
  <si>
    <t>JK</t>
  </si>
  <si>
    <t>TEP GEN L DX koleno</t>
  </si>
  <si>
    <t>Králíček</t>
  </si>
  <si>
    <t>3x (43)</t>
  </si>
  <si>
    <t>Neutrofilový imunofenotyp s výrazným podílem buněk vrozené imunity (NEU&gt;75%).</t>
  </si>
  <si>
    <t>8+9+7</t>
  </si>
  <si>
    <t>TEP GEN lL DX koleno</t>
  </si>
  <si>
    <t>Rybková</t>
  </si>
  <si>
    <t>2019_05_15</t>
  </si>
  <si>
    <t>M171,M2416</t>
  </si>
  <si>
    <t>Prozánětlivý typ s převahou vrozené imunity - MON-linie (&gt;50%), s vysokým podílem LYM (33%).</t>
  </si>
  <si>
    <t>Slepánek</t>
  </si>
  <si>
    <t xml:space="preserve">Prozánětlivý typ s převahou vrozené imunity - NEU (67%) a MON-linie (27%) a vysokou buněčností. </t>
  </si>
  <si>
    <t>S832, W0111, M2321</t>
  </si>
  <si>
    <t>Prozánětlivý typ s převahou vrozené imunity - MON-linie (31%), NEU (22%), s vysokým podílem LYM (46%).</t>
  </si>
  <si>
    <t>Prozánětlivý typ s převahou vrozené imunity - MON-linie (&gt;50%).</t>
  </si>
  <si>
    <t>Dokoupil</t>
  </si>
  <si>
    <t>2019_05_16</t>
  </si>
  <si>
    <t>Lesáková</t>
  </si>
  <si>
    <t>2019_05_17</t>
  </si>
  <si>
    <t>Prozánětlivý typ s výraznou převahou vrozené imunity - MON-linie (&gt;75%).</t>
  </si>
  <si>
    <t>Zánětlivý typ s velkým podílem vrozené imunity (NEU 38%, MON-linie 18%) i antigenně-specif. imunity (LYM 42%).</t>
  </si>
  <si>
    <t>Hanák</t>
  </si>
  <si>
    <t>2019_05_20</t>
  </si>
  <si>
    <t>M171, M2546, M2320</t>
  </si>
  <si>
    <t xml:space="preserve">cucky krvavé - veľa bordela zmeraného </t>
  </si>
  <si>
    <t>Zánětlivý typ s velkým podílem vrozené imunity (NEU 33%, MON-linie 25%) i antigenně-specif. imunity (LYM 39%).</t>
  </si>
  <si>
    <t>2019_05_21</t>
  </si>
  <si>
    <t>mearné na 3x - ucpaná ARIA + lyzované</t>
  </si>
  <si>
    <t>Prozánětlivý typ s převahou vrozené imunity - MON-linie (41%) a NEU (42%).</t>
  </si>
  <si>
    <t>2019_05_22</t>
  </si>
  <si>
    <t>Prozánětlivý typ s převahou vrozené imunity - MON-linie (45%) a NEU (33%).</t>
  </si>
  <si>
    <t>Vrtalová</t>
  </si>
  <si>
    <t>T841, Y792, Z966</t>
  </si>
  <si>
    <t>Tvarog</t>
  </si>
  <si>
    <t>2019_05_23</t>
  </si>
  <si>
    <t>Prozánětlivý typ s převahou vrozené imunity - MON-linie (&gt;50%), s vysokým podílem LYM (46%).</t>
  </si>
  <si>
    <t>Večeř</t>
  </si>
  <si>
    <t>Prozánětlivý typ s převahou vrozené imunity - MON-linie (&gt;50%), s vysokým podílem LYM (30%).</t>
  </si>
  <si>
    <t>Polyák</t>
  </si>
  <si>
    <t>2019_05_24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</si>
  <si>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</si>
  <si>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1/2 CD11c v mixu</t>
  </si>
  <si>
    <t>Vychodilová</t>
  </si>
  <si>
    <t>M171, M6587</t>
  </si>
  <si>
    <t>Zánětlivý typ s převahou antigenně-specif. imunity (LYM&gt;50%).</t>
  </si>
  <si>
    <t>2019_05_27</t>
  </si>
  <si>
    <t>Zánětlivý typ se shodným podílem antigenně-specif. imunity (LYM 46%) a vrozené imunity (NEU 36%, MON-linie 17%).</t>
  </si>
  <si>
    <t>2019_05_28</t>
  </si>
  <si>
    <t>Zánětlivý typ s výraznou převahou antigenně-specif. imunity (LYM&gt;75%) a s vysokou buněčností.</t>
  </si>
  <si>
    <t>Sviták</t>
  </si>
  <si>
    <t>Pavlín</t>
  </si>
  <si>
    <t>SF na sále, neodoslán, zpracovan až druhý den</t>
  </si>
  <si>
    <t>2019_05_31</t>
  </si>
  <si>
    <t>Zechmeister</t>
  </si>
  <si>
    <t>M171, W0191</t>
  </si>
  <si>
    <t>2019_06_03</t>
  </si>
  <si>
    <t>Zánětlivý typ s vysokým podílem vrozené imunity (NEU 74%) a antigenně-specif. imunity (LYM 20%) a vysokou buněčností.</t>
  </si>
  <si>
    <t>Jořenková</t>
  </si>
  <si>
    <t>2019_06_04</t>
  </si>
  <si>
    <t>M171, M160</t>
  </si>
  <si>
    <t>3x (44)</t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</si>
  <si>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</si>
  <si>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2019_06_05</t>
  </si>
  <si>
    <t>Chmelová</t>
  </si>
  <si>
    <t>Kamila</t>
  </si>
  <si>
    <t>Prozánětlivý typ s převahou vrozené imunity - MON-linie (36%), NEU (29%), s vysokým podílem LYM (33%).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</si>
  <si>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</si>
  <si>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Hořínková</t>
  </si>
  <si>
    <t>2019_06_06</t>
  </si>
  <si>
    <t>M171, M2326, Z966</t>
  </si>
  <si>
    <t>Zánětlivý typ s vysokým podílem vrozené imunity (NEU 39%) a antigenně-specif. imunity (LYM 39%) a vysokou buněčností.</t>
  </si>
  <si>
    <t>Prozánětlivý typ s převahou vrozené imunity - MON-linie (63%), s vysokým podílem LYM (31%).</t>
  </si>
  <si>
    <t>Cahlíková</t>
  </si>
  <si>
    <t>2019_06_07</t>
  </si>
  <si>
    <t>Prozánětlivý výraznou převahou vrozené imunity - MON-linie typ s (&gt;75%).</t>
  </si>
  <si>
    <t>Kuman</t>
  </si>
  <si>
    <t>2019_06_10</t>
  </si>
  <si>
    <t>Špundová</t>
  </si>
  <si>
    <t>Prozánětlivý typ s převahou vrozené imunity - MON-linie (45%), NEU (8%), s vysokým podílem LYM (46%).</t>
  </si>
  <si>
    <t>Bajerková</t>
  </si>
  <si>
    <t>2019_06_11</t>
  </si>
  <si>
    <t>Kubalíková</t>
  </si>
  <si>
    <t>Iveta</t>
  </si>
  <si>
    <t>Zánětlivý typ s převahou antigenně-specif. imunity (LYM&gt;50%) a vysokým podílem MON-linie (36%) a vysokou buněčností.</t>
  </si>
  <si>
    <t>Ošlejšek</t>
  </si>
  <si>
    <t>2019_06_13</t>
  </si>
  <si>
    <t>Zánětlivý typ s vysokým podílem vrozené imunity (NEU 73%) a antigenně-specif. imunity (LYM 23%) a vysokou buněčností.</t>
  </si>
  <si>
    <t>2019_06_14</t>
  </si>
  <si>
    <t>50?</t>
  </si>
  <si>
    <t xml:space="preserve">Vrtal </t>
  </si>
  <si>
    <t>Leopold</t>
  </si>
  <si>
    <t>Běhalová</t>
  </si>
  <si>
    <t>2019_06_17</t>
  </si>
  <si>
    <t>Hynek</t>
  </si>
  <si>
    <t>2019_06_18</t>
  </si>
  <si>
    <t>M1717, M171</t>
  </si>
  <si>
    <t>no CD11c v mixu</t>
  </si>
  <si>
    <t xml:space="preserve">Prozánětlivý typ s převahou vrozené imunity - NEU (72%) a MON-linie (25%) a vysokou buněčností. </t>
  </si>
  <si>
    <t>2019_06_20</t>
  </si>
  <si>
    <t>Kolibáčová</t>
  </si>
  <si>
    <t>2019_06_21</t>
  </si>
  <si>
    <t>D172</t>
  </si>
  <si>
    <t>3/16+56/123/127/163/HLA-DR/11b/64/25/45/15/4/14/8</t>
  </si>
  <si>
    <t>levá paže??</t>
  </si>
  <si>
    <t>Zánětlivý typ s výraznou převahou antigenně-specif. imunity (LYM&gt;75%) a vysokou buněčností.</t>
  </si>
  <si>
    <t>Piroutková</t>
  </si>
  <si>
    <t>2019_06_24</t>
  </si>
  <si>
    <t>M170, M202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</si>
  <si>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</si>
  <si>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Zdražilová</t>
  </si>
  <si>
    <t>2019_07_01</t>
  </si>
  <si>
    <t>M201, M2147</t>
  </si>
  <si>
    <t>11c/86/123/303/163/HLA-DR/11b/206/64/45/15/16/-/3</t>
  </si>
  <si>
    <t>pravé koleno, infekční?</t>
  </si>
  <si>
    <t>Skřebská</t>
  </si>
  <si>
    <t>2019_07_03</t>
  </si>
  <si>
    <t>OJ</t>
  </si>
  <si>
    <t>Ledvina</t>
  </si>
  <si>
    <t>M171, W0101</t>
  </si>
  <si>
    <t>M2380, D212, M2320</t>
  </si>
  <si>
    <t>Zánětlivý typ s převahou antigenně-specif. imunity (LYM&gt;50%) a vysokým podílem MON-linie (35%).</t>
  </si>
  <si>
    <t xml:space="preserve">Skopal </t>
  </si>
  <si>
    <t>2019_07_04</t>
  </si>
  <si>
    <t>Andrejší</t>
  </si>
  <si>
    <t>3x (45)</t>
  </si>
  <si>
    <t>Klanic</t>
  </si>
  <si>
    <t>Zánětlivý typ se shodným podílem antigenně-specif. imunity (LYM 50%) a MON-linie (45%).</t>
  </si>
  <si>
    <t>2019_07_09</t>
  </si>
  <si>
    <t>S2322, W0100, M2556</t>
  </si>
  <si>
    <t>Zánětlivý typ s vysokým podílem antigenně-specif. imunity (LYM 43%) a vrozené imunity (NEU 32%) a vysokou buněčností.</t>
  </si>
  <si>
    <t>Vlček</t>
  </si>
  <si>
    <t>2019_07_10</t>
  </si>
  <si>
    <t>Prozánětlivý typ s převahou vrozené imunity - MON-linie (40%), s vysokým podílem LYM (35%).</t>
  </si>
  <si>
    <t>Prokop</t>
  </si>
  <si>
    <t>M171, M5449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</si>
  <si>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</si>
  <si>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Foukalová</t>
  </si>
  <si>
    <t>2019_07_11</t>
  </si>
  <si>
    <t>M175, M2548</t>
  </si>
  <si>
    <t>Grygar</t>
  </si>
  <si>
    <t>M2322, M171, M2556</t>
  </si>
  <si>
    <t>Jurčiček</t>
  </si>
  <si>
    <t>M161, M171, M2556</t>
  </si>
  <si>
    <t>Martinec</t>
  </si>
  <si>
    <t>Z966, M171, M170</t>
  </si>
  <si>
    <t>Rozsypal</t>
  </si>
  <si>
    <t>M2332, M2416, M171</t>
  </si>
  <si>
    <t>M2320, M5450</t>
  </si>
  <si>
    <t>Zánětlivý typ s vysokým podílem vrozené imunity (NEU 35%, MON-linie 32%) a antigenně-specif. imunity (LYM 32%)</t>
  </si>
  <si>
    <t>Tuschl</t>
  </si>
  <si>
    <t>Arnošt</t>
  </si>
  <si>
    <t xml:space="preserve">Z966, M171 </t>
  </si>
  <si>
    <t>M5450, S400</t>
  </si>
  <si>
    <t>Prozánětlivý typ s převahou vrozené imunity - MON-linie (&gt;50%), s vysokým podílem LYM (34%).</t>
  </si>
  <si>
    <t>M2322, M2548, M2551</t>
  </si>
  <si>
    <t>Dostálková</t>
  </si>
  <si>
    <t>2019_07_12</t>
  </si>
  <si>
    <t>Skvorcovová</t>
  </si>
  <si>
    <t xml:space="preserve">Prozánětlivý typ s převahou vrozené imunity - NEU (72%) a MON-linie (14%) a vysokou buněčností. </t>
  </si>
  <si>
    <t>2019_07_16</t>
  </si>
  <si>
    <t>Macháč</t>
  </si>
  <si>
    <t>M171, M2351, M7712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</si>
  <si>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/-/45/15/4/-/8</t>
    </r>
  </si>
  <si>
    <t>Švejdík</t>
  </si>
  <si>
    <t>Prozánětlivý typ s převahou vrozené imunity - MON-linie (&gt;50%), s vysokým podílem LYM (31%).</t>
  </si>
  <si>
    <t>Mika</t>
  </si>
  <si>
    <t>2019_07_18</t>
  </si>
  <si>
    <t>2019_07_19</t>
  </si>
  <si>
    <t>Zánětlivý typ s vysokým podílem vrozené imunity (NEU 35%, MON-linie 32%) a vysokou buněčností.</t>
  </si>
  <si>
    <t>Kenša</t>
  </si>
  <si>
    <t>Emil</t>
  </si>
  <si>
    <t>2019_07_23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</si>
  <si>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</si>
  <si>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3/25/-/127/15/4/-/45/-/-/-/-/-/-</t>
  </si>
  <si>
    <t>Malyszová</t>
  </si>
  <si>
    <t xml:space="preserve">S836, W0100 </t>
  </si>
  <si>
    <t>Prozánětlivý typ s převahou vrozené imunity - MON-linie (36%) a NEU (49%).</t>
  </si>
  <si>
    <t>Oral</t>
  </si>
  <si>
    <t xml:space="preserve">Prozánětlivý typ s převahou vrozené imunity - NEU (75%) a MON-linie (22%) a vysokou buněčností. </t>
  </si>
  <si>
    <t>2019_07_24</t>
  </si>
  <si>
    <t>14/86/123/303/163/HLA-DR/11b/206/64/45/-/16/-/3</t>
  </si>
  <si>
    <t>Prozánětlivý typ s převahou vrozené imunity - MON-linie (53%) a NEU (32%).</t>
  </si>
  <si>
    <t>14/86/123/303+45/163/HLA-DR/11b/206/64/15/-/16/-/3</t>
  </si>
  <si>
    <t>Prozánětlivý typ s převahou vrozené imunity - MON-linie (34%), NEU (29%), s vysokým podílem LYM (36%).</t>
  </si>
  <si>
    <t>3x (46)</t>
  </si>
  <si>
    <t>Zánětlivý typ s převahou antigenně-specif. imunity (LYM 50%) a vysokým podílem MON-linie (26%) a NEU (23%).</t>
  </si>
  <si>
    <t>Pola</t>
  </si>
  <si>
    <t>Drahomír</t>
  </si>
  <si>
    <t>M7022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</si>
  <si>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</si>
  <si>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Zánětlivý typ s převahou antigenně-specif. imunity (LYM 49%) a vysokým podílem MON-linie (47%) a NEU (3%).</t>
  </si>
  <si>
    <t>2019_07_25</t>
  </si>
  <si>
    <t>Z470, W0111, M2546</t>
  </si>
  <si>
    <t>ZM</t>
  </si>
  <si>
    <t>Zánětlivý typ s vysokým podílem vrozené imunity (NEU 74%) a antigenně-specif. imunity (LYM 16%) a vysokou buněčností.</t>
  </si>
  <si>
    <t>Vočka</t>
  </si>
  <si>
    <t>T844, Y792, M170</t>
  </si>
  <si>
    <t>Prozánětlivý typ s převahou vrozené imunity - MON-linie (&gt;50%), s vysokým podílem LYM (38%).</t>
  </si>
  <si>
    <t>Prozánětlivý typ s převahou vrozené imunity - MON-linie (&gt;50%), s vysokým podílem LYM (32%).</t>
  </si>
  <si>
    <t>2019_08_14</t>
  </si>
  <si>
    <t>T848,Y792,M6584</t>
  </si>
  <si>
    <t>11c/86/123/303/163/HLA-DR/11b/206/64/45/15/16/14/3</t>
  </si>
  <si>
    <t>Elner</t>
  </si>
  <si>
    <t>2019_08_15</t>
  </si>
  <si>
    <t>Špunda</t>
  </si>
  <si>
    <t>Zánětlivý typ s vysokým podílem vrozené imunity (NEU 59%) a antigenně-specif. imunity (LYM 35%) a vysokou buněčností.</t>
  </si>
  <si>
    <t>T845,Y792,Z966</t>
  </si>
  <si>
    <t>levé koleno po TEP, infekce?</t>
  </si>
  <si>
    <t>M450</t>
  </si>
  <si>
    <t>L400</t>
  </si>
  <si>
    <t xml:space="preserve">Proteus  mirabilis </t>
  </si>
  <si>
    <t>&lt;0,6</t>
  </si>
  <si>
    <r>
      <rPr>
        <sz val="10"/>
        <rFont val="Calibri"/>
        <family val="2"/>
        <charset val="238"/>
      </rPr>
      <t>&lt;</t>
    </r>
    <r>
      <rPr>
        <sz val="8"/>
        <rFont val="Arial"/>
        <family val="2"/>
        <charset val="238"/>
      </rPr>
      <t>0,6</t>
    </r>
  </si>
  <si>
    <t xml:space="preserve">Staphylococcus  aureus </t>
  </si>
  <si>
    <t>Stafylococcus pasteuri</t>
  </si>
  <si>
    <t>Staphylococcus  hominis</t>
  </si>
  <si>
    <t>viskozní NELZE HODNOTIT</t>
  </si>
  <si>
    <t>Staphylococcus  aureus   +</t>
  </si>
  <si>
    <t xml:space="preserve">Staphylococcus  epidermidis </t>
  </si>
  <si>
    <t>viskozní</t>
  </si>
  <si>
    <t xml:space="preserve"> Staphylococcus  epidermidis   zcela ojediněle</t>
  </si>
  <si>
    <t>Streptococcus  dysgalactiae   ++</t>
  </si>
  <si>
    <t>Staphylococcus  aureus   ojediněle</t>
  </si>
  <si>
    <t xml:space="preserve">Staphylococcus  epidermidis  </t>
  </si>
  <si>
    <t xml:space="preserve">TKÁŇ-Staphylococcus  haemolyticus </t>
  </si>
  <si>
    <t xml:space="preserve">Acinetobacter  lwoffii </t>
  </si>
  <si>
    <t xml:space="preserve"> Staphylococcus  epidermidis   +</t>
  </si>
  <si>
    <t>&lt;1,5</t>
  </si>
  <si>
    <t xml:space="preserve">Kocuria  kristinae </t>
  </si>
  <si>
    <t>Pseudomonas  mendocina   ++</t>
  </si>
  <si>
    <t>Streptococcus  mitis   +</t>
  </si>
  <si>
    <t>Staphylococcus  epidermidis</t>
  </si>
  <si>
    <t xml:space="preserve">Enterococcus  faecalis </t>
  </si>
  <si>
    <t>Serratia  marcescens</t>
  </si>
  <si>
    <t>Staphylococcus  aureus   +++</t>
  </si>
  <si>
    <t>NELZE HODNOTIT</t>
  </si>
  <si>
    <t>Microbacterium  sp   +++</t>
  </si>
  <si>
    <t xml:space="preserve">Staphylococcus  aureus   ++ </t>
  </si>
  <si>
    <t>Stafylococcus aureus</t>
  </si>
  <si>
    <t>Neisseria  mucosa   po pomnožení</t>
  </si>
  <si>
    <t>&gt;5000</t>
  </si>
  <si>
    <t>Enterobacter  cloacae</t>
  </si>
  <si>
    <t>Staphylococcus  haemolyticus</t>
  </si>
  <si>
    <t xml:space="preserve">Enterobacter  cloacae </t>
  </si>
  <si>
    <t>Stafylococcus hominis</t>
  </si>
  <si>
    <t>Escherichia  coli   +++</t>
  </si>
  <si>
    <t>Peptoniphilus  harei   +</t>
  </si>
  <si>
    <t xml:space="preserve">Micrococcus  luteus </t>
  </si>
  <si>
    <t>Paenibacillus  glucanolyticus   +</t>
  </si>
  <si>
    <t xml:space="preserve">Pantoea  agglomerans </t>
  </si>
  <si>
    <t xml:space="preserve">Escherichia  coli </t>
  </si>
  <si>
    <t>2019_08_22</t>
  </si>
  <si>
    <t>M170, M2326, M17.0</t>
  </si>
  <si>
    <t>Herjecká</t>
  </si>
  <si>
    <t>2019_08_23</t>
  </si>
  <si>
    <t>Knopová</t>
  </si>
  <si>
    <t>Obšelová</t>
  </si>
  <si>
    <t>Terezie</t>
  </si>
  <si>
    <t>9362015718</t>
  </si>
  <si>
    <t>2019_09_09</t>
  </si>
  <si>
    <t>M25.45</t>
  </si>
  <si>
    <t>Kořenek</t>
  </si>
  <si>
    <t>7003305848</t>
  </si>
  <si>
    <t>2019_09_11</t>
  </si>
  <si>
    <t>Merta</t>
  </si>
  <si>
    <t>6012081207</t>
  </si>
  <si>
    <t>M17.0, M21.47, S831</t>
  </si>
  <si>
    <t>6209170319</t>
  </si>
  <si>
    <t>Klemš</t>
  </si>
  <si>
    <t>9102046173</t>
  </si>
  <si>
    <t>2019_09_16</t>
  </si>
  <si>
    <t>Krestýnová</t>
  </si>
  <si>
    <t>7061255344</t>
  </si>
  <si>
    <t>M23.30, M17.1</t>
  </si>
  <si>
    <t>Růžičková</t>
  </si>
  <si>
    <t>436121429</t>
  </si>
  <si>
    <t>2019_09_18</t>
  </si>
  <si>
    <t>470727406</t>
  </si>
  <si>
    <t>Sedlář</t>
  </si>
  <si>
    <t>430602470</t>
  </si>
  <si>
    <t>2019_09_23</t>
  </si>
  <si>
    <t>M17.1, M750</t>
  </si>
  <si>
    <t>Zelinková</t>
  </si>
  <si>
    <t>466220439</t>
  </si>
  <si>
    <t>375515445</t>
  </si>
  <si>
    <t>2019_09_24</t>
  </si>
  <si>
    <t>6555140295</t>
  </si>
  <si>
    <t>2019_09_25</t>
  </si>
  <si>
    <t>Švarcová</t>
  </si>
  <si>
    <t>6060161393</t>
  </si>
  <si>
    <t>Vacová</t>
  </si>
  <si>
    <t>5754141822</t>
  </si>
  <si>
    <t>490406010</t>
  </si>
  <si>
    <t>iso+unstained</t>
  </si>
  <si>
    <t>11c/PD-L1/-/303/163/HLA-DR/11b/206/64/45/15/16/14/3</t>
  </si>
  <si>
    <r>
      <t>3/16+56/-/127/PD-1/HLA-DR/11b/</t>
    </r>
    <r>
      <rPr>
        <b/>
        <sz val="10"/>
        <rFont val="Calibri"/>
        <family val="2"/>
        <charset val="238"/>
      </rPr>
      <t>64</t>
    </r>
    <r>
      <rPr>
        <sz val="10"/>
        <rFont val="Calibri"/>
        <family val="2"/>
        <charset val="238"/>
      </rPr>
      <t>/25/45/15/4/14/8</t>
    </r>
  </si>
  <si>
    <t>iso</t>
  </si>
  <si>
    <t>3x (47)</t>
  </si>
  <si>
    <t>MT</t>
  </si>
  <si>
    <t>MCh</t>
  </si>
  <si>
    <t>Klinika</t>
  </si>
  <si>
    <t>Vybíralová</t>
  </si>
  <si>
    <t>535717073</t>
  </si>
  <si>
    <t>2019_09_27</t>
  </si>
  <si>
    <t>Vepřeková</t>
  </si>
  <si>
    <t>466202429</t>
  </si>
  <si>
    <t>2019_09_30</t>
  </si>
  <si>
    <t>Dostál</t>
  </si>
  <si>
    <t>6611230945</t>
  </si>
  <si>
    <t>S837, W0130, M2350</t>
  </si>
  <si>
    <t>Melichar</t>
  </si>
  <si>
    <t>5512040963</t>
  </si>
  <si>
    <t>2019_10_01</t>
  </si>
  <si>
    <t>vzorka doručena po skoro 24h ze sálu, nezpracovana, zapsana jako nezhoda</t>
  </si>
  <si>
    <t>Šmudlová</t>
  </si>
  <si>
    <t>1058151446</t>
  </si>
  <si>
    <t>2019_10_02</t>
  </si>
  <si>
    <t>Pilíšek</t>
  </si>
  <si>
    <t>5601092167</t>
  </si>
  <si>
    <t>2019_10_70</t>
  </si>
  <si>
    <t>Hromádko</t>
  </si>
  <si>
    <t>Matěj</t>
  </si>
  <si>
    <t>1308230506</t>
  </si>
  <si>
    <t>2019_10_09</t>
  </si>
  <si>
    <t>5412262669</t>
  </si>
  <si>
    <t>S832, W0100, M170</t>
  </si>
  <si>
    <t>Venclová</t>
  </si>
  <si>
    <t>Blažena</t>
  </si>
  <si>
    <t>5454040702</t>
  </si>
  <si>
    <t>2019_10_10</t>
  </si>
  <si>
    <t>M171,M2546,M751</t>
  </si>
  <si>
    <t>Skřipcová</t>
  </si>
  <si>
    <t>7355045687</t>
  </si>
  <si>
    <t>M7126,M0640,M7126</t>
  </si>
  <si>
    <t>Čecháčková</t>
  </si>
  <si>
    <t>385501459</t>
  </si>
  <si>
    <t>2019_10_14</t>
  </si>
  <si>
    <t>Z479, M755</t>
  </si>
  <si>
    <t xml:space="preserve">Svobodová </t>
  </si>
  <si>
    <t>425830433</t>
  </si>
  <si>
    <t>Lučanová</t>
  </si>
  <si>
    <t>5757191759</t>
  </si>
  <si>
    <t>5503252018</t>
  </si>
  <si>
    <t>2019_10_17</t>
  </si>
  <si>
    <t>M170, M2546, M170</t>
  </si>
  <si>
    <t>Němec</t>
  </si>
  <si>
    <t>0509213232</t>
  </si>
  <si>
    <t>2019_09_03</t>
  </si>
  <si>
    <t>M0886</t>
  </si>
  <si>
    <t>DK-21a</t>
  </si>
  <si>
    <t>R609, M20.50</t>
  </si>
  <si>
    <t>levé koleno, juvenilní artritída, Salmonela v stolici, + PK v EDTA</t>
  </si>
  <si>
    <t>Z479</t>
  </si>
  <si>
    <t>reimplant.</t>
  </si>
  <si>
    <t>stp.TEP</t>
  </si>
  <si>
    <t>M24545</t>
  </si>
  <si>
    <t>susp.infekt</t>
  </si>
  <si>
    <t>TEP</t>
  </si>
  <si>
    <t>I809</t>
  </si>
  <si>
    <t>M7123</t>
  </si>
  <si>
    <t>M0640</t>
  </si>
  <si>
    <t>Z497</t>
  </si>
  <si>
    <t>pozitivní mycoplasmata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</si>
</sst>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0.0"/>
    <numFmt numFmtId="166" formatCode="yyyy\-mm\-dd;@"/>
    <numFmt numFmtId="167" formatCode="0.000"/>
    <numFmt numFmtId="168" formatCode="[$-405]General"/>
    <numFmt numFmtId="169" formatCode="_-* #,##0\ _K_č_-;\-* #,##0\ _K_č_-;_-* &quot;-&quot;??\ _K_č_-;_-@_-"/>
  </numFmts>
  <fonts count="9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i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11"/>
      <color theme="0" tint="-0.249977111117893"/>
      <name val="Calibri"/>
      <family val="2"/>
      <charset val="238"/>
    </font>
    <font>
      <sz val="10"/>
      <color theme="7" tint="-0.499984740745262"/>
      <name val="Arial"/>
      <family val="2"/>
      <charset val="238"/>
    </font>
    <font>
      <sz val="11"/>
      <color theme="7" tint="-0.499984740745262"/>
      <name val="Calibri"/>
      <family val="2"/>
      <charset val="238"/>
    </font>
    <font>
      <sz val="9"/>
      <color theme="0" tint="-0.499984740745262"/>
      <name val="Calibri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theme="0" tint="-0.499984740745262"/>
      <name val="Calibri"/>
      <family val="2"/>
      <charset val="238"/>
    </font>
    <font>
      <sz val="8.5"/>
      <color rgb="FFFF0000"/>
      <name val="Calibri"/>
      <family val="2"/>
      <charset val="238"/>
    </font>
    <font>
      <sz val="8.5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8.5"/>
      <color rgb="FF00B050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1"/>
      <color theme="9"/>
      <name val="Calibri"/>
      <family val="2"/>
      <charset val="238"/>
    </font>
    <font>
      <sz val="11"/>
      <color theme="4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sz val="9"/>
      <color theme="0" tint="-0.34998626667073579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1"/>
      <color theme="2" tint="-0.249977111117893"/>
      <name val="Calibri"/>
      <family val="2"/>
      <charset val="238"/>
    </font>
    <font>
      <sz val="11"/>
      <color theme="2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.5"/>
      <color rgb="FFFF0000"/>
      <name val="Calibri"/>
      <family val="2"/>
      <charset val="238"/>
    </font>
    <font>
      <sz val="8.5"/>
      <color theme="7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7" tint="-0.249977111117893"/>
      <name val="Calibri"/>
      <family val="2"/>
      <charset val="238"/>
    </font>
    <font>
      <b/>
      <sz val="12"/>
      <name val="Calibri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0000"/>
        <bgColor rgb="FF800000"/>
      </patternFill>
    </fill>
    <fill>
      <patternFill patternType="solid">
        <fgColor rgb="FFFFC000"/>
        <bgColor indexed="64"/>
      </patternFill>
    </fill>
    <fill>
      <patternFill patternType="solid">
        <fgColor rgb="FFDCE6F2"/>
        <bgColor rgb="FFDBE5F1"/>
      </patternFill>
    </fill>
    <fill>
      <patternFill patternType="solid">
        <fgColor rgb="FFF2DCDB"/>
        <bgColor rgb="FFD9D9D9"/>
      </patternFill>
    </fill>
    <fill>
      <patternFill patternType="solid">
        <fgColor rgb="FFDBE5F1"/>
        <bgColor rgb="FFDCE6F2"/>
      </patternFill>
    </fill>
    <fill>
      <patternFill patternType="solid">
        <fgColor rgb="FFFFC000"/>
        <bgColor rgb="FFDCE6F2"/>
      </patternFill>
    </fill>
    <fill>
      <patternFill patternType="solid">
        <fgColor rgb="FFFFC000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DBB7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</borders>
  <cellStyleXfs count="28">
    <xf numFmtId="0" fontId="0" fillId="0" borderId="0"/>
    <xf numFmtId="0" fontId="19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9" fillId="0" borderId="0"/>
    <xf numFmtId="168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</cellStyleXfs>
  <cellXfs count="1095">
    <xf numFmtId="0" fontId="0" fillId="0" borderId="0" xfId="0"/>
    <xf numFmtId="0" fontId="7" fillId="4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Fill="1" applyBorder="1" applyAlignment="1">
      <alignment horizontal="center"/>
    </xf>
    <xf numFmtId="0" fontId="0" fillId="0" borderId="0" xfId="0" applyAlignment="1"/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/>
    </xf>
    <xf numFmtId="0" fontId="7" fillId="0" borderId="0" xfId="0" applyFont="1" applyFill="1" applyBorder="1"/>
    <xf numFmtId="0" fontId="0" fillId="5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/>
    <xf numFmtId="0" fontId="7" fillId="8" borderId="1" xfId="0" applyFont="1" applyFill="1" applyBorder="1" applyAlignment="1">
      <alignment horizontal="center" vertical="center"/>
    </xf>
    <xf numFmtId="165" fontId="5" fillId="0" borderId="1" xfId="5" applyNumberFormat="1" applyFill="1" applyBorder="1" applyAlignment="1">
      <alignment horizontal="center"/>
    </xf>
    <xf numFmtId="0" fontId="44" fillId="0" borderId="1" xfId="5" applyFont="1" applyFill="1" applyBorder="1" applyAlignment="1">
      <alignment horizontal="center" vertical="center" wrapText="1"/>
    </xf>
    <xf numFmtId="0" fontId="44" fillId="0" borderId="1" xfId="5" applyFont="1" applyBorder="1" applyAlignment="1">
      <alignment horizontal="center" vertical="center"/>
    </xf>
    <xf numFmtId="0" fontId="23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165" fontId="5" fillId="0" borderId="1" xfId="5" applyNumberFormat="1" applyBorder="1" applyAlignment="1">
      <alignment horizontal="center"/>
    </xf>
    <xf numFmtId="0" fontId="5" fillId="0" borderId="1" xfId="5" applyBorder="1" applyAlignment="1">
      <alignment horizontal="center"/>
    </xf>
    <xf numFmtId="165" fontId="5" fillId="30" borderId="1" xfId="5" applyNumberFormat="1" applyFill="1" applyBorder="1" applyAlignment="1">
      <alignment horizontal="center"/>
    </xf>
    <xf numFmtId="165" fontId="5" fillId="14" borderId="1" xfId="5" applyNumberFormat="1" applyFill="1" applyBorder="1" applyAlignment="1">
      <alignment horizontal="center"/>
    </xf>
    <xf numFmtId="165" fontId="5" fillId="0" borderId="1" xfId="5" applyNumberFormat="1" applyBorder="1" applyAlignment="1">
      <alignment horizontal="center" vertical="center"/>
    </xf>
    <xf numFmtId="0" fontId="18" fillId="13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left"/>
    </xf>
    <xf numFmtId="0" fontId="7" fillId="5" borderId="0" xfId="0" applyFont="1" applyFill="1"/>
    <xf numFmtId="49" fontId="7" fillId="6" borderId="1" xfId="0" applyNumberFormat="1" applyFont="1" applyFill="1" applyBorder="1" applyAlignment="1">
      <alignment horizontal="left" vertical="top"/>
    </xf>
    <xf numFmtId="49" fontId="7" fillId="6" borderId="1" xfId="0" applyNumberFormat="1" applyFont="1" applyFill="1" applyBorder="1" applyAlignment="1">
      <alignment horizontal="left"/>
    </xf>
    <xf numFmtId="0" fontId="7" fillId="7" borderId="3" xfId="0" applyFont="1" applyFill="1" applyBorder="1" applyAlignment="1">
      <alignment horizontal="center"/>
    </xf>
    <xf numFmtId="0" fontId="7" fillId="7" borderId="0" xfId="0" applyFont="1" applyFill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center"/>
    </xf>
    <xf numFmtId="0" fontId="7" fillId="11" borderId="0" xfId="0" applyFont="1" applyFill="1"/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6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0" xfId="0" applyFont="1" applyFill="1"/>
    <xf numFmtId="0" fontId="35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/>
    <xf numFmtId="0" fontId="22" fillId="0" borderId="0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3" xfId="0" applyFont="1" applyBorder="1"/>
    <xf numFmtId="49" fontId="0" fillId="0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5" fontId="5" fillId="30" borderId="1" xfId="5" applyNumberFormat="1" applyFill="1" applyBorder="1" applyAlignment="1">
      <alignment horizontal="center" vertical="center"/>
    </xf>
    <xf numFmtId="0" fontId="0" fillId="31" borderId="1" xfId="0" applyFont="1" applyFill="1" applyBorder="1" applyAlignment="1">
      <alignment horizontal="center"/>
    </xf>
    <xf numFmtId="0" fontId="7" fillId="12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/>
    <xf numFmtId="0" fontId="46" fillId="26" borderId="1" xfId="0" applyFont="1" applyFill="1" applyBorder="1" applyAlignment="1"/>
    <xf numFmtId="0" fontId="0" fillId="31" borderId="1" xfId="0" applyFont="1" applyFill="1" applyBorder="1" applyAlignment="1"/>
    <xf numFmtId="0" fontId="0" fillId="28" borderId="1" xfId="0" applyFont="1" applyFill="1" applyBorder="1" applyAlignment="1">
      <alignment horizontal="left"/>
    </xf>
    <xf numFmtId="0" fontId="0" fillId="32" borderId="1" xfId="0" applyFont="1" applyFill="1" applyBorder="1" applyAlignment="1"/>
    <xf numFmtId="0" fontId="0" fillId="33" borderId="1" xfId="0" applyFont="1" applyFill="1" applyBorder="1" applyAlignment="1"/>
    <xf numFmtId="0" fontId="0" fillId="13" borderId="1" xfId="0" applyFont="1" applyFill="1" applyBorder="1" applyAlignment="1"/>
    <xf numFmtId="0" fontId="0" fillId="27" borderId="1" xfId="0" applyFont="1" applyFill="1" applyBorder="1" applyAlignment="1"/>
    <xf numFmtId="0" fontId="46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2" applyFill="1" applyBorder="1" applyAlignment="1">
      <alignment horizontal="center"/>
    </xf>
    <xf numFmtId="0" fontId="46" fillId="0" borderId="1" xfId="2" applyFont="1" applyFill="1" applyBorder="1" applyAlignment="1">
      <alignment horizontal="center"/>
    </xf>
    <xf numFmtId="0" fontId="7" fillId="0" borderId="1" xfId="2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37" fillId="4" borderId="1" xfId="0" applyFont="1" applyFill="1" applyBorder="1" applyAlignment="1">
      <alignment horizontal="center" vertical="center"/>
    </xf>
    <xf numFmtId="0" fontId="37" fillId="0" borderId="0" xfId="0" applyFont="1"/>
    <xf numFmtId="49" fontId="0" fillId="12" borderId="1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0" fontId="61" fillId="5" borderId="1" xfId="0" applyFont="1" applyFill="1" applyBorder="1" applyAlignment="1">
      <alignment horizontal="center"/>
    </xf>
    <xf numFmtId="0" fontId="61" fillId="5" borderId="1" xfId="0" applyFont="1" applyFill="1" applyBorder="1"/>
    <xf numFmtId="0" fontId="62" fillId="0" borderId="1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12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64" fillId="11" borderId="1" xfId="0" applyFont="1" applyFill="1" applyBorder="1" applyAlignment="1">
      <alignment horizontal="center"/>
    </xf>
    <xf numFmtId="0" fontId="64" fillId="12" borderId="1" xfId="0" applyFont="1" applyFill="1" applyBorder="1" applyAlignment="1">
      <alignment horizontal="center"/>
    </xf>
    <xf numFmtId="0" fontId="61" fillId="11" borderId="1" xfId="0" applyFont="1" applyFill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1" fillId="0" borderId="1" xfId="0" applyFont="1" applyBorder="1"/>
    <xf numFmtId="0" fontId="66" fillId="5" borderId="1" xfId="0" applyFont="1" applyFill="1" applyBorder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66" fillId="6" borderId="1" xfId="0" applyFont="1" applyFill="1" applyBorder="1" applyAlignment="1">
      <alignment horizontal="center"/>
    </xf>
    <xf numFmtId="0" fontId="61" fillId="6" borderId="1" xfId="0" applyFont="1" applyFill="1" applyBorder="1" applyAlignment="1">
      <alignment horizontal="center"/>
    </xf>
    <xf numFmtId="0" fontId="63" fillId="6" borderId="1" xfId="0" applyFont="1" applyFill="1" applyBorder="1" applyAlignment="1">
      <alignment horizontal="center"/>
    </xf>
    <xf numFmtId="0" fontId="64" fillId="1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66" fillId="12" borderId="1" xfId="0" applyFont="1" applyFill="1" applyBorder="1" applyAlignment="1">
      <alignment horizontal="center"/>
    </xf>
    <xf numFmtId="0" fontId="63" fillId="12" borderId="1" xfId="0" applyFont="1" applyFill="1" applyBorder="1" applyAlignment="1">
      <alignment horizontal="center"/>
    </xf>
    <xf numFmtId="0" fontId="66" fillId="11" borderId="1" xfId="0" applyFont="1" applyFill="1" applyBorder="1" applyAlignment="1">
      <alignment horizontal="center"/>
    </xf>
    <xf numFmtId="0" fontId="63" fillId="11" borderId="1" xfId="0" applyFont="1" applyFill="1" applyBorder="1" applyAlignment="1">
      <alignment horizontal="center"/>
    </xf>
    <xf numFmtId="0" fontId="65" fillId="12" borderId="1" xfId="0" applyFont="1" applyFill="1" applyBorder="1" applyAlignment="1">
      <alignment horizontal="center"/>
    </xf>
    <xf numFmtId="0" fontId="61" fillId="12" borderId="1" xfId="0" applyFont="1" applyFill="1" applyBorder="1" applyAlignment="1"/>
    <xf numFmtId="0" fontId="65" fillId="11" borderId="1" xfId="0" applyFont="1" applyFill="1" applyBorder="1" applyAlignment="1">
      <alignment horizontal="center"/>
    </xf>
    <xf numFmtId="0" fontId="61" fillId="31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1" fillId="12" borderId="1" xfId="0" applyFont="1" applyFill="1" applyBorder="1"/>
    <xf numFmtId="0" fontId="61" fillId="11" borderId="1" xfId="0" applyFont="1" applyFill="1" applyBorder="1" applyAlignment="1"/>
    <xf numFmtId="16" fontId="0" fillId="0" borderId="1" xfId="0" applyNumberFormat="1" applyFont="1" applyBorder="1" applyAlignment="1">
      <alignment horizontal="center"/>
    </xf>
    <xf numFmtId="0" fontId="7" fillId="11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4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1" fillId="12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61" fillId="40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31" borderId="1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61" fillId="41" borderId="1" xfId="0" applyFont="1" applyFill="1" applyBorder="1" applyAlignment="1">
      <alignment horizontal="center"/>
    </xf>
    <xf numFmtId="0" fontId="0" fillId="0" borderId="10" xfId="2" applyFont="1" applyFill="1" applyBorder="1" applyAlignment="1"/>
    <xf numFmtId="0" fontId="0" fillId="0" borderId="1" xfId="2" applyFont="1" applyFill="1" applyBorder="1" applyAlignment="1"/>
    <xf numFmtId="0" fontId="46" fillId="0" borderId="1" xfId="2" applyFont="1" applyFill="1" applyBorder="1" applyAlignment="1"/>
    <xf numFmtId="0" fontId="0" fillId="0" borderId="24" xfId="2" applyFont="1" applyFill="1" applyBorder="1" applyAlignment="1"/>
    <xf numFmtId="0" fontId="7" fillId="0" borderId="3" xfId="0" applyFont="1" applyFill="1" applyBorder="1" applyAlignment="1"/>
    <xf numFmtId="0" fontId="7" fillId="0" borderId="1" xfId="0" applyFont="1" applyFill="1" applyBorder="1" applyAlignment="1"/>
    <xf numFmtId="0" fontId="0" fillId="42" borderId="1" xfId="0" applyFill="1" applyBorder="1" applyAlignment="1">
      <alignment horizontal="center"/>
    </xf>
    <xf numFmtId="0" fontId="0" fillId="41" borderId="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3" fillId="2" borderId="1" xfId="0" applyFont="1" applyFill="1" applyBorder="1" applyAlignment="1">
      <alignment horizontal="center" vertical="center" wrapText="1"/>
    </xf>
    <xf numFmtId="0" fontId="7" fillId="31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/>
    </xf>
    <xf numFmtId="16" fontId="49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2" borderId="2" xfId="0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70" fillId="38" borderId="1" xfId="0" applyFont="1" applyFill="1" applyBorder="1" applyAlignment="1">
      <alignment horizontal="center" vertical="center" wrapText="1"/>
    </xf>
    <xf numFmtId="0" fontId="70" fillId="39" borderId="1" xfId="0" applyFont="1" applyFill="1" applyBorder="1" applyAlignment="1">
      <alignment horizontal="center" vertical="center" wrapText="1"/>
    </xf>
    <xf numFmtId="0" fontId="71" fillId="37" borderId="1" xfId="0" applyFont="1" applyFill="1" applyBorder="1" applyAlignment="1">
      <alignment vertical="center" wrapText="1"/>
    </xf>
    <xf numFmtId="0" fontId="71" fillId="37" borderId="1" xfId="0" applyFont="1" applyFill="1" applyBorder="1" applyAlignment="1">
      <alignment wrapText="1"/>
    </xf>
    <xf numFmtId="0" fontId="73" fillId="37" borderId="1" xfId="0" applyFont="1" applyFill="1" applyBorder="1" applyAlignment="1">
      <alignment wrapText="1"/>
    </xf>
    <xf numFmtId="0" fontId="8" fillId="36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8" fillId="35" borderId="1" xfId="0" applyFont="1" applyFill="1" applyBorder="1" applyAlignment="1">
      <alignment horizontal="center"/>
    </xf>
    <xf numFmtId="165" fontId="18" fillId="23" borderId="1" xfId="0" applyNumberFormat="1" applyFont="1" applyFill="1" applyBorder="1" applyAlignment="1">
      <alignment horizontal="center"/>
    </xf>
    <xf numFmtId="165" fontId="8" fillId="34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65" fontId="4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38" fillId="0" borderId="1" xfId="1" applyNumberFormat="1" applyFont="1" applyBorder="1" applyAlignment="1">
      <alignment horizontal="center"/>
    </xf>
    <xf numFmtId="165" fontId="1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9" borderId="1" xfId="2" applyFont="1" applyFill="1" applyBorder="1" applyAlignment="1"/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8" fillId="35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7" fillId="28" borderId="1" xfId="2" applyFont="1" applyFill="1" applyBorder="1" applyAlignment="1">
      <alignment horizontal="left"/>
    </xf>
    <xf numFmtId="165" fontId="25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65" fontId="35" fillId="0" borderId="1" xfId="0" applyNumberFormat="1" applyFont="1" applyBorder="1" applyAlignment="1">
      <alignment horizontal="center"/>
    </xf>
    <xf numFmtId="165" fontId="78" fillId="0" borderId="1" xfId="1" applyNumberFormat="1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31" borderId="1" xfId="2" applyFont="1" applyFill="1" applyBorder="1" applyAlignment="1"/>
    <xf numFmtId="0" fontId="7" fillId="26" borderId="1" xfId="2" applyFont="1" applyFill="1" applyBorder="1" applyAlignment="1"/>
    <xf numFmtId="165" fontId="17" fillId="0" borderId="1" xfId="0" applyNumberFormat="1" applyFont="1" applyFill="1" applyBorder="1" applyAlignment="1">
      <alignment horizontal="center"/>
    </xf>
    <xf numFmtId="0" fontId="7" fillId="32" borderId="1" xfId="2" applyFont="1" applyFill="1" applyBorder="1" applyAlignment="1"/>
    <xf numFmtId="0" fontId="7" fillId="26" borderId="1" xfId="2" applyFill="1" applyBorder="1" applyAlignment="1"/>
    <xf numFmtId="0" fontId="0" fillId="26" borderId="1" xfId="2" applyFont="1" applyFill="1" applyBorder="1" applyAlignment="1"/>
    <xf numFmtId="165" fontId="79" fillId="0" borderId="1" xfId="0" applyNumberFormat="1" applyFont="1" applyFill="1" applyBorder="1" applyAlignment="1">
      <alignment horizontal="center"/>
    </xf>
    <xf numFmtId="0" fontId="79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32" borderId="1" xfId="2" applyFont="1" applyFill="1" applyBorder="1" applyAlignment="1">
      <alignment vertical="center"/>
    </xf>
    <xf numFmtId="0" fontId="7" fillId="13" borderId="1" xfId="2" applyFill="1" applyBorder="1" applyAlignment="1"/>
    <xf numFmtId="0" fontId="7" fillId="13" borderId="1" xfId="2" applyFont="1" applyFill="1" applyBorder="1" applyAlignment="1"/>
    <xf numFmtId="0" fontId="7" fillId="33" borderId="1" xfId="2" applyFont="1" applyFill="1" applyBorder="1" applyAlignment="1"/>
    <xf numFmtId="0" fontId="7" fillId="27" borderId="1" xfId="2" applyFont="1" applyFill="1" applyBorder="1" applyAlignment="1"/>
    <xf numFmtId="0" fontId="0" fillId="33" borderId="1" xfId="2" applyFont="1" applyFill="1" applyBorder="1" applyAlignment="1"/>
    <xf numFmtId="0" fontId="0" fillId="28" borderId="1" xfId="2" applyFont="1" applyFill="1" applyBorder="1" applyAlignment="1">
      <alignment horizontal="left"/>
    </xf>
    <xf numFmtId="165" fontId="79" fillId="0" borderId="1" xfId="0" applyNumberFormat="1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0" fillId="33" borderId="1" xfId="0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center"/>
    </xf>
    <xf numFmtId="0" fontId="18" fillId="17" borderId="1" xfId="0" applyFont="1" applyFill="1" applyBorder="1" applyAlignment="1">
      <alignment horizontal="center"/>
    </xf>
    <xf numFmtId="165" fontId="18" fillId="2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79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18" fillId="18" borderId="1" xfId="0" applyFont="1" applyFill="1" applyBorder="1" applyAlignment="1">
      <alignment horizontal="center"/>
    </xf>
    <xf numFmtId="165" fontId="18" fillId="24" borderId="1" xfId="0" applyNumberFormat="1" applyFont="1" applyFill="1" applyBorder="1" applyAlignment="1">
      <alignment horizontal="center"/>
    </xf>
    <xf numFmtId="165" fontId="18" fillId="21" borderId="1" xfId="0" applyNumberFormat="1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7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2" fontId="0" fillId="5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vertical="top"/>
    </xf>
    <xf numFmtId="0" fontId="50" fillId="0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left"/>
    </xf>
    <xf numFmtId="49" fontId="7" fillId="5" borderId="1" xfId="0" applyNumberFormat="1" applyFont="1" applyFill="1" applyBorder="1" applyAlignment="1">
      <alignment horizontal="left" vertical="center"/>
    </xf>
    <xf numFmtId="49" fontId="7" fillId="6" borderId="1" xfId="0" applyNumberFormat="1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165" fontId="18" fillId="17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18" fillId="17" borderId="1" xfId="0" applyNumberFormat="1" applyFont="1" applyFill="1" applyBorder="1" applyAlignment="1">
      <alignment horizontal="center" vertical="center"/>
    </xf>
    <xf numFmtId="165" fontId="18" fillId="23" borderId="1" xfId="0" applyNumberFormat="1" applyFont="1" applyFill="1" applyBorder="1" applyAlignment="1">
      <alignment horizontal="center" vertical="center"/>
    </xf>
    <xf numFmtId="165" fontId="18" fillId="2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79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18" fillId="17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74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/>
    </xf>
    <xf numFmtId="0" fontId="66" fillId="7" borderId="1" xfId="0" applyFont="1" applyFill="1" applyBorder="1" applyAlignment="1">
      <alignment horizontal="center"/>
    </xf>
    <xf numFmtId="0" fontId="63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left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7" fillId="0" borderId="1" xfId="0" applyFont="1" applyBorder="1"/>
    <xf numFmtId="165" fontId="36" fillId="0" borderId="1" xfId="0" applyNumberFormat="1" applyFont="1" applyBorder="1" applyAlignment="1">
      <alignment horizontal="center"/>
    </xf>
    <xf numFmtId="0" fontId="36" fillId="17" borderId="1" xfId="0" applyFont="1" applyFill="1" applyBorder="1" applyAlignment="1">
      <alignment horizontal="center"/>
    </xf>
    <xf numFmtId="165" fontId="36" fillId="23" borderId="1" xfId="0" applyNumberFormat="1" applyFont="1" applyFill="1" applyBorder="1" applyAlignment="1">
      <alignment horizontal="center"/>
    </xf>
    <xf numFmtId="165" fontId="36" fillId="2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0" fontId="19" fillId="0" borderId="1" xfId="1" applyBorder="1" applyAlignment="1">
      <alignment horizontal="center"/>
    </xf>
    <xf numFmtId="165" fontId="19" fillId="0" borderId="1" xfId="1" applyNumberForma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65" fontId="27" fillId="17" borderId="1" xfId="0" applyNumberFormat="1" applyFont="1" applyFill="1" applyBorder="1" applyAlignment="1">
      <alignment horizontal="center"/>
    </xf>
    <xf numFmtId="165" fontId="27" fillId="23" borderId="1" xfId="0" applyNumberFormat="1" applyFont="1" applyFill="1" applyBorder="1" applyAlignment="1">
      <alignment horizontal="center"/>
    </xf>
    <xf numFmtId="165" fontId="27" fillId="20" borderId="1" xfId="0" applyNumberFormat="1" applyFont="1" applyFill="1" applyBorder="1" applyAlignment="1">
      <alignment horizontal="center"/>
    </xf>
    <xf numFmtId="0" fontId="55" fillId="0" borderId="1" xfId="1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19" fillId="0" borderId="1" xfId="1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4" fillId="5" borderId="1" xfId="0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left"/>
    </xf>
    <xf numFmtId="49" fontId="7" fillId="11" borderId="1" xfId="0" applyNumberFormat="1" applyFont="1" applyFill="1" applyBorder="1" applyAlignment="1">
      <alignment horizontal="left"/>
    </xf>
    <xf numFmtId="0" fontId="7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/>
    </xf>
    <xf numFmtId="0" fontId="47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0" fontId="7" fillId="0" borderId="1" xfId="0" applyFont="1" applyFill="1" applyBorder="1"/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0" fontId="50" fillId="31" borderId="1" xfId="0" applyFont="1" applyFill="1" applyBorder="1" applyAlignment="1">
      <alignment horizontal="center"/>
    </xf>
    <xf numFmtId="2" fontId="19" fillId="0" borderId="1" xfId="1" applyNumberFormat="1" applyFont="1" applyBorder="1" applyAlignment="1">
      <alignment horizontal="center"/>
    </xf>
    <xf numFmtId="49" fontId="35" fillId="12" borderId="1" xfId="0" applyNumberFormat="1" applyFont="1" applyFill="1" applyBorder="1" applyAlignment="1">
      <alignment horizontal="left"/>
    </xf>
    <xf numFmtId="0" fontId="35" fillId="0" borderId="1" xfId="0" applyFont="1" applyBorder="1"/>
    <xf numFmtId="165" fontId="18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/>
    </xf>
    <xf numFmtId="165" fontId="72" fillId="0" borderId="1" xfId="0" applyNumberFormat="1" applyFont="1" applyBorder="1" applyAlignment="1">
      <alignment horizontal="center"/>
    </xf>
    <xf numFmtId="165" fontId="74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35" fillId="31" borderId="1" xfId="0" applyFont="1" applyFill="1" applyBorder="1" applyAlignment="1">
      <alignment horizontal="center"/>
    </xf>
    <xf numFmtId="165" fontId="26" fillId="5" borderId="1" xfId="0" applyNumberFormat="1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8" fillId="17" borderId="1" xfId="0" applyFont="1" applyFill="1" applyBorder="1" applyAlignment="1">
      <alignment horizontal="center"/>
    </xf>
    <xf numFmtId="165" fontId="48" fillId="23" borderId="1" xfId="0" applyNumberFormat="1" applyFont="1" applyFill="1" applyBorder="1" applyAlignment="1">
      <alignment horizontal="center"/>
    </xf>
    <xf numFmtId="165" fontId="48" fillId="20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24" fillId="5" borderId="1" xfId="0" applyNumberFormat="1" applyFont="1" applyFill="1" applyBorder="1" applyAlignment="1">
      <alignment horizontal="center"/>
    </xf>
    <xf numFmtId="49" fontId="0" fillId="11" borderId="1" xfId="0" applyNumberFormat="1" applyFont="1" applyFill="1" applyBorder="1" applyAlignment="1">
      <alignment horizontal="left"/>
    </xf>
    <xf numFmtId="0" fontId="0" fillId="11" borderId="1" xfId="0" applyFont="1" applyFill="1" applyBorder="1"/>
    <xf numFmtId="0" fontId="0" fillId="0" borderId="1" xfId="0" applyFont="1" applyFill="1" applyBorder="1"/>
    <xf numFmtId="0" fontId="9" fillId="0" borderId="1" xfId="0" applyFont="1" applyBorder="1" applyAlignment="1">
      <alignment horizontal="left"/>
    </xf>
    <xf numFmtId="0" fontId="18" fillId="23" borderId="1" xfId="0" applyFont="1" applyFill="1" applyBorder="1" applyAlignment="1">
      <alignment horizontal="center"/>
    </xf>
    <xf numFmtId="0" fontId="18" fillId="20" borderId="1" xfId="0" applyFont="1" applyFill="1" applyBorder="1" applyAlignment="1">
      <alignment horizontal="center"/>
    </xf>
    <xf numFmtId="165" fontId="71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5" fontId="54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165" fontId="9" fillId="0" borderId="1" xfId="0" applyNumberFormat="1" applyFont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68" fillId="0" borderId="1" xfId="0" applyFont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165" fontId="67" fillId="0" borderId="1" xfId="0" applyNumberFormat="1" applyFont="1" applyBorder="1" applyAlignment="1">
      <alignment horizontal="center"/>
    </xf>
    <xf numFmtId="3" fontId="77" fillId="0" borderId="1" xfId="0" applyNumberFormat="1" applyFont="1" applyBorder="1"/>
    <xf numFmtId="165" fontId="48" fillId="0" borderId="1" xfId="0" applyNumberFormat="1" applyFont="1" applyFill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1" fontId="48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/>
    </xf>
    <xf numFmtId="3" fontId="48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4" fillId="0" borderId="1" xfId="0" applyFont="1" applyBorder="1"/>
    <xf numFmtId="0" fontId="28" fillId="0" borderId="1" xfId="0" applyFont="1" applyBorder="1"/>
    <xf numFmtId="0" fontId="14" fillId="3" borderId="1" xfId="0" applyFont="1" applyFill="1" applyBorder="1" applyAlignment="1">
      <alignment horizontal="center"/>
    </xf>
    <xf numFmtId="0" fontId="47" fillId="0" borderId="1" xfId="0" applyFont="1" applyBorder="1"/>
    <xf numFmtId="0" fontId="11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5" fillId="0" borderId="1" xfId="2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4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38" fillId="0" borderId="1" xfId="1" applyNumberFormat="1" applyFont="1" applyFill="1" applyBorder="1" applyAlignment="1">
      <alignment horizontal="center"/>
    </xf>
    <xf numFmtId="165" fontId="78" fillId="0" borderId="1" xfId="1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22" fillId="0" borderId="18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165" fontId="22" fillId="0" borderId="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43" borderId="1" xfId="0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/>
    </xf>
    <xf numFmtId="0" fontId="7" fillId="43" borderId="1" xfId="0" applyFont="1" applyFill="1" applyBorder="1"/>
    <xf numFmtId="0" fontId="0" fillId="43" borderId="1" xfId="0" applyFill="1" applyBorder="1"/>
    <xf numFmtId="0" fontId="35" fillId="43" borderId="1" xfId="0" applyFont="1" applyFill="1" applyBorder="1" applyAlignment="1">
      <alignment horizontal="center" vertical="center"/>
    </xf>
    <xf numFmtId="0" fontId="7" fillId="43" borderId="0" xfId="0" applyFont="1" applyFill="1"/>
    <xf numFmtId="0" fontId="0" fillId="43" borderId="0" xfId="0" applyFill="1"/>
    <xf numFmtId="0" fontId="35" fillId="43" borderId="1" xfId="0" applyFont="1" applyFill="1" applyBorder="1" applyAlignment="1">
      <alignment horizontal="center"/>
    </xf>
    <xf numFmtId="0" fontId="8" fillId="43" borderId="1" xfId="0" applyFont="1" applyFill="1" applyBorder="1" applyAlignment="1">
      <alignment horizontal="center"/>
    </xf>
    <xf numFmtId="49" fontId="7" fillId="43" borderId="0" xfId="0" applyNumberFormat="1" applyFont="1" applyFill="1" applyAlignment="1">
      <alignment horizontal="left"/>
    </xf>
    <xf numFmtId="0" fontId="8" fillId="43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/>
    </xf>
    <xf numFmtId="165" fontId="7" fillId="43" borderId="1" xfId="0" applyNumberFormat="1" applyFont="1" applyFill="1" applyBorder="1" applyAlignment="1">
      <alignment horizontal="center"/>
    </xf>
    <xf numFmtId="0" fontId="0" fillId="43" borderId="1" xfId="0" applyFont="1" applyFill="1" applyBorder="1" applyAlignment="1">
      <alignment horizontal="center" vertical="center"/>
    </xf>
    <xf numFmtId="0" fontId="7" fillId="4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0" fillId="31" borderId="3" xfId="0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0" fillId="44" borderId="1" xfId="0" applyFont="1" applyFill="1" applyBorder="1" applyAlignment="1">
      <alignment horizontal="center"/>
    </xf>
    <xf numFmtId="0" fontId="61" fillId="45" borderId="1" xfId="0" applyFont="1" applyFill="1" applyBorder="1" applyAlignment="1">
      <alignment horizontal="center"/>
    </xf>
    <xf numFmtId="0" fontId="0" fillId="46" borderId="3" xfId="0" applyFont="1" applyFill="1" applyBorder="1" applyAlignment="1">
      <alignment horizontal="center"/>
    </xf>
    <xf numFmtId="0" fontId="0" fillId="44" borderId="3" xfId="0" applyFont="1" applyFill="1" applyBorder="1" applyAlignment="1">
      <alignment horizontal="center"/>
    </xf>
    <xf numFmtId="0" fontId="0" fillId="46" borderId="1" xfId="0" applyFont="1" applyFill="1" applyBorder="1" applyAlignment="1">
      <alignment horizontal="center"/>
    </xf>
    <xf numFmtId="0" fontId="0" fillId="46" borderId="26" xfId="0" applyFont="1" applyFill="1" applyBorder="1" applyAlignment="1">
      <alignment horizontal="center"/>
    </xf>
    <xf numFmtId="0" fontId="0" fillId="47" borderId="10" xfId="0" applyFont="1" applyFill="1" applyBorder="1" applyAlignment="1">
      <alignment horizontal="left"/>
    </xf>
    <xf numFmtId="0" fontId="0" fillId="47" borderId="10" xfId="0" applyFont="1" applyFill="1" applyBorder="1" applyAlignment="1">
      <alignment horizontal="center"/>
    </xf>
    <xf numFmtId="0" fontId="0" fillId="47" borderId="1" xfId="0" applyFont="1" applyFill="1" applyBorder="1" applyAlignment="1">
      <alignment horizontal="left"/>
    </xf>
    <xf numFmtId="0" fontId="0" fillId="47" borderId="1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61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19" xfId="0" applyFont="1" applyFill="1" applyBorder="1"/>
    <xf numFmtId="0" fontId="22" fillId="0" borderId="19" xfId="0" applyFont="1" applyFill="1" applyBorder="1"/>
    <xf numFmtId="0" fontId="22" fillId="0" borderId="0" xfId="0" applyFont="1" applyFill="1" applyBorder="1"/>
    <xf numFmtId="0" fontId="46" fillId="0" borderId="0" xfId="0" applyFont="1" applyFill="1" applyBorder="1"/>
    <xf numFmtId="0" fontId="4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47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/>
    </xf>
    <xf numFmtId="0" fontId="0" fillId="0" borderId="2" xfId="0" applyFill="1" applyBorder="1" applyAlignment="1">
      <alignment horizontal="center"/>
    </xf>
    <xf numFmtId="1" fontId="48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35" fillId="0" borderId="1" xfId="0" applyFont="1" applyFill="1" applyBorder="1"/>
    <xf numFmtId="0" fontId="0" fillId="0" borderId="1" xfId="0" applyFont="1" applyFill="1" applyBorder="1" applyAlignment="1"/>
    <xf numFmtId="0" fontId="8" fillId="0" borderId="19" xfId="0" applyFont="1" applyFill="1" applyBorder="1"/>
    <xf numFmtId="165" fontId="26" fillId="0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left"/>
    </xf>
    <xf numFmtId="0" fontId="6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5" fontId="74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1" fontId="67" fillId="0" borderId="0" xfId="0" applyNumberFormat="1" applyFont="1" applyFill="1" applyAlignment="1">
      <alignment horizontal="center"/>
    </xf>
    <xf numFmtId="165" fontId="67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1" fillId="0" borderId="1" xfId="0" applyFont="1" applyFill="1" applyBorder="1" applyAlignment="1"/>
    <xf numFmtId="165" fontId="3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5" fontId="22" fillId="0" borderId="4" xfId="0" applyNumberFormat="1" applyFont="1" applyFill="1" applyBorder="1" applyAlignment="1">
      <alignment horizontal="center"/>
    </xf>
    <xf numFmtId="165" fontId="72" fillId="0" borderId="1" xfId="0" applyNumberFormat="1" applyFont="1" applyFill="1" applyBorder="1" applyAlignment="1">
      <alignment horizontal="center" wrapText="1"/>
    </xf>
    <xf numFmtId="165" fontId="75" fillId="0" borderId="1" xfId="0" applyNumberFormat="1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/>
    </xf>
    <xf numFmtId="0" fontId="19" fillId="0" borderId="1" xfId="1" applyFill="1" applyBorder="1" applyAlignment="1">
      <alignment horizontal="center"/>
    </xf>
    <xf numFmtId="165" fontId="19" fillId="0" borderId="1" xfId="1" applyNumberForma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79" fillId="0" borderId="1" xfId="0" applyNumberFormat="1" applyFont="1" applyFill="1" applyBorder="1" applyAlignment="1">
      <alignment horizontal="center" vertical="center"/>
    </xf>
    <xf numFmtId="0" fontId="79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74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/>
    <xf numFmtId="0" fontId="7" fillId="0" borderId="1" xfId="2" applyFont="1" applyFill="1" applyBorder="1" applyAlignment="1"/>
    <xf numFmtId="49" fontId="0" fillId="0" borderId="27" xfId="0" applyNumberFormat="1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2" applyFont="1" applyFill="1" applyBorder="1" applyAlignment="1"/>
    <xf numFmtId="0" fontId="0" fillId="0" borderId="12" xfId="2" applyFont="1" applyFill="1" applyBorder="1" applyAlignment="1"/>
    <xf numFmtId="0" fontId="7" fillId="0" borderId="1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1" fillId="0" borderId="3" xfId="0" applyFont="1" applyBorder="1"/>
    <xf numFmtId="0" fontId="61" fillId="0" borderId="3" xfId="0" applyFont="1" applyFill="1" applyBorder="1"/>
    <xf numFmtId="0" fontId="35" fillId="12" borderId="3" xfId="0" applyFont="1" applyFill="1" applyBorder="1" applyAlignment="1">
      <alignment horizontal="center"/>
    </xf>
    <xf numFmtId="0" fontId="0" fillId="40" borderId="3" xfId="0" applyFill="1" applyBorder="1" applyAlignment="1">
      <alignment horizontal="center"/>
    </xf>
    <xf numFmtId="0" fontId="61" fillId="0" borderId="3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7" fillId="0" borderId="19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wrapText="1"/>
    </xf>
    <xf numFmtId="0" fontId="86" fillId="0" borderId="1" xfId="0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1" fillId="39" borderId="1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0" applyFont="1" applyFill="1"/>
    <xf numFmtId="0" fontId="16" fillId="0" borderId="0" xfId="0" applyFont="1" applyAlignment="1">
      <alignment horizontal="center"/>
    </xf>
    <xf numFmtId="0" fontId="18" fillId="17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20" borderId="0" xfId="0" applyFont="1" applyFill="1" applyAlignment="1">
      <alignment horizontal="center"/>
    </xf>
    <xf numFmtId="165" fontId="54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7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1" borderId="0" xfId="0" applyFont="1" applyFill="1"/>
    <xf numFmtId="0" fontId="35" fillId="0" borderId="0" xfId="0" applyFont="1" applyAlignment="1">
      <alignment vertical="center"/>
    </xf>
    <xf numFmtId="165" fontId="35" fillId="0" borderId="0" xfId="0" applyNumberFormat="1" applyFont="1" applyBorder="1" applyAlignment="1">
      <alignment horizontal="center"/>
    </xf>
    <xf numFmtId="165" fontId="18" fillId="20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0" fontId="0" fillId="0" borderId="0" xfId="0" applyBorder="1"/>
    <xf numFmtId="0" fontId="18" fillId="17" borderId="0" xfId="0" applyFont="1" applyFill="1" applyBorder="1" applyAlignment="1">
      <alignment horizontal="center"/>
    </xf>
    <xf numFmtId="0" fontId="18" fillId="23" borderId="0" xfId="0" applyFont="1" applyFill="1" applyBorder="1" applyAlignment="1">
      <alignment horizontal="center"/>
    </xf>
    <xf numFmtId="165" fontId="18" fillId="20" borderId="0" xfId="0" applyNumberFormat="1" applyFont="1" applyFill="1" applyBorder="1" applyAlignment="1">
      <alignment horizontal="center"/>
    </xf>
    <xf numFmtId="165" fontId="54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61" fillId="40" borderId="1" xfId="0" applyFont="1" applyFill="1" applyBorder="1" applyAlignment="1">
      <alignment horizontal="left"/>
    </xf>
    <xf numFmtId="165" fontId="24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3" fontId="16" fillId="0" borderId="0" xfId="0" applyNumberFormat="1" applyFont="1" applyAlignment="1">
      <alignment horizontal="center"/>
    </xf>
    <xf numFmtId="0" fontId="63" fillId="39" borderId="1" xfId="0" applyFont="1" applyFill="1" applyBorder="1" applyAlignment="1">
      <alignment horizontal="left"/>
    </xf>
    <xf numFmtId="0" fontId="63" fillId="40" borderId="1" xfId="0" applyFont="1" applyFill="1" applyBorder="1" applyAlignment="1">
      <alignment horizontal="left"/>
    </xf>
    <xf numFmtId="1" fontId="35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9" fillId="0" borderId="0" xfId="0" applyNumberFormat="1" applyFont="1" applyFill="1" applyAlignment="1">
      <alignment horizontal="left"/>
    </xf>
    <xf numFmtId="0" fontId="0" fillId="0" borderId="1" xfId="0" applyBorder="1" applyAlignment="1">
      <alignment horizontal="left"/>
    </xf>
    <xf numFmtId="0" fontId="88" fillId="48" borderId="1" xfId="0" applyFont="1" applyFill="1" applyBorder="1" applyAlignment="1">
      <alignment horizontal="left"/>
    </xf>
    <xf numFmtId="0" fontId="43" fillId="34" borderId="1" xfId="0" applyFont="1" applyFill="1" applyBorder="1" applyAlignment="1">
      <alignment horizontal="left"/>
    </xf>
    <xf numFmtId="0" fontId="88" fillId="34" borderId="0" xfId="0" applyFont="1" applyFill="1"/>
    <xf numFmtId="0" fontId="0" fillId="0" borderId="0" xfId="0" applyFill="1" applyBorder="1" applyAlignment="1">
      <alignment horizontal="center"/>
    </xf>
    <xf numFmtId="169" fontId="95" fillId="0" borderId="0" xfId="25" applyNumberFormat="1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14" fillId="0" borderId="0" xfId="0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26" fillId="0" borderId="1" xfId="0" applyFont="1" applyFill="1" applyBorder="1"/>
    <xf numFmtId="0" fontId="24" fillId="0" borderId="1" xfId="0" applyFont="1" applyFill="1" applyBorder="1"/>
    <xf numFmtId="0" fontId="28" fillId="0" borderId="1" xfId="0" applyFont="1" applyFill="1" applyBorder="1"/>
    <xf numFmtId="165" fontId="24" fillId="0" borderId="1" xfId="0" applyNumberFormat="1" applyFont="1" applyFill="1" applyBorder="1"/>
    <xf numFmtId="165" fontId="47" fillId="0" borderId="1" xfId="0" applyNumberFormat="1" applyFont="1" applyFill="1" applyBorder="1"/>
    <xf numFmtId="165" fontId="35" fillId="0" borderId="1" xfId="0" applyNumberFormat="1" applyFont="1" applyFill="1" applyBorder="1"/>
    <xf numFmtId="165" fontId="76" fillId="0" borderId="1" xfId="0" applyNumberFormat="1" applyFont="1" applyFill="1" applyBorder="1"/>
    <xf numFmtId="0" fontId="7" fillId="0" borderId="2" xfId="2" applyFont="1" applyFill="1" applyBorder="1" applyAlignment="1">
      <alignment horizontal="left"/>
    </xf>
    <xf numFmtId="0" fontId="0" fillId="0" borderId="2" xfId="2" applyFont="1" applyFill="1" applyBorder="1" applyAlignment="1"/>
    <xf numFmtId="0" fontId="0" fillId="0" borderId="2" xfId="0" applyFont="1" applyFill="1" applyBorder="1" applyAlignment="1"/>
    <xf numFmtId="0" fontId="0" fillId="0" borderId="15" xfId="0" applyFont="1" applyFill="1" applyBorder="1" applyAlignment="1"/>
    <xf numFmtId="0" fontId="7" fillId="0" borderId="2" xfId="2" applyFill="1" applyBorder="1" applyAlignment="1"/>
    <xf numFmtId="0" fontId="46" fillId="0" borderId="2" xfId="0" applyFont="1" applyFill="1" applyBorder="1" applyAlignment="1"/>
    <xf numFmtId="0" fontId="0" fillId="0" borderId="2" xfId="2" applyFont="1" applyFill="1" applyBorder="1" applyAlignment="1">
      <alignment vertical="center"/>
    </xf>
    <xf numFmtId="0" fontId="7" fillId="0" borderId="1" xfId="2" applyFill="1" applyBorder="1" applyAlignment="1"/>
    <xf numFmtId="0" fontId="7" fillId="0" borderId="10" xfId="2" applyFill="1" applyBorder="1" applyAlignment="1"/>
    <xf numFmtId="0" fontId="7" fillId="0" borderId="1" xfId="2" applyFont="1" applyFill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46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12" xfId="0" applyFont="1" applyFill="1" applyBorder="1" applyAlignment="1"/>
    <xf numFmtId="0" fontId="0" fillId="0" borderId="3" xfId="0" applyFont="1" applyFill="1" applyBorder="1" applyAlignment="1"/>
    <xf numFmtId="0" fontId="0" fillId="0" borderId="8" xfId="0" applyFont="1" applyFill="1" applyBorder="1" applyAlignment="1"/>
    <xf numFmtId="0" fontId="8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4" fillId="0" borderId="1" xfId="3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3" xfId="0" applyFont="1" applyFill="1" applyBorder="1"/>
    <xf numFmtId="0" fontId="17" fillId="0" borderId="6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0" fontId="7" fillId="0" borderId="2" xfId="0" applyFont="1" applyFill="1" applyBorder="1"/>
    <xf numFmtId="0" fontId="8" fillId="0" borderId="18" xfId="0" applyFont="1" applyFill="1" applyBorder="1"/>
    <xf numFmtId="0" fontId="8" fillId="0" borderId="4" xfId="0" applyFont="1" applyFill="1" applyBorder="1"/>
    <xf numFmtId="0" fontId="7" fillId="0" borderId="6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22" fillId="0" borderId="18" xfId="0" applyFont="1" applyFill="1" applyBorder="1"/>
    <xf numFmtId="0" fontId="22" fillId="0" borderId="4" xfId="0" applyFont="1" applyFill="1" applyBorder="1"/>
    <xf numFmtId="49" fontId="7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7" fillId="0" borderId="3" xfId="0" applyFont="1" applyFill="1" applyBorder="1"/>
    <xf numFmtId="0" fontId="7" fillId="0" borderId="5" xfId="0" applyFont="1" applyFill="1" applyBorder="1"/>
    <xf numFmtId="0" fontId="8" fillId="0" borderId="16" xfId="0" applyFont="1" applyFill="1" applyBorder="1"/>
    <xf numFmtId="0" fontId="8" fillId="0" borderId="9" xfId="0" applyFont="1" applyFill="1" applyBorder="1"/>
    <xf numFmtId="0" fontId="7" fillId="0" borderId="8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22" fillId="0" borderId="16" xfId="0" applyFont="1" applyFill="1" applyBorder="1"/>
    <xf numFmtId="0" fontId="22" fillId="0" borderId="9" xfId="0" applyFont="1" applyFill="1" applyBorder="1"/>
    <xf numFmtId="49" fontId="7" fillId="0" borderId="3" xfId="0" applyNumberFormat="1" applyFont="1" applyFill="1" applyBorder="1" applyAlignment="1">
      <alignment horizontal="left"/>
    </xf>
    <xf numFmtId="0" fontId="7" fillId="0" borderId="4" xfId="0" applyFont="1" applyFill="1" applyBorder="1"/>
    <xf numFmtId="0" fontId="8" fillId="0" borderId="21" xfId="0" applyFont="1" applyFill="1" applyBorder="1"/>
    <xf numFmtId="0" fontId="8" fillId="0" borderId="6" xfId="0" applyFont="1" applyFill="1" applyBorder="1"/>
    <xf numFmtId="0" fontId="22" fillId="0" borderId="21" xfId="0" applyFont="1" applyFill="1" applyBorder="1"/>
    <xf numFmtId="0" fontId="7" fillId="0" borderId="6" xfId="0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9" xfId="0" applyFont="1" applyFill="1" applyBorder="1"/>
    <xf numFmtId="0" fontId="8" fillId="0" borderId="17" xfId="0" applyFont="1" applyFill="1" applyBorder="1"/>
    <xf numFmtId="0" fontId="8" fillId="0" borderId="8" xfId="0" applyFont="1" applyFill="1" applyBorder="1"/>
    <xf numFmtId="0" fontId="22" fillId="0" borderId="17" xfId="0" applyFont="1" applyFill="1" applyBorder="1"/>
    <xf numFmtId="49" fontId="7" fillId="0" borderId="0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165" fontId="19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167" fontId="19" fillId="0" borderId="1" xfId="0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7" fillId="0" borderId="7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" fontId="8" fillId="0" borderId="5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5" fillId="0" borderId="0" xfId="0" applyFont="1" applyFill="1"/>
    <xf numFmtId="165" fontId="35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0" fillId="0" borderId="2" xfId="0" applyFill="1" applyBorder="1"/>
    <xf numFmtId="0" fontId="8" fillId="0" borderId="19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" fontId="48" fillId="0" borderId="19" xfId="0" applyNumberFormat="1" applyFont="1" applyFill="1" applyBorder="1" applyAlignment="1">
      <alignment horizontal="center"/>
    </xf>
    <xf numFmtId="1" fontId="48" fillId="0" borderId="0" xfId="0" applyNumberFormat="1" applyFont="1" applyFill="1" applyAlignment="1">
      <alignment horizontal="center"/>
    </xf>
    <xf numFmtId="165" fontId="48" fillId="0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/>
    </xf>
    <xf numFmtId="1" fontId="48" fillId="0" borderId="0" xfId="0" applyNumberFormat="1" applyFont="1" applyFill="1" applyBorder="1" applyAlignment="1">
      <alignment horizontal="center"/>
    </xf>
    <xf numFmtId="165" fontId="67" fillId="0" borderId="19" xfId="0" applyNumberFormat="1" applyFont="1" applyFill="1" applyBorder="1" applyAlignment="1">
      <alignment horizontal="center"/>
    </xf>
    <xf numFmtId="165" fontId="48" fillId="0" borderId="19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10" fillId="0" borderId="3" xfId="0" applyFont="1" applyFill="1" applyBorder="1" applyAlignment="1">
      <alignment horizontal="left"/>
    </xf>
    <xf numFmtId="0" fontId="0" fillId="0" borderId="0" xfId="0" applyFill="1" applyAlignment="1">
      <alignment horizontal="left" vertical="center" wrapText="1"/>
    </xf>
    <xf numFmtId="0" fontId="24" fillId="0" borderId="10" xfId="0" applyFont="1" applyFill="1" applyBorder="1" applyAlignment="1">
      <alignment horizontal="center"/>
    </xf>
    <xf numFmtId="1" fontId="48" fillId="0" borderId="10" xfId="0" applyNumberFormat="1" applyFont="1" applyFill="1" applyBorder="1" applyAlignment="1">
      <alignment horizontal="center"/>
    </xf>
    <xf numFmtId="0" fontId="22" fillId="0" borderId="0" xfId="0" applyFont="1" applyFill="1"/>
    <xf numFmtId="0" fontId="17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7" fillId="0" borderId="12" xfId="0" applyFont="1" applyFill="1" applyBorder="1" applyAlignment="1"/>
    <xf numFmtId="0" fontId="7" fillId="0" borderId="4" xfId="0" applyFont="1" applyFill="1" applyBorder="1" applyAlignment="1"/>
    <xf numFmtId="0" fontId="37" fillId="0" borderId="0" xfId="0" applyFont="1" applyFill="1" applyAlignment="1">
      <alignment horizontal="center"/>
    </xf>
    <xf numFmtId="0" fontId="37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/>
    </xf>
    <xf numFmtId="0" fontId="35" fillId="0" borderId="1" xfId="0" applyFont="1" applyFill="1" applyBorder="1" applyAlignment="1"/>
    <xf numFmtId="0" fontId="10" fillId="0" borderId="24" xfId="0" applyFont="1" applyFill="1" applyBorder="1" applyAlignment="1">
      <alignment horizontal="center"/>
    </xf>
    <xf numFmtId="0" fontId="7" fillId="0" borderId="24" xfId="0" applyFont="1" applyFill="1" applyBorder="1" applyAlignment="1"/>
    <xf numFmtId="0" fontId="10" fillId="0" borderId="10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87" fillId="0" borderId="2" xfId="2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0" fontId="43" fillId="0" borderId="2" xfId="2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35" fillId="0" borderId="2" xfId="0" applyFont="1" applyFill="1" applyBorder="1"/>
    <xf numFmtId="49" fontId="35" fillId="0" borderId="2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6" fontId="46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" fontId="38" fillId="0" borderId="1" xfId="0" applyNumberFormat="1" applyFont="1" applyFill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167" fontId="0" fillId="0" borderId="1" xfId="0" applyNumberForma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167" fontId="37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6" fontId="37" fillId="0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/>
    <xf numFmtId="0" fontId="88" fillId="0" borderId="1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0" fontId="8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96" fillId="0" borderId="1" xfId="0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/>
    </xf>
    <xf numFmtId="0" fontId="18" fillId="0" borderId="10" xfId="2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96" fillId="0" borderId="3" xfId="0" applyFont="1" applyFill="1" applyBorder="1" applyAlignment="1">
      <alignment horizontal="center"/>
    </xf>
    <xf numFmtId="0" fontId="96" fillId="0" borderId="26" xfId="0" applyFont="1" applyFill="1" applyBorder="1" applyAlignment="1">
      <alignment horizontal="center"/>
    </xf>
    <xf numFmtId="0" fontId="96" fillId="0" borderId="10" xfId="0" applyFont="1" applyFill="1" applyBorder="1" applyAlignment="1">
      <alignment horizontal="center"/>
    </xf>
    <xf numFmtId="0" fontId="96" fillId="0" borderId="1" xfId="0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8" fillId="43" borderId="1" xfId="3" applyFont="1" applyFill="1" applyBorder="1" applyAlignment="1">
      <alignment horizontal="center" vertical="center" wrapText="1"/>
    </xf>
    <xf numFmtId="0" fontId="10" fillId="43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46" fillId="43" borderId="1" xfId="0" applyFont="1" applyFill="1" applyBorder="1" applyAlignment="1">
      <alignment horizontal="center"/>
    </xf>
    <xf numFmtId="0" fontId="38" fillId="43" borderId="1" xfId="0" applyFont="1" applyFill="1" applyBorder="1" applyAlignment="1">
      <alignment horizontal="center" vertical="center"/>
    </xf>
    <xf numFmtId="0" fontId="19" fillId="43" borderId="1" xfId="2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/>
    </xf>
    <xf numFmtId="0" fontId="32" fillId="43" borderId="1" xfId="0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horizontal="center" vertical="center"/>
    </xf>
    <xf numFmtId="0" fontId="0" fillId="43" borderId="1" xfId="0" applyNumberFormat="1" applyFill="1" applyBorder="1" applyAlignment="1">
      <alignment horizontal="center" vertical="center"/>
    </xf>
    <xf numFmtId="0" fontId="37" fillId="43" borderId="1" xfId="0" applyNumberFormat="1" applyFont="1" applyFill="1" applyBorder="1" applyAlignment="1">
      <alignment horizontal="center" vertical="center"/>
    </xf>
    <xf numFmtId="0" fontId="42" fillId="43" borderId="1" xfId="0" applyFont="1" applyFill="1" applyBorder="1" applyAlignment="1">
      <alignment horizontal="center" vertical="center"/>
    </xf>
    <xf numFmtId="0" fontId="39" fillId="43" borderId="1" xfId="0" applyFont="1" applyFill="1" applyBorder="1" applyAlignment="1">
      <alignment horizontal="center" vertical="center"/>
    </xf>
    <xf numFmtId="0" fontId="10" fillId="43" borderId="1" xfId="0" applyFont="1" applyFill="1" applyBorder="1" applyAlignment="1">
      <alignment horizontal="center"/>
    </xf>
    <xf numFmtId="0" fontId="0" fillId="43" borderId="1" xfId="0" applyFont="1" applyFill="1" applyBorder="1"/>
    <xf numFmtId="0" fontId="10" fillId="43" borderId="1" xfId="0" applyFont="1" applyFill="1" applyBorder="1" applyAlignment="1">
      <alignment horizontal="left"/>
    </xf>
    <xf numFmtId="0" fontId="0" fillId="43" borderId="1" xfId="0" applyFill="1" applyBorder="1" applyAlignment="1">
      <alignment horizontal="left" vertical="center" wrapText="1"/>
    </xf>
    <xf numFmtId="0" fontId="0" fillId="43" borderId="1" xfId="0" applyFont="1" applyFill="1" applyBorder="1" applyAlignment="1">
      <alignment horizontal="left"/>
    </xf>
    <xf numFmtId="0" fontId="8" fillId="43" borderId="1" xfId="0" applyFont="1" applyFill="1" applyBorder="1" applyAlignment="1">
      <alignment horizontal="center" vertical="center" wrapText="1"/>
    </xf>
    <xf numFmtId="0" fontId="6" fillId="43" borderId="1" xfId="4" applyFill="1" applyBorder="1" applyAlignment="1">
      <alignment horizontal="center"/>
    </xf>
    <xf numFmtId="0" fontId="36" fillId="43" borderId="1" xfId="0" applyFont="1" applyFill="1" applyBorder="1" applyAlignment="1">
      <alignment horizontal="center" vertical="center"/>
    </xf>
    <xf numFmtId="0" fontId="18" fillId="43" borderId="1" xfId="0" applyFont="1" applyFill="1" applyBorder="1" applyAlignment="1">
      <alignment horizontal="center" vertical="center"/>
    </xf>
    <xf numFmtId="0" fontId="38" fillId="43" borderId="1" xfId="0" applyFont="1" applyFill="1" applyBorder="1" applyAlignment="1">
      <alignment horizontal="center" vertical="center" wrapText="1"/>
    </xf>
    <xf numFmtId="0" fontId="19" fillId="43" borderId="1" xfId="0" applyFont="1" applyFill="1" applyBorder="1" applyAlignment="1">
      <alignment horizontal="center" vertical="center" wrapText="1"/>
    </xf>
    <xf numFmtId="0" fontId="32" fillId="43" borderId="1" xfId="0" applyFont="1" applyFill="1" applyBorder="1" applyAlignment="1">
      <alignment horizontal="center" vertical="center" wrapText="1"/>
    </xf>
    <xf numFmtId="0" fontId="0" fillId="43" borderId="1" xfId="0" applyFill="1" applyBorder="1" applyAlignment="1"/>
    <xf numFmtId="0" fontId="0" fillId="43" borderId="1" xfId="0" applyFill="1" applyBorder="1" applyAlignment="1">
      <alignment horizontal="center" vertical="center" wrapText="1"/>
    </xf>
    <xf numFmtId="0" fontId="37" fillId="43" borderId="1" xfId="0" applyFont="1" applyFill="1" applyBorder="1" applyAlignment="1">
      <alignment horizontal="center" vertical="center" wrapText="1"/>
    </xf>
    <xf numFmtId="2" fontId="0" fillId="43" borderId="1" xfId="0" applyNumberFormat="1" applyFill="1" applyBorder="1" applyAlignment="1">
      <alignment horizontal="center" vertical="center"/>
    </xf>
    <xf numFmtId="2" fontId="0" fillId="43" borderId="1" xfId="0" applyNumberFormat="1" applyFill="1" applyBorder="1" applyAlignment="1">
      <alignment horizontal="center"/>
    </xf>
    <xf numFmtId="2" fontId="46" fillId="43" borderId="1" xfId="0" applyNumberFormat="1" applyFont="1" applyFill="1" applyBorder="1" applyAlignment="1">
      <alignment horizontal="center"/>
    </xf>
    <xf numFmtId="2" fontId="38" fillId="43" borderId="1" xfId="0" applyNumberFormat="1" applyFont="1" applyFill="1" applyBorder="1" applyAlignment="1">
      <alignment horizontal="center" vertical="center"/>
    </xf>
    <xf numFmtId="2" fontId="19" fillId="43" borderId="1" xfId="0" applyNumberFormat="1" applyFont="1" applyFill="1" applyBorder="1" applyAlignment="1">
      <alignment horizontal="center" vertical="center"/>
    </xf>
    <xf numFmtId="2" fontId="32" fillId="43" borderId="1" xfId="0" applyNumberFormat="1" applyFont="1" applyFill="1" applyBorder="1" applyAlignment="1">
      <alignment horizontal="center" vertical="center"/>
    </xf>
    <xf numFmtId="2" fontId="37" fillId="43" borderId="1" xfId="0" applyNumberFormat="1" applyFont="1" applyFill="1" applyBorder="1" applyAlignment="1">
      <alignment horizontal="center" vertical="center"/>
    </xf>
    <xf numFmtId="2" fontId="35" fillId="43" borderId="1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Alignment="1">
      <alignment horizontal="left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" fontId="7" fillId="43" borderId="1" xfId="0" applyNumberFormat="1" applyFont="1" applyFill="1" applyBorder="1"/>
  </cellXfs>
  <cellStyles count="28">
    <cellStyle name="Čárka" xfId="25" builtinId="3"/>
    <cellStyle name="Excel Built-in Normal" xfId="9" xr:uid="{00000000-0005-0000-0000-000001000000}"/>
    <cellStyle name="Normal 2" xfId="4" xr:uid="{00000000-0005-0000-0000-000002000000}"/>
    <cellStyle name="Normální" xfId="0" builtinId="0"/>
    <cellStyle name="Normální 2" xfId="2" xr:uid="{00000000-0005-0000-0000-000004000000}"/>
    <cellStyle name="Normální 2 2" xfId="8" xr:uid="{00000000-0005-0000-0000-000005000000}"/>
    <cellStyle name="normální 2 3" xfId="7" xr:uid="{00000000-0005-0000-0000-000006000000}"/>
    <cellStyle name="normální 2 3 2" xfId="19" xr:uid="{00000000-0005-0000-0000-000007000000}"/>
    <cellStyle name="normální 2 3 3" xfId="12" xr:uid="{00000000-0005-0000-0000-000008000000}"/>
    <cellStyle name="normální 2 4" xfId="15" xr:uid="{00000000-0005-0000-0000-000009000000}"/>
    <cellStyle name="normální 2 4 2" xfId="22" xr:uid="{00000000-0005-0000-0000-00000A000000}"/>
    <cellStyle name="normální 2 5" xfId="17" xr:uid="{00000000-0005-0000-0000-00000B000000}"/>
    <cellStyle name="normální 2 5 2" xfId="24" xr:uid="{00000000-0005-0000-0000-00000C000000}"/>
    <cellStyle name="normální 2 6" xfId="27" xr:uid="{00000000-0005-0000-0000-00000D000000}"/>
    <cellStyle name="Normální 3" xfId="1" xr:uid="{00000000-0005-0000-0000-00000E000000}"/>
    <cellStyle name="Normální 4" xfId="5" xr:uid="{00000000-0005-0000-0000-00000F000000}"/>
    <cellStyle name="Normální 4 2" xfId="6" xr:uid="{00000000-0005-0000-0000-000010000000}"/>
    <cellStyle name="Normální 4 2 2" xfId="18" xr:uid="{00000000-0005-0000-0000-000011000000}"/>
    <cellStyle name="Normální 4 3" xfId="10" xr:uid="{00000000-0005-0000-0000-000012000000}"/>
    <cellStyle name="Normální 4 4" xfId="11" xr:uid="{00000000-0005-0000-0000-000013000000}"/>
    <cellStyle name="Normální 5" xfId="13" xr:uid="{00000000-0005-0000-0000-000014000000}"/>
    <cellStyle name="Normální 5 2" xfId="20" xr:uid="{00000000-0005-0000-0000-000015000000}"/>
    <cellStyle name="Normální 6" xfId="14" xr:uid="{00000000-0005-0000-0000-000016000000}"/>
    <cellStyle name="Normální 6 2" xfId="21" xr:uid="{00000000-0005-0000-0000-000017000000}"/>
    <cellStyle name="Normální 7" xfId="16" xr:uid="{00000000-0005-0000-0000-000018000000}"/>
    <cellStyle name="Normální 7 2" xfId="23" xr:uid="{00000000-0005-0000-0000-000019000000}"/>
    <cellStyle name="Normální 8" xfId="26" xr:uid="{00000000-0005-0000-0000-00001A000000}"/>
    <cellStyle name="Vysvětlující text 2" xfId="3" xr:uid="{00000000-0005-0000-0000-00001B000000}"/>
  </cellStyles>
  <dxfs count="1"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colors>
    <mruColors>
      <color rgb="FFAD5BFF"/>
      <color rgb="FFDBB7FF"/>
      <color rgb="FFC993FF"/>
      <color rgb="FFDAA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S1337"/>
  <sheetViews>
    <sheetView tabSelected="1" zoomScale="70" zoomScaleNormal="7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ES1040" sqref="ES1040"/>
    </sheetView>
  </sheetViews>
  <sheetFormatPr defaultRowHeight="15" x14ac:dyDescent="0.25"/>
  <cols>
    <col min="1" max="1" width="8.85546875" style="101"/>
    <col min="2" max="3" width="6.7109375" style="101" customWidth="1"/>
    <col min="4" max="4" width="10.140625" style="1054" customWidth="1"/>
    <col min="5" max="5" width="14.140625" style="588" bestFit="1" customWidth="1"/>
    <col min="6" max="6" width="8.85546875" style="101"/>
    <col min="7" max="7" width="13.28515625" style="101" bestFit="1" customWidth="1"/>
    <col min="8" max="8" width="4.7109375" style="101" customWidth="1"/>
    <col min="9" max="9" width="12.140625" style="101" customWidth="1"/>
    <col min="10" max="10" width="20" style="101" customWidth="1"/>
    <col min="11" max="11" width="13.7109375" style="101" customWidth="1"/>
    <col min="12" max="12" width="6.5703125" style="976" customWidth="1"/>
    <col min="13" max="13" width="7.7109375" style="101" customWidth="1"/>
    <col min="14" max="14" width="11.7109375" style="224" hidden="1" customWidth="1"/>
    <col min="15" max="15" width="3" style="224" hidden="1" customWidth="1"/>
    <col min="16" max="16" width="4" style="224" hidden="1" customWidth="1"/>
    <col min="17" max="17" width="6.85546875" style="18" hidden="1" customWidth="1"/>
    <col min="18" max="18" width="9.140625" style="66" hidden="1" customWidth="1"/>
    <col min="19" max="19" width="7.28515625" style="66" hidden="1" customWidth="1"/>
    <col min="20" max="20" width="11.42578125" style="181" hidden="1" customWidth="1"/>
    <col min="21" max="21" width="20.5703125" style="181" hidden="1" customWidth="1"/>
    <col min="22" max="22" width="19.140625" style="181" hidden="1" customWidth="1"/>
    <col min="23" max="23" width="25.28515625" style="181" hidden="1" customWidth="1"/>
    <col min="24" max="24" width="19" style="181" hidden="1" customWidth="1"/>
    <col min="25" max="25" width="9.7109375" style="181" hidden="1" customWidth="1"/>
    <col min="26" max="26" width="13.7109375" style="168" hidden="1" customWidth="1"/>
    <col min="27" max="27" width="26.28515625" style="72" hidden="1" customWidth="1"/>
    <col min="28" max="28" width="9.5703125" style="72" hidden="1" customWidth="1"/>
    <col min="29" max="29" width="9.140625" style="226" hidden="1" customWidth="1"/>
    <col min="30" max="30" width="11.42578125" style="226" hidden="1" customWidth="1"/>
    <col min="31" max="31" width="10.5703125" style="226" hidden="1" customWidth="1"/>
    <col min="32" max="33" width="9.140625" style="226" hidden="1" customWidth="1"/>
    <col min="34" max="34" width="11.85546875" style="76" hidden="1" customWidth="1"/>
    <col min="35" max="35" width="9.140625" style="72" hidden="1" customWidth="1"/>
    <col min="36" max="37" width="4.85546875" style="226" hidden="1" customWidth="1"/>
    <col min="38" max="38" width="5.7109375" style="338" hidden="1" customWidth="1"/>
    <col min="39" max="41" width="4.85546875" style="226" hidden="1" customWidth="1"/>
    <col min="42" max="42" width="9" style="370" hidden="1" customWidth="1"/>
    <col min="43" max="43" width="9" style="487" hidden="1" customWidth="1"/>
    <col min="44" max="44" width="9" style="488" hidden="1" customWidth="1"/>
    <col min="45" max="45" width="5.85546875" style="322" hidden="1" customWidth="1"/>
    <col min="46" max="46" width="6.7109375" style="153" hidden="1" customWidth="1"/>
    <col min="47" max="47" width="9.85546875" style="4" hidden="1" customWidth="1"/>
    <col min="48" max="48" width="9.85546875" style="519" hidden="1" customWidth="1"/>
    <col min="49" max="49" width="9.140625" style="226" hidden="1" customWidth="1"/>
    <col min="50" max="50" width="9.28515625" style="340" hidden="1" customWidth="1"/>
    <col min="51" max="52" width="9.140625" style="226" hidden="1" customWidth="1"/>
    <col min="53" max="53" width="9.140625" style="345" hidden="1" customWidth="1"/>
    <col min="54" max="54" width="9.140625" style="226" hidden="1" customWidth="1"/>
    <col min="55" max="55" width="8.85546875" style="491" hidden="1" customWidth="1"/>
    <col min="56" max="56" width="8.85546875" style="62" hidden="1" customWidth="1"/>
    <col min="57" max="61" width="8.85546875" style="226" hidden="1" customWidth="1"/>
    <col min="62" max="63" width="9.140625" style="226" hidden="1" customWidth="1"/>
    <col min="64" max="64" width="9.140625" style="341" hidden="1" customWidth="1"/>
    <col min="65" max="65" width="9.140625" style="342" hidden="1" customWidth="1"/>
    <col min="66" max="68" width="9.140625" style="226" hidden="1" customWidth="1"/>
    <col min="69" max="69" width="6.42578125" style="162" hidden="1" customWidth="1"/>
    <col min="70" max="80" width="9.7109375" style="62" hidden="1" customWidth="1"/>
    <col min="81" max="81" width="7.42578125" style="62" hidden="1" customWidth="1"/>
    <col min="82" max="91" width="8.85546875" style="226" hidden="1" customWidth="1"/>
    <col min="92" max="98" width="6.5703125" style="66" hidden="1" customWidth="1"/>
    <col min="99" max="99" width="6.5703125" style="348" hidden="1" customWidth="1"/>
    <col min="100" max="101" width="7.7109375" style="226" hidden="1" customWidth="1"/>
    <col min="102" max="103" width="9.140625" style="226" hidden="1" customWidth="1"/>
    <col min="104" max="104" width="10.7109375" style="226" hidden="1" customWidth="1"/>
    <col min="105" max="105" width="9.7109375" style="226" hidden="1" customWidth="1"/>
    <col min="106" max="106" width="9.140625" style="335" hidden="1" customWidth="1"/>
    <col min="107" max="107" width="3.42578125" style="226" hidden="1" customWidth="1"/>
    <col min="108" max="108" width="6.7109375" style="226" hidden="1" customWidth="1"/>
    <col min="109" max="109" width="9.28515625" style="226" hidden="1" customWidth="1"/>
    <col min="110" max="110" width="12.42578125" style="226" hidden="1" customWidth="1"/>
    <col min="111" max="111" width="7.85546875" style="226" hidden="1" customWidth="1"/>
    <col min="112" max="112" width="8.5703125" style="226" hidden="1" customWidth="1"/>
    <col min="113" max="113" width="14.140625" style="4" hidden="1" customWidth="1"/>
    <col min="114" max="114" width="13.42578125" style="226" hidden="1" customWidth="1"/>
    <col min="115" max="115" width="11.85546875" style="226" hidden="1" customWidth="1"/>
    <col min="116" max="116" width="9.140625" style="226" hidden="1" customWidth="1"/>
    <col min="117" max="117" width="6" style="226" hidden="1" customWidth="1"/>
    <col min="118" max="118" width="5.140625" style="62" hidden="1" customWidth="1"/>
    <col min="119" max="119" width="5.85546875" style="62" hidden="1" customWidth="1"/>
    <col min="120" max="120" width="28.5703125" style="981" bestFit="1" customWidth="1"/>
    <col min="121" max="121" width="5.7109375" style="230" hidden="1" customWidth="1"/>
    <col min="122" max="123" width="8.85546875" style="547" customWidth="1"/>
    <col min="124" max="124" width="8.85546875" style="230" hidden="1" customWidth="1"/>
    <col min="125" max="125" width="8.7109375" style="230" hidden="1" customWidth="1"/>
    <col min="126" max="126" width="11.42578125" style="230" hidden="1" customWidth="1"/>
    <col min="127" max="127" width="7.85546875" style="230" hidden="1" customWidth="1"/>
    <col min="128" max="133" width="6.7109375" style="230" hidden="1" customWidth="1"/>
    <col min="134" max="134" width="10.42578125" style="230" hidden="1" customWidth="1"/>
    <col min="135" max="137" width="6.7109375" style="230" hidden="1" customWidth="1"/>
    <col min="138" max="138" width="6.7109375" style="547" customWidth="1"/>
    <col min="139" max="140" width="6.7109375" style="282" hidden="1" customWidth="1"/>
    <col min="141" max="141" width="7.28515625" style="457" hidden="1" customWidth="1"/>
    <col min="142" max="143" width="9.140625" style="457" hidden="1" customWidth="1"/>
    <col min="144" max="144" width="7.28515625" style="457" hidden="1" customWidth="1"/>
    <col min="145" max="145" width="6.5703125" style="457" hidden="1" customWidth="1"/>
    <col min="146" max="146" width="6" style="548" customWidth="1"/>
    <col min="147" max="147" width="5.7109375" style="548" customWidth="1"/>
    <col min="148" max="148" width="10.85546875" style="457" hidden="1" customWidth="1"/>
    <col min="149" max="149" width="7.5703125" style="548" customWidth="1"/>
    <col min="150" max="150" width="8.85546875" style="548" customWidth="1"/>
    <col min="151" max="151" width="8" style="457" hidden="1" customWidth="1"/>
    <col min="152" max="152" width="10.42578125" style="457" hidden="1" customWidth="1"/>
    <col min="153" max="153" width="17.28515625" style="457" hidden="1" customWidth="1"/>
    <col min="154" max="154" width="6.7109375" style="588" hidden="1" customWidth="1"/>
    <col min="155" max="156" width="9.5703125" style="93" hidden="1" customWidth="1"/>
    <col min="157" max="158" width="7.28515625" style="93" hidden="1" customWidth="1"/>
    <col min="159" max="159" width="10" style="93" hidden="1" customWidth="1"/>
    <col min="160" max="160" width="7" style="589" hidden="1" customWidth="1"/>
    <col min="161" max="161" width="11.5703125" style="589" hidden="1" customWidth="1"/>
    <col min="162" max="162" width="7.7109375" style="590" hidden="1" customWidth="1"/>
    <col min="163" max="166" width="7.7109375" style="93" hidden="1" customWidth="1"/>
    <col min="167" max="167" width="9.7109375" style="93" hidden="1" customWidth="1"/>
    <col min="168" max="169" width="7.7109375" style="589" hidden="1" customWidth="1"/>
    <col min="170" max="170" width="7.7109375" style="591" hidden="1" customWidth="1"/>
    <col min="171" max="171" width="7.7109375" style="592" hidden="1" customWidth="1"/>
    <col min="172" max="172" width="7.7109375" style="593" hidden="1" customWidth="1"/>
    <col min="173" max="173" width="5.140625" style="35" hidden="1" customWidth="1"/>
    <col min="174" max="174" width="6" style="544" hidden="1" customWidth="1"/>
    <col min="175" max="186" width="9.140625" style="93" hidden="1" customWidth="1"/>
    <col min="187" max="196" width="0" style="93" hidden="1" customWidth="1"/>
    <col min="197" max="201" width="8.85546875" style="93"/>
  </cols>
  <sheetData>
    <row r="1" spans="1:201" ht="120" x14ac:dyDescent="0.25">
      <c r="A1" s="691" t="s">
        <v>0</v>
      </c>
      <c r="B1" s="718" t="s">
        <v>1</v>
      </c>
      <c r="C1" s="718" t="s">
        <v>2835</v>
      </c>
      <c r="D1" s="1040" t="s">
        <v>2</v>
      </c>
      <c r="E1" s="691" t="s">
        <v>3</v>
      </c>
      <c r="F1" s="691" t="s">
        <v>4</v>
      </c>
      <c r="G1" s="691" t="s">
        <v>5</v>
      </c>
      <c r="H1" s="691" t="s">
        <v>6</v>
      </c>
      <c r="I1" s="691" t="s">
        <v>7</v>
      </c>
      <c r="J1" s="691" t="s">
        <v>2047</v>
      </c>
      <c r="K1" s="691" t="s">
        <v>8</v>
      </c>
      <c r="L1" s="958" t="s">
        <v>9</v>
      </c>
      <c r="M1" s="691" t="s">
        <v>10</v>
      </c>
      <c r="N1" s="222" t="s">
        <v>11</v>
      </c>
      <c r="O1" s="222" t="s">
        <v>12</v>
      </c>
      <c r="P1" s="222" t="s">
        <v>13</v>
      </c>
      <c r="Q1" s="7" t="s">
        <v>14</v>
      </c>
      <c r="R1" s="222" t="s">
        <v>15</v>
      </c>
      <c r="S1" s="222" t="s">
        <v>16</v>
      </c>
      <c r="T1" s="263" t="s">
        <v>17</v>
      </c>
      <c r="U1" s="263" t="s">
        <v>18</v>
      </c>
      <c r="V1" s="263" t="s">
        <v>19</v>
      </c>
      <c r="W1" s="263" t="s">
        <v>20</v>
      </c>
      <c r="X1" s="263" t="s">
        <v>21</v>
      </c>
      <c r="Y1" s="263" t="s">
        <v>22</v>
      </c>
      <c r="Z1" s="263" t="s">
        <v>23</v>
      </c>
      <c r="AA1" s="222" t="s">
        <v>24</v>
      </c>
      <c r="AB1" s="222" t="s">
        <v>25</v>
      </c>
      <c r="AC1" s="222" t="s">
        <v>26</v>
      </c>
      <c r="AD1" s="222" t="s">
        <v>1961</v>
      </c>
      <c r="AE1" s="221" t="s">
        <v>1689</v>
      </c>
      <c r="AF1" s="221" t="s">
        <v>1653</v>
      </c>
      <c r="AG1" s="221" t="s">
        <v>1654</v>
      </c>
      <c r="AH1" s="21" t="s">
        <v>913</v>
      </c>
      <c r="AI1" s="222" t="s">
        <v>914</v>
      </c>
      <c r="AJ1" s="222" t="s">
        <v>874</v>
      </c>
      <c r="AK1" s="222" t="s">
        <v>873</v>
      </c>
      <c r="AL1" s="19" t="s">
        <v>877</v>
      </c>
      <c r="AM1" s="222" t="s">
        <v>888</v>
      </c>
      <c r="AN1" s="222" t="s">
        <v>1040</v>
      </c>
      <c r="AO1" s="222" t="s">
        <v>916</v>
      </c>
      <c r="AP1" s="26" t="s">
        <v>875</v>
      </c>
      <c r="AQ1" s="28" t="s">
        <v>876</v>
      </c>
      <c r="AR1" s="27" t="s">
        <v>910</v>
      </c>
      <c r="AS1" s="154" t="s">
        <v>1522</v>
      </c>
      <c r="AT1" s="20" t="s">
        <v>911</v>
      </c>
      <c r="AU1" s="20" t="s">
        <v>912</v>
      </c>
      <c r="AV1" s="39" t="s">
        <v>1290</v>
      </c>
      <c r="AW1" s="222" t="s">
        <v>887</v>
      </c>
      <c r="AX1" s="19" t="s">
        <v>889</v>
      </c>
      <c r="AY1" s="222" t="s">
        <v>890</v>
      </c>
      <c r="AZ1" s="222" t="s">
        <v>1823</v>
      </c>
      <c r="BA1" s="247" t="s">
        <v>1845</v>
      </c>
      <c r="BB1" s="222" t="s">
        <v>891</v>
      </c>
      <c r="BC1" s="305" t="s">
        <v>1056</v>
      </c>
      <c r="BD1" s="306" t="s">
        <v>1734</v>
      </c>
      <c r="BE1" s="222" t="s">
        <v>893</v>
      </c>
      <c r="BF1" s="222" t="s">
        <v>892</v>
      </c>
      <c r="BG1" s="222" t="s">
        <v>894</v>
      </c>
      <c r="BH1" s="222" t="s">
        <v>895</v>
      </c>
      <c r="BI1" s="222" t="s">
        <v>896</v>
      </c>
      <c r="BJ1" s="222" t="s">
        <v>897</v>
      </c>
      <c r="BK1" s="222" t="s">
        <v>898</v>
      </c>
      <c r="BL1" s="40" t="s">
        <v>899</v>
      </c>
      <c r="BM1" s="39" t="s">
        <v>900</v>
      </c>
      <c r="BN1" s="222" t="s">
        <v>915</v>
      </c>
      <c r="BO1" s="222" t="s">
        <v>901</v>
      </c>
      <c r="BP1" s="222" t="s">
        <v>902</v>
      </c>
      <c r="BQ1" s="307" t="s">
        <v>1135</v>
      </c>
      <c r="BR1" s="308" t="s">
        <v>903</v>
      </c>
      <c r="BS1" s="309" t="s">
        <v>1831</v>
      </c>
      <c r="BT1" s="309" t="s">
        <v>1834</v>
      </c>
      <c r="BU1" s="309" t="s">
        <v>1962</v>
      </c>
      <c r="BV1" s="308" t="s">
        <v>1667</v>
      </c>
      <c r="BW1" s="309" t="s">
        <v>1963</v>
      </c>
      <c r="BX1" s="308" t="s">
        <v>1964</v>
      </c>
      <c r="BY1" s="309" t="s">
        <v>1965</v>
      </c>
      <c r="BZ1" s="308" t="s">
        <v>1966</v>
      </c>
      <c r="CA1" s="309" t="s">
        <v>1668</v>
      </c>
      <c r="CB1" s="308" t="s">
        <v>921</v>
      </c>
      <c r="CC1" s="308" t="s">
        <v>909</v>
      </c>
      <c r="CD1" s="222" t="s">
        <v>903</v>
      </c>
      <c r="CE1" s="222" t="s">
        <v>904</v>
      </c>
      <c r="CF1" s="222" t="s">
        <v>905</v>
      </c>
      <c r="CG1" s="222" t="s">
        <v>906</v>
      </c>
      <c r="CH1" s="222" t="s">
        <v>907</v>
      </c>
      <c r="CI1" s="222" t="s">
        <v>1614</v>
      </c>
      <c r="CJ1" s="222" t="s">
        <v>937</v>
      </c>
      <c r="CK1" s="222" t="s">
        <v>1616</v>
      </c>
      <c r="CL1" s="222" t="s">
        <v>1615</v>
      </c>
      <c r="CM1" s="222" t="s">
        <v>908</v>
      </c>
      <c r="CN1" s="310" t="s">
        <v>1667</v>
      </c>
      <c r="CO1" s="311" t="s">
        <v>1967</v>
      </c>
      <c r="CP1" s="311" t="s">
        <v>1968</v>
      </c>
      <c r="CQ1" s="311" t="s">
        <v>1969</v>
      </c>
      <c r="CR1" s="311" t="s">
        <v>1970</v>
      </c>
      <c r="CS1" s="311" t="s">
        <v>1668</v>
      </c>
      <c r="CT1" s="311" t="s">
        <v>921</v>
      </c>
      <c r="CU1" s="312" t="s">
        <v>909</v>
      </c>
      <c r="CV1" s="222" t="s">
        <v>909</v>
      </c>
      <c r="CW1" s="222" t="s">
        <v>921</v>
      </c>
      <c r="CX1" s="222" t="s">
        <v>925</v>
      </c>
      <c r="CY1" s="222" t="s">
        <v>1112</v>
      </c>
      <c r="CZ1" s="222" t="s">
        <v>931</v>
      </c>
      <c r="DA1" s="313" t="s">
        <v>1524</v>
      </c>
      <c r="DB1" s="157" t="s">
        <v>924</v>
      </c>
      <c r="DC1" s="222"/>
      <c r="DD1" s="50" t="s">
        <v>1158</v>
      </c>
      <c r="DE1" s="51" t="s">
        <v>1159</v>
      </c>
      <c r="DF1" s="51" t="s">
        <v>1160</v>
      </c>
      <c r="DG1" s="51" t="s">
        <v>1161</v>
      </c>
      <c r="DH1" s="51" t="s">
        <v>1162</v>
      </c>
      <c r="DI1" s="222" t="s">
        <v>3</v>
      </c>
      <c r="DJ1" s="314" t="s">
        <v>1057</v>
      </c>
      <c r="DK1" s="315" t="s">
        <v>1058</v>
      </c>
      <c r="DL1" s="316" t="s">
        <v>1059</v>
      </c>
      <c r="DM1" s="134" t="s">
        <v>6</v>
      </c>
      <c r="DN1" s="520" t="s">
        <v>1060</v>
      </c>
      <c r="DO1" s="522" t="s">
        <v>9</v>
      </c>
      <c r="DP1" s="977" t="s">
        <v>2048</v>
      </c>
      <c r="DQ1" s="993" t="s">
        <v>1062</v>
      </c>
      <c r="DR1" s="1055" t="s">
        <v>1063</v>
      </c>
      <c r="DS1" s="1055" t="s">
        <v>2087</v>
      </c>
      <c r="DT1" s="993" t="s">
        <v>2088</v>
      </c>
      <c r="DU1" s="994" t="s">
        <v>1064</v>
      </c>
      <c r="DV1" s="995" t="s">
        <v>1065</v>
      </c>
      <c r="DW1" s="691" t="s">
        <v>1066</v>
      </c>
      <c r="DX1" s="994" t="s">
        <v>1067</v>
      </c>
      <c r="DY1" s="994" t="s">
        <v>1068</v>
      </c>
      <c r="DZ1" s="691" t="s">
        <v>1069</v>
      </c>
      <c r="EA1" s="691" t="s">
        <v>1070</v>
      </c>
      <c r="EB1" s="691" t="s">
        <v>1071</v>
      </c>
      <c r="EC1" s="691" t="s">
        <v>1072</v>
      </c>
      <c r="ED1" s="92" t="s">
        <v>1073</v>
      </c>
      <c r="EE1" s="92" t="s">
        <v>1074</v>
      </c>
      <c r="EF1" s="92" t="s">
        <v>1075</v>
      </c>
      <c r="EG1" s="691" t="s">
        <v>1076</v>
      </c>
      <c r="EH1" s="1073" t="s">
        <v>1061</v>
      </c>
      <c r="EI1" s="853" t="s">
        <v>1077</v>
      </c>
      <c r="EJ1" s="853" t="s">
        <v>1156</v>
      </c>
      <c r="EK1" s="691" t="s">
        <v>1078</v>
      </c>
      <c r="EL1" s="691" t="s">
        <v>1157</v>
      </c>
      <c r="EM1" s="691" t="s">
        <v>1079</v>
      </c>
      <c r="EN1" s="691" t="s">
        <v>1080</v>
      </c>
      <c r="EO1" s="691" t="s">
        <v>1081</v>
      </c>
      <c r="EP1" s="1073" t="s">
        <v>1082</v>
      </c>
      <c r="EQ1" s="1073" t="s">
        <v>1083</v>
      </c>
      <c r="ER1" s="691" t="s">
        <v>1084</v>
      </c>
      <c r="ES1" s="1073" t="s">
        <v>1085</v>
      </c>
      <c r="ET1" s="1073" t="s">
        <v>1086</v>
      </c>
      <c r="EU1" s="691" t="s">
        <v>1087</v>
      </c>
      <c r="EV1" s="691" t="s">
        <v>1136</v>
      </c>
      <c r="EW1" s="691"/>
      <c r="EX1" s="695" t="s">
        <v>2</v>
      </c>
      <c r="EY1" s="694" t="s">
        <v>1971</v>
      </c>
      <c r="EZ1" s="694" t="s">
        <v>1824</v>
      </c>
      <c r="FA1" s="694" t="s">
        <v>988</v>
      </c>
      <c r="FB1" s="694" t="s">
        <v>985</v>
      </c>
      <c r="FC1" s="700" t="s">
        <v>1288</v>
      </c>
      <c r="FD1" s="706" t="s">
        <v>1972</v>
      </c>
      <c r="FE1" s="240" t="s">
        <v>1703</v>
      </c>
      <c r="FF1" s="715" t="s">
        <v>1971</v>
      </c>
      <c r="FG1" s="694" t="s">
        <v>1973</v>
      </c>
      <c r="FH1" s="694" t="s">
        <v>1974</v>
      </c>
      <c r="FI1" s="694" t="s">
        <v>985</v>
      </c>
      <c r="FJ1" s="694" t="s">
        <v>986</v>
      </c>
      <c r="FK1" s="693" t="s">
        <v>1704</v>
      </c>
      <c r="FL1" s="721" t="s">
        <v>989</v>
      </c>
      <c r="FM1" s="727" t="s">
        <v>1244</v>
      </c>
      <c r="FN1" s="727" t="s">
        <v>1245</v>
      </c>
      <c r="FO1" s="242" t="s">
        <v>1246</v>
      </c>
      <c r="FP1" s="737" t="s">
        <v>26</v>
      </c>
      <c r="FQ1" s="739" t="s">
        <v>913</v>
      </c>
      <c r="FR1" s="692" t="s">
        <v>914</v>
      </c>
      <c r="FS1" s="692" t="s">
        <v>874</v>
      </c>
      <c r="FT1" s="691"/>
      <c r="FU1" s="691"/>
      <c r="FV1" s="691"/>
      <c r="FW1" s="691"/>
      <c r="FX1" s="691"/>
      <c r="FY1" s="691"/>
      <c r="FZ1" s="691"/>
      <c r="GA1" s="691"/>
      <c r="GB1" s="691"/>
      <c r="GC1" s="691"/>
      <c r="GD1" s="691"/>
      <c r="GE1" s="691"/>
      <c r="GF1" s="691"/>
      <c r="GG1" s="691"/>
      <c r="GH1" s="691"/>
      <c r="GI1" s="691"/>
      <c r="GJ1" s="691"/>
      <c r="GK1" s="691"/>
      <c r="GL1" s="691"/>
      <c r="GM1" s="691"/>
      <c r="GN1" s="691"/>
      <c r="GO1" s="691"/>
      <c r="GP1" s="691"/>
      <c r="GQ1" s="691"/>
      <c r="GR1" s="691"/>
      <c r="GS1" s="691"/>
    </row>
    <row r="2" spans="1:201" hidden="1" x14ac:dyDescent="0.25">
      <c r="A2" s="101">
        <v>231</v>
      </c>
      <c r="B2" s="228">
        <f>COUNTIFS($E$1:E2,E2,$G$1:G2,G2)</f>
        <v>1</v>
      </c>
      <c r="C2" s="228"/>
      <c r="D2" s="1041">
        <v>7126</v>
      </c>
      <c r="E2" s="35" t="s">
        <v>338</v>
      </c>
      <c r="F2" s="620" t="s">
        <v>43</v>
      </c>
      <c r="G2" s="119">
        <v>350913413</v>
      </c>
      <c r="H2" s="230">
        <f>LEFT(I2,4)-CONCATENATE(19,LEFT(G2,2))</f>
        <v>82</v>
      </c>
      <c r="I2" s="115" t="s">
        <v>733</v>
      </c>
      <c r="J2" s="817" t="s">
        <v>737</v>
      </c>
      <c r="K2" s="228" t="s">
        <v>53</v>
      </c>
      <c r="L2" s="818" t="s">
        <v>48</v>
      </c>
      <c r="M2" s="228">
        <v>15</v>
      </c>
      <c r="N2" s="228">
        <v>1</v>
      </c>
      <c r="O2" s="228"/>
      <c r="P2" s="228"/>
      <c r="Q2" s="819" t="s">
        <v>714</v>
      </c>
      <c r="R2" s="71"/>
      <c r="S2" s="71"/>
      <c r="T2" s="172" t="s">
        <v>32</v>
      </c>
      <c r="U2" s="175" t="s">
        <v>40</v>
      </c>
      <c r="V2" s="523" t="s">
        <v>674</v>
      </c>
      <c r="W2" s="172" t="s">
        <v>40</v>
      </c>
      <c r="X2" s="174" t="s">
        <v>480</v>
      </c>
      <c r="Y2" s="172" t="s">
        <v>545</v>
      </c>
      <c r="Z2" s="172" t="s">
        <v>481</v>
      </c>
      <c r="AA2" s="230"/>
      <c r="AB2" s="230"/>
      <c r="AC2" s="95">
        <v>478</v>
      </c>
      <c r="AD2" s="95"/>
      <c r="AE2" s="95"/>
      <c r="AF2" s="95"/>
      <c r="AG2" s="95"/>
      <c r="AH2" s="261" t="s">
        <v>158</v>
      </c>
      <c r="AI2" s="457"/>
      <c r="AJ2" s="230">
        <v>34.5</v>
      </c>
      <c r="AK2" s="230">
        <v>94.6</v>
      </c>
      <c r="AL2" s="524">
        <v>32.637</v>
      </c>
      <c r="AM2" s="230">
        <v>33241</v>
      </c>
      <c r="AN2" s="495">
        <v>8.8642666666666674</v>
      </c>
      <c r="AO2" s="230">
        <v>4</v>
      </c>
      <c r="AP2" s="525">
        <v>18.600000000000001</v>
      </c>
      <c r="AQ2" s="526">
        <v>24.1</v>
      </c>
      <c r="AR2" s="526">
        <v>51.6</v>
      </c>
      <c r="AS2" s="322">
        <v>94.300000000000011</v>
      </c>
      <c r="AT2" s="323">
        <v>0.77178423236514526</v>
      </c>
      <c r="AU2" s="324">
        <v>39.824066390041494</v>
      </c>
      <c r="AV2" s="527">
        <v>0.24570673712021138</v>
      </c>
      <c r="AW2" s="528">
        <v>13.248600000000001</v>
      </c>
      <c r="AX2" s="529">
        <v>1.84</v>
      </c>
      <c r="AY2" s="223" t="s">
        <v>754</v>
      </c>
      <c r="AZ2" s="223" t="s">
        <v>754</v>
      </c>
      <c r="BA2" s="531">
        <v>8.76</v>
      </c>
      <c r="BB2" s="820">
        <v>0.21</v>
      </c>
      <c r="BC2" s="533">
        <v>1.0702799999999999</v>
      </c>
      <c r="BD2" s="533"/>
      <c r="BE2" s="230"/>
      <c r="BF2" s="230"/>
      <c r="BG2" s="230"/>
      <c r="BH2" s="230"/>
      <c r="BI2" s="230"/>
      <c r="BJ2" s="528">
        <v>59.5</v>
      </c>
      <c r="BK2" s="528">
        <v>40</v>
      </c>
      <c r="BL2" s="534">
        <v>1.4859437751004017</v>
      </c>
      <c r="BM2" s="447" t="s">
        <v>754</v>
      </c>
      <c r="BN2" s="223" t="s">
        <v>754</v>
      </c>
      <c r="BO2" s="821">
        <v>17.600000000000001</v>
      </c>
      <c r="BP2" s="821">
        <v>12.9</v>
      </c>
      <c r="BQ2" s="535">
        <v>0.73295454545454541</v>
      </c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6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71"/>
      <c r="CO2" s="71"/>
      <c r="CP2" s="71"/>
      <c r="CQ2" s="71"/>
      <c r="CR2" s="71"/>
      <c r="CS2" s="71"/>
      <c r="CT2" s="71"/>
      <c r="CU2" s="71"/>
      <c r="CV2" s="230"/>
      <c r="CW2" s="230"/>
      <c r="CX2" s="217" t="s">
        <v>929</v>
      </c>
      <c r="CY2" s="217"/>
      <c r="CZ2" s="98" t="s">
        <v>936</v>
      </c>
      <c r="DA2" s="98" t="s">
        <v>1293</v>
      </c>
      <c r="DB2" s="448"/>
      <c r="DC2" s="230"/>
      <c r="DD2" s="54"/>
      <c r="DE2" s="49"/>
      <c r="DF2" s="49"/>
      <c r="DG2" s="49"/>
      <c r="DH2" s="49"/>
      <c r="DI2" s="233" t="s">
        <v>338</v>
      </c>
      <c r="DJ2" s="95"/>
      <c r="DK2" s="218"/>
      <c r="DL2" s="92"/>
      <c r="DM2" s="95">
        <v>82</v>
      </c>
      <c r="DN2" s="521" t="s">
        <v>1088</v>
      </c>
      <c r="DO2" s="279"/>
      <c r="DP2" s="978" t="s">
        <v>161</v>
      </c>
      <c r="DQ2" s="996"/>
      <c r="DR2" s="1056"/>
      <c r="DS2" s="1057" t="s">
        <v>27</v>
      </c>
      <c r="DU2" s="269"/>
      <c r="DV2" s="997"/>
      <c r="DW2" s="269"/>
      <c r="DX2" s="269" t="s">
        <v>863</v>
      </c>
      <c r="DY2" s="269" t="s">
        <v>863</v>
      </c>
      <c r="DZ2" s="269">
        <v>478</v>
      </c>
      <c r="EA2" s="854">
        <v>41.2</v>
      </c>
      <c r="EB2" s="854">
        <v>58.8</v>
      </c>
      <c r="EC2" s="269" t="s">
        <v>863</v>
      </c>
      <c r="ED2" s="269" t="s">
        <v>863</v>
      </c>
      <c r="EE2" s="269" t="s">
        <v>863</v>
      </c>
      <c r="EF2" s="269" t="s">
        <v>863</v>
      </c>
      <c r="EG2" s="269">
        <v>0</v>
      </c>
      <c r="EH2" s="556" t="s">
        <v>2504</v>
      </c>
      <c r="EI2" s="283"/>
      <c r="EJ2" s="283"/>
      <c r="EK2" s="269"/>
      <c r="EL2" s="269"/>
      <c r="EM2" s="218"/>
      <c r="EN2" s="269"/>
      <c r="EO2" s="269"/>
      <c r="EP2" s="1083"/>
      <c r="EQ2" s="1057">
        <v>0</v>
      </c>
      <c r="ER2" s="998"/>
      <c r="ES2" s="1057">
        <v>3</v>
      </c>
      <c r="ET2" s="1057">
        <v>2</v>
      </c>
      <c r="EU2" s="269"/>
      <c r="EV2" s="998"/>
      <c r="EW2" s="998"/>
      <c r="EX2" s="855">
        <v>7126</v>
      </c>
      <c r="EY2" s="228"/>
      <c r="EZ2" s="228"/>
      <c r="FA2" s="228"/>
      <c r="FB2" s="228"/>
      <c r="FC2" s="228"/>
      <c r="FD2" s="35"/>
      <c r="FE2" s="35"/>
      <c r="FF2" s="228">
        <v>100</v>
      </c>
      <c r="FG2" s="228">
        <v>101724</v>
      </c>
      <c r="FH2" s="228">
        <v>10</v>
      </c>
      <c r="FI2" s="621">
        <v>101.724</v>
      </c>
      <c r="FJ2" s="716">
        <v>35.09478</v>
      </c>
      <c r="FK2" s="716"/>
      <c r="FL2" s="35"/>
      <c r="FM2" s="730">
        <v>13.620259195242141</v>
      </c>
      <c r="FN2" s="730"/>
      <c r="FO2" s="734" t="e">
        <v>#DIV/0!</v>
      </c>
      <c r="FP2" s="639">
        <v>478</v>
      </c>
      <c r="FQ2" s="234" t="s">
        <v>158</v>
      </c>
      <c r="FR2" s="93"/>
      <c r="FS2" s="101">
        <v>34.5</v>
      </c>
      <c r="GR2" s="551"/>
      <c r="GS2" s="551"/>
    </row>
    <row r="3" spans="1:201" ht="15.75" hidden="1" x14ac:dyDescent="0.25">
      <c r="A3" s="101">
        <v>658</v>
      </c>
      <c r="B3" s="228">
        <f>COUNTIFS($E$1:E3,E3,$G$1:G3,G3)</f>
        <v>1</v>
      </c>
      <c r="C3" s="228"/>
      <c r="D3" s="1042">
        <v>10016</v>
      </c>
      <c r="E3" s="630" t="s">
        <v>2132</v>
      </c>
      <c r="F3" s="209" t="s">
        <v>232</v>
      </c>
      <c r="G3" s="230">
        <v>6251061828</v>
      </c>
      <c r="H3" s="230">
        <f>LEFT(I3,4)-CONCATENATE(19,LEFT(G3,2))</f>
        <v>57</v>
      </c>
      <c r="I3" s="223" t="s">
        <v>2207</v>
      </c>
      <c r="J3" s="209" t="s">
        <v>92</v>
      </c>
      <c r="K3" s="207" t="s">
        <v>53</v>
      </c>
      <c r="L3" s="230" t="s">
        <v>48</v>
      </c>
      <c r="M3" s="207">
        <v>6</v>
      </c>
      <c r="N3" s="209" t="s">
        <v>741</v>
      </c>
      <c r="O3" s="209" t="s">
        <v>863</v>
      </c>
      <c r="P3" s="207"/>
      <c r="Q3" s="614" t="s">
        <v>2229</v>
      </c>
      <c r="R3" s="71"/>
      <c r="S3" s="71"/>
      <c r="T3" s="582"/>
      <c r="U3" s="582"/>
      <c r="V3" s="582"/>
      <c r="W3" s="582"/>
      <c r="X3" s="582"/>
      <c r="Y3" s="582"/>
      <c r="Z3" s="172"/>
      <c r="AA3" s="457"/>
      <c r="AB3" s="457"/>
      <c r="AC3" s="230"/>
      <c r="AD3" s="230"/>
      <c r="AE3" s="230"/>
      <c r="AF3" s="230"/>
      <c r="AG3" s="230"/>
      <c r="AH3" s="441"/>
      <c r="AI3" s="457"/>
      <c r="AJ3" s="230"/>
      <c r="AK3" s="230"/>
      <c r="AL3" s="443"/>
      <c r="AM3" s="230"/>
      <c r="AN3" s="230"/>
      <c r="AO3" s="230"/>
      <c r="AP3" s="525"/>
      <c r="AQ3" s="525"/>
      <c r="AR3" s="525"/>
      <c r="AT3" s="583"/>
      <c r="AU3" s="233"/>
      <c r="AV3" s="584"/>
      <c r="AW3" s="230"/>
      <c r="AX3" s="444"/>
      <c r="AY3" s="230"/>
      <c r="AZ3" s="230"/>
      <c r="BA3" s="445"/>
      <c r="BB3" s="230"/>
      <c r="BC3" s="585"/>
      <c r="BD3" s="98"/>
      <c r="BE3" s="230"/>
      <c r="BF3" s="230"/>
      <c r="BG3" s="230"/>
      <c r="BH3" s="230"/>
      <c r="BI3" s="230"/>
      <c r="BJ3" s="230"/>
      <c r="BK3" s="230"/>
      <c r="BL3" s="446"/>
      <c r="BM3" s="447"/>
      <c r="BN3" s="230"/>
      <c r="BO3" s="230"/>
      <c r="BP3" s="230"/>
      <c r="BQ3" s="586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71"/>
      <c r="CO3" s="71"/>
      <c r="CP3" s="71"/>
      <c r="CQ3" s="71"/>
      <c r="CR3" s="71"/>
      <c r="CS3" s="71"/>
      <c r="CT3" s="71"/>
      <c r="CU3" s="587"/>
      <c r="CV3" s="230"/>
      <c r="CW3" s="230"/>
      <c r="CX3" s="230"/>
      <c r="CY3" s="230"/>
      <c r="CZ3" s="230"/>
      <c r="DA3" s="230"/>
      <c r="DB3" s="448"/>
      <c r="DC3" s="230"/>
      <c r="DD3" s="230"/>
      <c r="DE3" s="230"/>
      <c r="DF3" s="230"/>
      <c r="DG3" s="230"/>
      <c r="DH3" s="230"/>
      <c r="DI3" s="233"/>
      <c r="DJ3" s="230"/>
      <c r="DK3" s="230"/>
      <c r="DL3" s="230"/>
      <c r="DM3" s="230"/>
      <c r="DN3" s="98"/>
      <c r="DO3" s="279" t="s">
        <v>48</v>
      </c>
      <c r="DP3" s="979" t="s">
        <v>351</v>
      </c>
      <c r="DS3" s="557" t="s">
        <v>1566</v>
      </c>
      <c r="DX3" s="223" t="s">
        <v>863</v>
      </c>
      <c r="DY3" s="223" t="s">
        <v>863</v>
      </c>
      <c r="DZ3" s="230">
        <v>321</v>
      </c>
      <c r="EA3" s="230">
        <v>36.5</v>
      </c>
      <c r="EB3" s="230">
        <v>63.5</v>
      </c>
      <c r="EC3" s="230">
        <v>2.1</v>
      </c>
      <c r="ED3" s="223" t="s">
        <v>863</v>
      </c>
      <c r="EE3" s="230">
        <v>106.3</v>
      </c>
      <c r="EF3" s="230">
        <v>5.14</v>
      </c>
      <c r="EG3" s="230">
        <v>0</v>
      </c>
      <c r="EH3" s="557" t="s">
        <v>2504</v>
      </c>
      <c r="EK3" s="230"/>
      <c r="EL3" s="230"/>
      <c r="EM3" s="230"/>
      <c r="EN3" s="230"/>
      <c r="EO3" s="230"/>
      <c r="EP3" s="547"/>
      <c r="EQ3" s="1057">
        <v>0</v>
      </c>
      <c r="ER3" s="230"/>
      <c r="ES3" s="557" t="s">
        <v>754</v>
      </c>
      <c r="ET3" s="557" t="s">
        <v>754</v>
      </c>
      <c r="FF3" s="713"/>
      <c r="FN3" s="592"/>
      <c r="GR3" s="551"/>
      <c r="GS3" s="551"/>
    </row>
    <row r="4" spans="1:201" ht="15.75" hidden="1" x14ac:dyDescent="0.25">
      <c r="A4" s="101">
        <v>661</v>
      </c>
      <c r="B4" s="228">
        <f>COUNTIFS($E$1:E4,E4,$G$1:G4,G4)</f>
        <v>1</v>
      </c>
      <c r="C4" s="228"/>
      <c r="D4" s="1042">
        <v>10045</v>
      </c>
      <c r="E4" s="630" t="s">
        <v>2210</v>
      </c>
      <c r="F4" s="209" t="s">
        <v>2211</v>
      </c>
      <c r="G4" s="230">
        <v>6102080677</v>
      </c>
      <c r="H4" s="230">
        <f>LEFT(I4,4)-CONCATENATE(19,LEFT(G4,2))</f>
        <v>58</v>
      </c>
      <c r="I4" s="223" t="s">
        <v>2212</v>
      </c>
      <c r="J4" s="209" t="s">
        <v>2213</v>
      </c>
      <c r="K4" s="207" t="s">
        <v>53</v>
      </c>
      <c r="L4" s="230" t="s">
        <v>48</v>
      </c>
      <c r="M4" s="207">
        <v>6</v>
      </c>
      <c r="N4" s="209">
        <v>6</v>
      </c>
      <c r="O4" s="209" t="s">
        <v>863</v>
      </c>
      <c r="P4" s="207"/>
      <c r="Q4" s="660" t="s">
        <v>2229</v>
      </c>
      <c r="R4" s="71"/>
      <c r="S4" s="71"/>
      <c r="T4" s="582"/>
      <c r="U4" s="582"/>
      <c r="V4" s="582"/>
      <c r="W4" s="582"/>
      <c r="X4" s="582"/>
      <c r="Y4" s="582"/>
      <c r="Z4" s="172"/>
      <c r="AA4" s="457"/>
      <c r="AB4" s="457"/>
      <c r="AC4" s="230"/>
      <c r="AD4" s="230"/>
      <c r="AE4" s="230"/>
      <c r="AF4" s="230"/>
      <c r="AG4" s="230"/>
      <c r="AH4" s="441"/>
      <c r="AI4" s="457"/>
      <c r="AJ4" s="230"/>
      <c r="AK4" s="230"/>
      <c r="AL4" s="443"/>
      <c r="AM4" s="230"/>
      <c r="AN4" s="230"/>
      <c r="AO4" s="230"/>
      <c r="AP4" s="525"/>
      <c r="AQ4" s="525"/>
      <c r="AR4" s="525"/>
      <c r="AT4" s="583"/>
      <c r="AU4" s="233"/>
      <c r="AV4" s="584"/>
      <c r="AW4" s="230"/>
      <c r="AX4" s="444"/>
      <c r="AY4" s="230"/>
      <c r="AZ4" s="230"/>
      <c r="BA4" s="445"/>
      <c r="BB4" s="230"/>
      <c r="BC4" s="585"/>
      <c r="BD4" s="98"/>
      <c r="BE4" s="230"/>
      <c r="BF4" s="230"/>
      <c r="BG4" s="230"/>
      <c r="BH4" s="230"/>
      <c r="BI4" s="230"/>
      <c r="BJ4" s="230"/>
      <c r="BK4" s="230"/>
      <c r="BL4" s="446"/>
      <c r="BM4" s="447"/>
      <c r="BN4" s="230"/>
      <c r="BO4" s="230"/>
      <c r="BP4" s="230"/>
      <c r="BQ4" s="586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71"/>
      <c r="CO4" s="71"/>
      <c r="CP4" s="71"/>
      <c r="CQ4" s="71"/>
      <c r="CR4" s="71"/>
      <c r="CS4" s="71"/>
      <c r="CT4" s="71"/>
      <c r="CU4" s="587"/>
      <c r="CV4" s="230"/>
      <c r="CW4" s="230"/>
      <c r="CX4" s="230"/>
      <c r="CY4" s="230"/>
      <c r="CZ4" s="230"/>
      <c r="DA4" s="230"/>
      <c r="DB4" s="448"/>
      <c r="DC4" s="230"/>
      <c r="DD4" s="230"/>
      <c r="DE4" s="230"/>
      <c r="DF4" s="230"/>
      <c r="DG4" s="230"/>
      <c r="DH4" s="230"/>
      <c r="DI4" s="233"/>
      <c r="DJ4" s="230"/>
      <c r="DK4" s="230"/>
      <c r="DL4" s="230"/>
      <c r="DM4" s="230"/>
      <c r="DN4" s="98"/>
      <c r="DO4" s="279" t="s">
        <v>48</v>
      </c>
      <c r="DP4" s="979" t="s">
        <v>158</v>
      </c>
      <c r="DS4" s="557" t="s">
        <v>2505</v>
      </c>
      <c r="DX4" s="223" t="s">
        <v>863</v>
      </c>
      <c r="DY4" s="223" t="s">
        <v>863</v>
      </c>
      <c r="DZ4" s="230">
        <v>1285</v>
      </c>
      <c r="EA4" s="230">
        <v>6.3</v>
      </c>
      <c r="EB4" s="230">
        <v>93.7</v>
      </c>
      <c r="EC4" s="223" t="s">
        <v>863</v>
      </c>
      <c r="ED4" s="223" t="s">
        <v>863</v>
      </c>
      <c r="EE4" s="223" t="s">
        <v>863</v>
      </c>
      <c r="EF4" s="223" t="s">
        <v>863</v>
      </c>
      <c r="EG4" s="230">
        <v>0</v>
      </c>
      <c r="EH4" s="557" t="s">
        <v>2504</v>
      </c>
      <c r="EK4" s="230"/>
      <c r="EL4" s="230"/>
      <c r="EM4" s="230"/>
      <c r="EN4" s="230"/>
      <c r="EO4" s="230"/>
      <c r="EP4" s="547"/>
      <c r="EQ4" s="547">
        <v>1</v>
      </c>
      <c r="ER4" s="230"/>
      <c r="ES4" s="547">
        <v>2</v>
      </c>
      <c r="ET4" s="547">
        <v>1</v>
      </c>
      <c r="FF4" s="713"/>
      <c r="FN4" s="592"/>
      <c r="GR4" s="551"/>
      <c r="GS4" s="551"/>
    </row>
    <row r="5" spans="1:201" ht="15.75" hidden="1" x14ac:dyDescent="0.25">
      <c r="A5" s="101">
        <v>667</v>
      </c>
      <c r="B5" s="228">
        <f>COUNTIFS($E$1:E5,E5,$G$1:G5,G5)</f>
        <v>1</v>
      </c>
      <c r="C5" s="228"/>
      <c r="D5" s="1042">
        <v>10060</v>
      </c>
      <c r="E5" s="630" t="s">
        <v>2218</v>
      </c>
      <c r="F5" s="209" t="s">
        <v>36</v>
      </c>
      <c r="G5" s="230">
        <v>360318051</v>
      </c>
      <c r="H5" s="230">
        <f>LEFT(I5,4)-CONCATENATE(19,LEFT(G5,2))</f>
        <v>83</v>
      </c>
      <c r="I5" s="223" t="s">
        <v>2219</v>
      </c>
      <c r="J5" s="209" t="s">
        <v>2220</v>
      </c>
      <c r="K5" s="207" t="s">
        <v>53</v>
      </c>
      <c r="L5" s="230" t="s">
        <v>48</v>
      </c>
      <c r="M5" s="207">
        <v>10</v>
      </c>
      <c r="N5" s="209">
        <v>7</v>
      </c>
      <c r="O5" s="207" t="s">
        <v>863</v>
      </c>
      <c r="P5" s="207"/>
      <c r="Q5" s="660" t="s">
        <v>2229</v>
      </c>
      <c r="R5" s="71"/>
      <c r="S5" s="71"/>
      <c r="T5" s="582"/>
      <c r="U5" s="582"/>
      <c r="V5" s="582"/>
      <c r="W5" s="582"/>
      <c r="X5" s="582"/>
      <c r="Y5" s="582"/>
      <c r="Z5" s="172"/>
      <c r="AA5" s="457"/>
      <c r="AB5" s="457"/>
      <c r="AC5" s="230"/>
      <c r="AD5" s="230"/>
      <c r="AE5" s="230"/>
      <c r="AF5" s="230"/>
      <c r="AG5" s="230"/>
      <c r="AH5" s="441"/>
      <c r="AI5" s="457"/>
      <c r="AJ5" s="230"/>
      <c r="AK5" s="230"/>
      <c r="AL5" s="443"/>
      <c r="AM5" s="230"/>
      <c r="AN5" s="230"/>
      <c r="AO5" s="230"/>
      <c r="AP5" s="525"/>
      <c r="AQ5" s="525"/>
      <c r="AR5" s="525"/>
      <c r="AT5" s="583"/>
      <c r="AU5" s="233"/>
      <c r="AV5" s="584"/>
      <c r="AW5" s="230"/>
      <c r="AX5" s="444"/>
      <c r="AY5" s="230"/>
      <c r="AZ5" s="230"/>
      <c r="BA5" s="445"/>
      <c r="BB5" s="230"/>
      <c r="BC5" s="585"/>
      <c r="BD5" s="98"/>
      <c r="BE5" s="230"/>
      <c r="BF5" s="230"/>
      <c r="BG5" s="230"/>
      <c r="BH5" s="230"/>
      <c r="BI5" s="230"/>
      <c r="BJ5" s="230"/>
      <c r="BK5" s="230"/>
      <c r="BL5" s="446"/>
      <c r="BM5" s="447"/>
      <c r="BN5" s="230"/>
      <c r="BO5" s="230"/>
      <c r="BP5" s="230"/>
      <c r="BQ5" s="586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71"/>
      <c r="CO5" s="71"/>
      <c r="CP5" s="71"/>
      <c r="CQ5" s="71"/>
      <c r="CR5" s="71"/>
      <c r="CS5" s="71"/>
      <c r="CT5" s="71"/>
      <c r="CU5" s="587"/>
      <c r="CV5" s="230"/>
      <c r="CW5" s="230"/>
      <c r="CX5" s="230"/>
      <c r="CY5" s="230"/>
      <c r="CZ5" s="230"/>
      <c r="DA5" s="230"/>
      <c r="DB5" s="448"/>
      <c r="DC5" s="230"/>
      <c r="DD5" s="230"/>
      <c r="DE5" s="230"/>
      <c r="DF5" s="230"/>
      <c r="DG5" s="230"/>
      <c r="DH5" s="230"/>
      <c r="DI5" s="233"/>
      <c r="DJ5" s="230"/>
      <c r="DK5" s="230"/>
      <c r="DL5" s="230"/>
      <c r="DM5" s="230"/>
      <c r="DN5" s="98"/>
      <c r="DO5" s="279" t="s">
        <v>48</v>
      </c>
      <c r="DP5" s="979" t="s">
        <v>161</v>
      </c>
      <c r="DS5" s="557" t="s">
        <v>2507</v>
      </c>
      <c r="DX5" s="223" t="s">
        <v>863</v>
      </c>
      <c r="DY5" s="223" t="s">
        <v>863</v>
      </c>
      <c r="DZ5" s="230">
        <v>495</v>
      </c>
      <c r="EA5" s="230">
        <v>9.4</v>
      </c>
      <c r="EB5" s="230">
        <v>90.6</v>
      </c>
      <c r="EC5" s="218" t="s">
        <v>863</v>
      </c>
      <c r="ED5" s="218" t="s">
        <v>863</v>
      </c>
      <c r="EE5" s="218" t="s">
        <v>863</v>
      </c>
      <c r="EF5" s="218" t="s">
        <v>863</v>
      </c>
      <c r="EG5" s="218">
        <v>0</v>
      </c>
      <c r="EH5" s="557" t="s">
        <v>2504</v>
      </c>
      <c r="EK5" s="230"/>
      <c r="EL5" s="230"/>
      <c r="EM5" s="230"/>
      <c r="EN5" s="230"/>
      <c r="EO5" s="230"/>
      <c r="EP5" s="547"/>
      <c r="EQ5" s="557">
        <v>0</v>
      </c>
      <c r="ER5" s="230"/>
      <c r="ES5" s="557" t="s">
        <v>754</v>
      </c>
      <c r="ET5" s="557" t="s">
        <v>754</v>
      </c>
      <c r="FF5" s="713"/>
      <c r="FN5" s="592"/>
      <c r="FZ5" s="260" t="s">
        <v>2506</v>
      </c>
      <c r="GR5" s="551"/>
      <c r="GS5" s="551"/>
    </row>
    <row r="6" spans="1:201" hidden="1" x14ac:dyDescent="0.25">
      <c r="B6" s="101">
        <f>COUNTIFS(E$6:$F21,E6,F$6:$G21,F6)</f>
        <v>1</v>
      </c>
      <c r="D6" s="966">
        <v>10065</v>
      </c>
      <c r="E6" s="630" t="s">
        <v>2494</v>
      </c>
      <c r="F6" s="209" t="s">
        <v>1748</v>
      </c>
      <c r="G6" s="230">
        <v>471222450</v>
      </c>
      <c r="H6" s="230">
        <f>LEFT(I6,4)-CONCATENATE(19,LEFT(G6,2))</f>
        <v>72</v>
      </c>
      <c r="I6" s="223" t="s">
        <v>2495</v>
      </c>
      <c r="J6" s="209" t="s">
        <v>2496</v>
      </c>
      <c r="K6" s="207" t="s">
        <v>53</v>
      </c>
      <c r="L6" s="230" t="s">
        <v>48</v>
      </c>
      <c r="M6" s="207">
        <v>24</v>
      </c>
      <c r="N6" s="209" t="s">
        <v>757</v>
      </c>
      <c r="O6" s="209" t="s">
        <v>863</v>
      </c>
      <c r="P6" s="207"/>
      <c r="Q6" s="660"/>
      <c r="R6" s="71"/>
      <c r="S6" s="71"/>
      <c r="T6" s="582"/>
      <c r="U6" s="582"/>
      <c r="V6" s="582"/>
      <c r="W6" s="582"/>
      <c r="X6" s="582"/>
      <c r="Y6" s="582"/>
      <c r="Z6" s="172"/>
      <c r="AA6" s="457"/>
      <c r="AB6" s="457"/>
      <c r="AC6" s="230"/>
      <c r="AD6" s="230"/>
      <c r="AE6" s="230"/>
      <c r="AF6" s="230"/>
      <c r="AG6" s="230"/>
      <c r="AH6" s="441"/>
      <c r="AI6" s="457"/>
      <c r="AJ6" s="230"/>
      <c r="AK6" s="230"/>
      <c r="AL6" s="443"/>
      <c r="AM6" s="230"/>
      <c r="AN6" s="230"/>
      <c r="AO6" s="230"/>
      <c r="AP6" s="525"/>
      <c r="AQ6" s="525"/>
      <c r="AR6" s="525"/>
      <c r="AT6" s="583"/>
      <c r="AU6" s="233"/>
      <c r="AV6" s="584"/>
      <c r="AW6" s="230"/>
      <c r="AX6" s="444"/>
      <c r="AY6" s="230"/>
      <c r="AZ6" s="230"/>
      <c r="BA6" s="445"/>
      <c r="BB6" s="230"/>
      <c r="BC6" s="585"/>
      <c r="BD6" s="98"/>
      <c r="BE6" s="230"/>
      <c r="BF6" s="230"/>
      <c r="BG6" s="230"/>
      <c r="BH6" s="230"/>
      <c r="BI6" s="230"/>
      <c r="BJ6" s="230"/>
      <c r="BK6" s="230"/>
      <c r="BL6" s="446"/>
      <c r="BM6" s="447"/>
      <c r="BN6" s="230"/>
      <c r="BO6" s="230"/>
      <c r="BP6" s="230"/>
      <c r="BQ6" s="586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71"/>
      <c r="CO6" s="71"/>
      <c r="CP6" s="71"/>
      <c r="CQ6" s="71"/>
      <c r="CR6" s="71"/>
      <c r="CS6" s="71"/>
      <c r="CT6" s="71"/>
      <c r="CU6" s="587"/>
      <c r="CV6" s="230"/>
      <c r="CW6" s="230"/>
      <c r="CX6" s="230"/>
      <c r="CY6" s="230"/>
      <c r="CZ6" s="230"/>
      <c r="DA6" s="230"/>
      <c r="DB6" s="448"/>
      <c r="DC6" s="230"/>
      <c r="DD6" s="230"/>
      <c r="DE6" s="230"/>
      <c r="DF6" s="230"/>
      <c r="DG6" s="230"/>
      <c r="DH6" s="230"/>
      <c r="DI6" s="233"/>
      <c r="DJ6" s="230"/>
      <c r="DK6" s="230"/>
      <c r="DL6" s="230"/>
      <c r="DM6" s="230"/>
      <c r="DN6" s="98"/>
      <c r="DO6" s="279"/>
      <c r="DP6" s="979" t="s">
        <v>158</v>
      </c>
      <c r="DS6" s="557" t="s">
        <v>92</v>
      </c>
      <c r="DX6" s="223" t="s">
        <v>863</v>
      </c>
      <c r="DY6" s="223" t="s">
        <v>863</v>
      </c>
      <c r="DZ6" s="230">
        <v>319</v>
      </c>
      <c r="EA6" s="230">
        <v>13.2</v>
      </c>
      <c r="EB6" s="230">
        <v>86.8</v>
      </c>
      <c r="EC6" s="223" t="s">
        <v>863</v>
      </c>
      <c r="ED6" s="223" t="s">
        <v>863</v>
      </c>
      <c r="EE6" s="223" t="s">
        <v>863</v>
      </c>
      <c r="EF6" s="223" t="s">
        <v>863</v>
      </c>
      <c r="EG6" s="230">
        <v>0</v>
      </c>
      <c r="EH6" s="547">
        <v>1</v>
      </c>
      <c r="EK6" s="230"/>
      <c r="EL6" s="230"/>
      <c r="EM6" s="230"/>
      <c r="EN6" s="230"/>
      <c r="EO6" s="230"/>
      <c r="EP6" s="547"/>
      <c r="EQ6" s="547">
        <v>2</v>
      </c>
      <c r="ER6" s="230"/>
      <c r="ES6" s="547">
        <v>2</v>
      </c>
      <c r="ET6" s="547">
        <v>1</v>
      </c>
      <c r="FF6" s="713"/>
      <c r="FN6" s="592"/>
      <c r="GR6" s="551"/>
      <c r="GS6" s="551"/>
    </row>
    <row r="7" spans="1:201" ht="15.75" hidden="1" x14ac:dyDescent="0.25">
      <c r="A7" s="101">
        <v>669</v>
      </c>
      <c r="B7" s="228">
        <f>COUNTIFS($E$1:E7,E7,$G$1:G7,G7)</f>
        <v>1</v>
      </c>
      <c r="C7" s="228"/>
      <c r="D7" s="1042">
        <v>10078</v>
      </c>
      <c r="E7" s="630" t="s">
        <v>2224</v>
      </c>
      <c r="F7" s="209" t="s">
        <v>249</v>
      </c>
      <c r="G7" s="230">
        <v>6708051911</v>
      </c>
      <c r="H7" s="230">
        <v>52</v>
      </c>
      <c r="I7" s="223" t="s">
        <v>2223</v>
      </c>
      <c r="J7" s="209" t="s">
        <v>2225</v>
      </c>
      <c r="K7" s="207" t="s">
        <v>53</v>
      </c>
      <c r="L7" s="230" t="s">
        <v>48</v>
      </c>
      <c r="M7" s="207">
        <v>4</v>
      </c>
      <c r="N7" s="209">
        <v>1</v>
      </c>
      <c r="O7" s="207" t="s">
        <v>863</v>
      </c>
      <c r="P7" s="207"/>
      <c r="Q7" s="660" t="s">
        <v>2229</v>
      </c>
      <c r="R7" s="71"/>
      <c r="S7" s="71"/>
      <c r="T7" s="582"/>
      <c r="U7" s="582"/>
      <c r="V7" s="582"/>
      <c r="W7" s="582"/>
      <c r="X7" s="582"/>
      <c r="Y7" s="582"/>
      <c r="Z7" s="172"/>
      <c r="AA7" s="457"/>
      <c r="AB7" s="457"/>
      <c r="AC7" s="230"/>
      <c r="AD7" s="230"/>
      <c r="AE7" s="230"/>
      <c r="AF7" s="230"/>
      <c r="AG7" s="230"/>
      <c r="AH7" s="441"/>
      <c r="AI7" s="457"/>
      <c r="AJ7" s="230"/>
      <c r="AK7" s="230"/>
      <c r="AL7" s="443"/>
      <c r="AM7" s="230"/>
      <c r="AN7" s="230"/>
      <c r="AO7" s="230"/>
      <c r="AP7" s="525"/>
      <c r="AQ7" s="525"/>
      <c r="AR7" s="525"/>
      <c r="AT7" s="583"/>
      <c r="AU7" s="233"/>
      <c r="AV7" s="584"/>
      <c r="AW7" s="230"/>
      <c r="AX7" s="444"/>
      <c r="AY7" s="230"/>
      <c r="AZ7" s="230"/>
      <c r="BA7" s="445"/>
      <c r="BB7" s="230"/>
      <c r="BC7" s="585"/>
      <c r="BD7" s="98"/>
      <c r="BE7" s="230"/>
      <c r="BF7" s="230"/>
      <c r="BG7" s="230"/>
      <c r="BH7" s="230"/>
      <c r="BI7" s="230"/>
      <c r="BJ7" s="230"/>
      <c r="BK7" s="230"/>
      <c r="BL7" s="446"/>
      <c r="BM7" s="447"/>
      <c r="BN7" s="230"/>
      <c r="BO7" s="230"/>
      <c r="BP7" s="230"/>
      <c r="BQ7" s="586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71"/>
      <c r="CO7" s="71"/>
      <c r="CP7" s="71"/>
      <c r="CQ7" s="71"/>
      <c r="CR7" s="71"/>
      <c r="CS7" s="71"/>
      <c r="CT7" s="71"/>
      <c r="CU7" s="587"/>
      <c r="CV7" s="230"/>
      <c r="CW7" s="230"/>
      <c r="CX7" s="230"/>
      <c r="CY7" s="230"/>
      <c r="CZ7" s="230"/>
      <c r="DA7" s="230"/>
      <c r="DB7" s="448"/>
      <c r="DC7" s="230"/>
      <c r="DD7" s="230"/>
      <c r="DE7" s="230"/>
      <c r="DF7" s="230"/>
      <c r="DG7" s="230"/>
      <c r="DH7" s="230"/>
      <c r="DI7" s="233"/>
      <c r="DJ7" s="230"/>
      <c r="DK7" s="230"/>
      <c r="DL7" s="230"/>
      <c r="DM7" s="230"/>
      <c r="DN7" s="98"/>
      <c r="DO7" s="279" t="s">
        <v>48</v>
      </c>
      <c r="DP7" s="979" t="s">
        <v>158</v>
      </c>
      <c r="DS7" s="557" t="s">
        <v>2509</v>
      </c>
      <c r="DX7" s="223" t="s">
        <v>863</v>
      </c>
      <c r="DY7" s="223" t="s">
        <v>863</v>
      </c>
      <c r="DZ7" s="230">
        <v>389</v>
      </c>
      <c r="EA7" s="230">
        <v>4.0999999999999996</v>
      </c>
      <c r="EB7" s="230">
        <v>95.9</v>
      </c>
      <c r="EC7" s="485" t="s">
        <v>863</v>
      </c>
      <c r="ED7" s="485" t="s">
        <v>863</v>
      </c>
      <c r="EE7" s="485" t="s">
        <v>863</v>
      </c>
      <c r="EF7" s="485" t="s">
        <v>863</v>
      </c>
      <c r="EG7" s="230">
        <v>0</v>
      </c>
      <c r="EH7" s="557" t="s">
        <v>2504</v>
      </c>
      <c r="EK7" s="230"/>
      <c r="EL7" s="230"/>
      <c r="EM7" s="230"/>
      <c r="EN7" s="230"/>
      <c r="EO7" s="230"/>
      <c r="EP7" s="547"/>
      <c r="EQ7" s="547">
        <v>0</v>
      </c>
      <c r="ER7" s="230"/>
      <c r="ES7" s="547">
        <v>2</v>
      </c>
      <c r="ET7" s="547">
        <v>1</v>
      </c>
      <c r="FF7" s="713"/>
      <c r="FN7" s="592"/>
      <c r="FZ7" s="260" t="s">
        <v>2508</v>
      </c>
      <c r="GR7" s="551"/>
      <c r="GS7" s="551"/>
    </row>
    <row r="8" spans="1:201" ht="15.75" hidden="1" x14ac:dyDescent="0.25">
      <c r="A8" s="101">
        <v>670</v>
      </c>
      <c r="B8" s="228">
        <f>COUNTIFS($E$1:E8,E8,$G$1:G8,G8)</f>
        <v>1</v>
      </c>
      <c r="C8" s="228"/>
      <c r="D8" s="1042">
        <v>10095</v>
      </c>
      <c r="E8" s="630" t="s">
        <v>2226</v>
      </c>
      <c r="F8" s="209" t="s">
        <v>29</v>
      </c>
      <c r="G8" s="230">
        <v>405109404</v>
      </c>
      <c r="H8" s="230">
        <v>38</v>
      </c>
      <c r="I8" s="223" t="s">
        <v>2227</v>
      </c>
      <c r="J8" s="209" t="s">
        <v>34</v>
      </c>
      <c r="K8" s="207" t="s">
        <v>53</v>
      </c>
      <c r="L8" s="230" t="s">
        <v>48</v>
      </c>
      <c r="M8" s="207">
        <v>4</v>
      </c>
      <c r="N8" s="209" t="s">
        <v>574</v>
      </c>
      <c r="O8" s="207"/>
      <c r="P8" s="207"/>
      <c r="Q8" s="660"/>
      <c r="R8" s="71"/>
      <c r="S8" s="71"/>
      <c r="T8" s="582"/>
      <c r="U8" s="582"/>
      <c r="V8" s="582"/>
      <c r="W8" s="582"/>
      <c r="X8" s="582"/>
      <c r="Y8" s="582"/>
      <c r="Z8" s="172"/>
      <c r="AA8" s="457"/>
      <c r="AB8" s="457"/>
      <c r="AC8" s="230"/>
      <c r="AD8" s="230"/>
      <c r="AE8" s="230"/>
      <c r="AF8" s="230"/>
      <c r="AG8" s="230"/>
      <c r="AH8" s="441"/>
      <c r="AI8" s="457"/>
      <c r="AJ8" s="230"/>
      <c r="AK8" s="230"/>
      <c r="AL8" s="443"/>
      <c r="AM8" s="230"/>
      <c r="AN8" s="230"/>
      <c r="AO8" s="230"/>
      <c r="AP8" s="525"/>
      <c r="AQ8" s="525"/>
      <c r="AR8" s="525"/>
      <c r="AT8" s="583"/>
      <c r="AU8" s="233"/>
      <c r="AV8" s="584"/>
      <c r="AW8" s="230"/>
      <c r="AX8" s="444"/>
      <c r="AY8" s="230"/>
      <c r="AZ8" s="230"/>
      <c r="BA8" s="445"/>
      <c r="BB8" s="230"/>
      <c r="BC8" s="585"/>
      <c r="BD8" s="98"/>
      <c r="BE8" s="230"/>
      <c r="BF8" s="230"/>
      <c r="BG8" s="230"/>
      <c r="BH8" s="230"/>
      <c r="BI8" s="230"/>
      <c r="BJ8" s="230"/>
      <c r="BK8" s="230"/>
      <c r="BL8" s="446"/>
      <c r="BM8" s="447"/>
      <c r="BN8" s="230"/>
      <c r="BO8" s="230"/>
      <c r="BP8" s="230"/>
      <c r="BQ8" s="586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71"/>
      <c r="CO8" s="71"/>
      <c r="CP8" s="71"/>
      <c r="CQ8" s="71"/>
      <c r="CR8" s="71"/>
      <c r="CS8" s="71"/>
      <c r="CT8" s="71"/>
      <c r="CU8" s="587"/>
      <c r="CV8" s="230"/>
      <c r="CW8" s="230"/>
      <c r="CX8" s="230"/>
      <c r="CY8" s="230"/>
      <c r="CZ8" s="230"/>
      <c r="DA8" s="230"/>
      <c r="DB8" s="448"/>
      <c r="DC8" s="230"/>
      <c r="DD8" s="230"/>
      <c r="DE8" s="230"/>
      <c r="DF8" s="230"/>
      <c r="DG8" s="230"/>
      <c r="DH8" s="230"/>
      <c r="DI8" s="233"/>
      <c r="DJ8" s="230"/>
      <c r="DK8" s="230"/>
      <c r="DL8" s="230"/>
      <c r="DM8" s="230"/>
      <c r="DN8" s="98"/>
      <c r="DO8" s="279" t="s">
        <v>48</v>
      </c>
      <c r="DP8" s="979" t="s">
        <v>158</v>
      </c>
      <c r="DS8" s="557" t="s">
        <v>34</v>
      </c>
      <c r="DX8" s="223" t="s">
        <v>863</v>
      </c>
      <c r="DY8" s="223" t="s">
        <v>863</v>
      </c>
      <c r="DZ8" s="230">
        <v>1811</v>
      </c>
      <c r="EA8" s="223">
        <v>35.9</v>
      </c>
      <c r="EB8" s="223">
        <v>64.099999999999994</v>
      </c>
      <c r="EC8" s="223" t="s">
        <v>863</v>
      </c>
      <c r="ED8" s="223" t="s">
        <v>863</v>
      </c>
      <c r="EE8" s="223" t="s">
        <v>863</v>
      </c>
      <c r="EF8" s="223" t="s">
        <v>863</v>
      </c>
      <c r="EG8" s="223">
        <v>0</v>
      </c>
      <c r="EH8" s="557" t="s">
        <v>2504</v>
      </c>
      <c r="EK8" s="230"/>
      <c r="EL8" s="230"/>
      <c r="EM8" s="230"/>
      <c r="EN8" s="230"/>
      <c r="EO8" s="230"/>
      <c r="EP8" s="547"/>
      <c r="EQ8" s="547">
        <v>1</v>
      </c>
      <c r="ER8" s="230"/>
      <c r="ES8" s="547">
        <v>2</v>
      </c>
      <c r="ET8" s="547">
        <v>1</v>
      </c>
      <c r="FF8" s="713"/>
      <c r="FN8" s="592"/>
      <c r="GR8" s="551"/>
      <c r="GS8" s="551"/>
    </row>
    <row r="9" spans="1:201" hidden="1" x14ac:dyDescent="0.25">
      <c r="A9" s="101">
        <v>672</v>
      </c>
      <c r="B9" s="101">
        <f>COUNTIFS(E$9:$F21,E9,F$9:$G21,F9)</f>
        <v>1</v>
      </c>
      <c r="D9" s="966">
        <v>10108</v>
      </c>
      <c r="E9" s="630" t="s">
        <v>2241</v>
      </c>
      <c r="F9" s="209" t="s">
        <v>2144</v>
      </c>
      <c r="G9" s="230">
        <v>7903264501</v>
      </c>
      <c r="H9" s="230">
        <f t="shared" ref="H9:H72" si="0">LEFT(I9,4)-CONCATENATE(19,LEFT(G9,2))</f>
        <v>40</v>
      </c>
      <c r="I9" s="223" t="s">
        <v>2242</v>
      </c>
      <c r="J9" s="209" t="s">
        <v>1928</v>
      </c>
      <c r="K9" s="207" t="s">
        <v>53</v>
      </c>
      <c r="L9" s="230" t="s">
        <v>48</v>
      </c>
      <c r="M9" s="207">
        <v>6</v>
      </c>
      <c r="N9" s="209" t="s">
        <v>1879</v>
      </c>
      <c r="O9" s="207" t="s">
        <v>863</v>
      </c>
      <c r="P9" s="207"/>
      <c r="Q9" s="660" t="s">
        <v>2229</v>
      </c>
      <c r="R9" s="71"/>
      <c r="S9" s="71"/>
      <c r="T9" s="107" t="s">
        <v>1545</v>
      </c>
      <c r="U9" s="107" t="s">
        <v>1214</v>
      </c>
      <c r="V9" s="107" t="s">
        <v>545</v>
      </c>
      <c r="W9" s="107" t="s">
        <v>1298</v>
      </c>
      <c r="X9" s="107" t="s">
        <v>808</v>
      </c>
      <c r="Y9" s="107" t="s">
        <v>545</v>
      </c>
      <c r="Z9" s="107" t="s">
        <v>545</v>
      </c>
      <c r="AA9" s="457"/>
      <c r="AB9" s="457"/>
      <c r="AC9" s="230"/>
      <c r="AD9" s="230"/>
      <c r="AE9" s="230"/>
      <c r="AF9" s="230"/>
      <c r="AG9" s="230"/>
      <c r="AH9" s="441"/>
      <c r="AI9" s="457"/>
      <c r="AJ9" s="230"/>
      <c r="AK9" s="230"/>
      <c r="AL9" s="443"/>
      <c r="AM9" s="230"/>
      <c r="AN9" s="230"/>
      <c r="AO9" s="230"/>
      <c r="AP9" s="525"/>
      <c r="AQ9" s="525"/>
      <c r="AR9" s="525"/>
      <c r="AT9" s="583"/>
      <c r="AU9" s="233"/>
      <c r="AV9" s="584"/>
      <c r="AW9" s="230"/>
      <c r="AX9" s="444"/>
      <c r="AY9" s="230"/>
      <c r="AZ9" s="230"/>
      <c r="BA9" s="445"/>
      <c r="BB9" s="230"/>
      <c r="BC9" s="585"/>
      <c r="BD9" s="98"/>
      <c r="BE9" s="230"/>
      <c r="BF9" s="230"/>
      <c r="BG9" s="230"/>
      <c r="BH9" s="230"/>
      <c r="BI9" s="230"/>
      <c r="BJ9" s="230"/>
      <c r="BK9" s="230"/>
      <c r="BL9" s="446"/>
      <c r="BM9" s="447"/>
      <c r="BN9" s="230"/>
      <c r="BO9" s="230"/>
      <c r="BP9" s="230"/>
      <c r="BQ9" s="586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71"/>
      <c r="CO9" s="71"/>
      <c r="CP9" s="71"/>
      <c r="CQ9" s="71"/>
      <c r="CR9" s="71"/>
      <c r="CS9" s="71"/>
      <c r="CT9" s="71"/>
      <c r="CU9" s="587"/>
      <c r="CV9" s="230"/>
      <c r="CW9" s="230"/>
      <c r="CX9" s="230"/>
      <c r="CY9" s="230"/>
      <c r="CZ9" s="230"/>
      <c r="DA9" s="230"/>
      <c r="DB9" s="448"/>
      <c r="DC9" s="230"/>
      <c r="DD9" s="230"/>
      <c r="DE9" s="230"/>
      <c r="DF9" s="230"/>
      <c r="DG9" s="230"/>
      <c r="DH9" s="230"/>
      <c r="DI9" s="233"/>
      <c r="DJ9" s="230"/>
      <c r="DK9" s="230"/>
      <c r="DL9" s="230"/>
      <c r="DM9" s="230"/>
      <c r="DN9" s="98"/>
      <c r="DO9" s="98"/>
      <c r="DP9" s="979" t="s">
        <v>158</v>
      </c>
      <c r="DS9" s="557" t="s">
        <v>89</v>
      </c>
      <c r="DX9" s="223">
        <v>3.1</v>
      </c>
      <c r="DY9" s="223" t="s">
        <v>863</v>
      </c>
      <c r="DZ9" s="230">
        <v>1391</v>
      </c>
      <c r="EA9" s="230">
        <v>6.7</v>
      </c>
      <c r="EB9" s="230">
        <v>93.3</v>
      </c>
      <c r="EC9" s="230">
        <v>1.2</v>
      </c>
      <c r="ED9" s="230">
        <v>642.79999999999995</v>
      </c>
      <c r="EE9" s="223" t="s">
        <v>863</v>
      </c>
      <c r="EF9" s="230">
        <v>2.44</v>
      </c>
      <c r="EG9" s="223">
        <v>0</v>
      </c>
      <c r="EH9" s="557" t="s">
        <v>2504</v>
      </c>
      <c r="EK9" s="230"/>
      <c r="EL9" s="230"/>
      <c r="EM9" s="230"/>
      <c r="EN9" s="230"/>
      <c r="EO9" s="230"/>
      <c r="EP9" s="547"/>
      <c r="EQ9" s="547">
        <v>0</v>
      </c>
      <c r="ER9" s="230"/>
      <c r="ES9" s="547">
        <v>0</v>
      </c>
      <c r="ET9" s="547">
        <v>0</v>
      </c>
      <c r="FF9" s="713"/>
      <c r="FN9" s="592"/>
      <c r="GR9" s="551"/>
      <c r="GS9" s="551"/>
    </row>
    <row r="10" spans="1:201" hidden="1" x14ac:dyDescent="0.25">
      <c r="A10" s="101">
        <v>674</v>
      </c>
      <c r="B10" s="101">
        <f>COUNTIFS(E$10:$F21,E10,F$10:$G21,F10)</f>
        <v>1</v>
      </c>
      <c r="D10" s="966">
        <v>10117</v>
      </c>
      <c r="E10" s="630" t="s">
        <v>2175</v>
      </c>
      <c r="F10" s="209" t="s">
        <v>65</v>
      </c>
      <c r="G10" s="230">
        <v>6756181762</v>
      </c>
      <c r="H10" s="230">
        <f t="shared" si="0"/>
        <v>52</v>
      </c>
      <c r="I10" s="223" t="s">
        <v>2246</v>
      </c>
      <c r="J10" s="209" t="s">
        <v>2176</v>
      </c>
      <c r="K10" s="207" t="s">
        <v>53</v>
      </c>
      <c r="L10" s="230" t="s">
        <v>48</v>
      </c>
      <c r="M10" s="207">
        <v>16</v>
      </c>
      <c r="N10" s="209" t="s">
        <v>760</v>
      </c>
      <c r="O10" s="207" t="s">
        <v>863</v>
      </c>
      <c r="P10" s="207"/>
      <c r="Q10" s="660" t="s">
        <v>2229</v>
      </c>
      <c r="R10" s="71"/>
      <c r="S10" s="71"/>
      <c r="T10" s="107" t="s">
        <v>545</v>
      </c>
      <c r="U10" s="98" t="s">
        <v>545</v>
      </c>
      <c r="V10" s="107" t="s">
        <v>545</v>
      </c>
      <c r="W10" s="107" t="s">
        <v>1882</v>
      </c>
      <c r="X10" s="107" t="s">
        <v>545</v>
      </c>
      <c r="Y10" s="107" t="s">
        <v>545</v>
      </c>
      <c r="Z10" s="107" t="s">
        <v>545</v>
      </c>
      <c r="AA10" s="457"/>
      <c r="AB10" s="457"/>
      <c r="AC10" s="230"/>
      <c r="AD10" s="230"/>
      <c r="AE10" s="230"/>
      <c r="AF10" s="230"/>
      <c r="AG10" s="230"/>
      <c r="AH10" s="441"/>
      <c r="AI10" s="457"/>
      <c r="AJ10" s="230"/>
      <c r="AK10" s="230"/>
      <c r="AL10" s="443"/>
      <c r="AM10" s="230"/>
      <c r="AN10" s="230"/>
      <c r="AO10" s="230"/>
      <c r="AP10" s="525"/>
      <c r="AQ10" s="525"/>
      <c r="AR10" s="525"/>
      <c r="AT10" s="583"/>
      <c r="AU10" s="233"/>
      <c r="AV10" s="584"/>
      <c r="AW10" s="230"/>
      <c r="AX10" s="444"/>
      <c r="AY10" s="230"/>
      <c r="AZ10" s="230"/>
      <c r="BA10" s="445"/>
      <c r="BB10" s="230"/>
      <c r="BC10" s="585"/>
      <c r="BD10" s="98"/>
      <c r="BE10" s="230"/>
      <c r="BF10" s="230"/>
      <c r="BG10" s="230"/>
      <c r="BH10" s="230"/>
      <c r="BI10" s="230"/>
      <c r="BJ10" s="230"/>
      <c r="BK10" s="230"/>
      <c r="BL10" s="446"/>
      <c r="BM10" s="447"/>
      <c r="BN10" s="230"/>
      <c r="BO10" s="230"/>
      <c r="BP10" s="230"/>
      <c r="BQ10" s="586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71"/>
      <c r="CO10" s="71"/>
      <c r="CP10" s="71"/>
      <c r="CQ10" s="71"/>
      <c r="CR10" s="71"/>
      <c r="CS10" s="71"/>
      <c r="CT10" s="71"/>
      <c r="CU10" s="587"/>
      <c r="CV10" s="230"/>
      <c r="CW10" s="230"/>
      <c r="CX10" s="230"/>
      <c r="CY10" s="230"/>
      <c r="CZ10" s="230"/>
      <c r="DA10" s="230"/>
      <c r="DB10" s="448"/>
      <c r="DC10" s="230"/>
      <c r="DD10" s="230"/>
      <c r="DE10" s="230"/>
      <c r="DF10" s="230"/>
      <c r="DG10" s="230"/>
      <c r="DH10" s="230"/>
      <c r="DI10" s="233"/>
      <c r="DJ10" s="230"/>
      <c r="DK10" s="230"/>
      <c r="DL10" s="230"/>
      <c r="DM10" s="230"/>
      <c r="DN10" s="98"/>
      <c r="DO10" s="98"/>
      <c r="DP10" s="979" t="s">
        <v>161</v>
      </c>
      <c r="DS10" s="557" t="s">
        <v>71</v>
      </c>
      <c r="DX10" s="223" t="s">
        <v>863</v>
      </c>
      <c r="DY10" s="223" t="s">
        <v>863</v>
      </c>
      <c r="DZ10" s="230">
        <v>157</v>
      </c>
      <c r="EA10" s="230">
        <v>27.4</v>
      </c>
      <c r="EB10" s="230">
        <v>72.599999999999994</v>
      </c>
      <c r="EC10" s="223" t="s">
        <v>863</v>
      </c>
      <c r="ED10" s="223" t="s">
        <v>863</v>
      </c>
      <c r="EE10" s="223" t="s">
        <v>863</v>
      </c>
      <c r="EF10" s="223" t="s">
        <v>863</v>
      </c>
      <c r="EG10" s="230">
        <v>0</v>
      </c>
      <c r="EH10" s="547">
        <v>1</v>
      </c>
      <c r="EK10" s="230"/>
      <c r="EL10" s="230"/>
      <c r="EM10" s="230"/>
      <c r="EN10" s="230"/>
      <c r="EO10" s="230"/>
      <c r="EP10" s="547"/>
      <c r="EQ10" s="547">
        <v>1</v>
      </c>
      <c r="ER10" s="230"/>
      <c r="ES10" s="547">
        <v>2</v>
      </c>
      <c r="ET10" s="547">
        <v>1</v>
      </c>
      <c r="FF10" s="713"/>
      <c r="FN10" s="592"/>
      <c r="GR10" s="551"/>
      <c r="GS10" s="551"/>
    </row>
    <row r="11" spans="1:201" hidden="1" x14ac:dyDescent="0.25">
      <c r="A11" s="101">
        <v>678</v>
      </c>
      <c r="B11" s="101">
        <f>COUNTIFS(E$11:$F21,E11,F$11:$G21,F11)</f>
        <v>1</v>
      </c>
      <c r="D11" s="966">
        <v>10143</v>
      </c>
      <c r="E11" s="630" t="s">
        <v>2255</v>
      </c>
      <c r="F11" s="209" t="s">
        <v>2256</v>
      </c>
      <c r="G11" s="230">
        <v>6408151101</v>
      </c>
      <c r="H11" s="230">
        <f t="shared" si="0"/>
        <v>55</v>
      </c>
      <c r="I11" s="223" t="s">
        <v>2253</v>
      </c>
      <c r="J11" s="209" t="s">
        <v>2257</v>
      </c>
      <c r="K11" s="207" t="s">
        <v>53</v>
      </c>
      <c r="L11" s="230" t="s">
        <v>48</v>
      </c>
      <c r="M11" s="207">
        <v>5</v>
      </c>
      <c r="N11" s="209" t="s">
        <v>741</v>
      </c>
      <c r="O11" s="207" t="s">
        <v>863</v>
      </c>
      <c r="P11" s="207"/>
      <c r="Q11" s="660" t="s">
        <v>2229</v>
      </c>
      <c r="R11" s="71"/>
      <c r="S11" s="71"/>
      <c r="T11" s="107" t="s">
        <v>545</v>
      </c>
      <c r="U11" s="98" t="s">
        <v>545</v>
      </c>
      <c r="V11" s="107" t="s">
        <v>545</v>
      </c>
      <c r="W11" s="107" t="s">
        <v>1882</v>
      </c>
      <c r="X11" s="107" t="s">
        <v>545</v>
      </c>
      <c r="Y11" s="107" t="s">
        <v>545</v>
      </c>
      <c r="Z11" s="107" t="s">
        <v>545</v>
      </c>
      <c r="AA11" s="457"/>
      <c r="AB11" s="457"/>
      <c r="AC11" s="230"/>
      <c r="AD11" s="230"/>
      <c r="AE11" s="230"/>
      <c r="AF11" s="230"/>
      <c r="AG11" s="230"/>
      <c r="AH11" s="441"/>
      <c r="AI11" s="457"/>
      <c r="AJ11" s="230"/>
      <c r="AK11" s="230"/>
      <c r="AL11" s="443"/>
      <c r="AM11" s="230"/>
      <c r="AN11" s="230"/>
      <c r="AO11" s="230"/>
      <c r="AP11" s="525"/>
      <c r="AQ11" s="525"/>
      <c r="AR11" s="525"/>
      <c r="AT11" s="583"/>
      <c r="AU11" s="233"/>
      <c r="AV11" s="584"/>
      <c r="AW11" s="230"/>
      <c r="AX11" s="444"/>
      <c r="AY11" s="230"/>
      <c r="AZ11" s="230"/>
      <c r="BA11" s="445"/>
      <c r="BB11" s="230"/>
      <c r="BC11" s="585"/>
      <c r="BD11" s="98"/>
      <c r="BE11" s="230"/>
      <c r="BF11" s="230"/>
      <c r="BG11" s="230"/>
      <c r="BH11" s="230"/>
      <c r="BI11" s="230"/>
      <c r="BJ11" s="230"/>
      <c r="BK11" s="230"/>
      <c r="BL11" s="446"/>
      <c r="BM11" s="447"/>
      <c r="BN11" s="230"/>
      <c r="BO11" s="230"/>
      <c r="BP11" s="230"/>
      <c r="BQ11" s="586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71"/>
      <c r="CO11" s="71"/>
      <c r="CP11" s="71"/>
      <c r="CQ11" s="71"/>
      <c r="CR11" s="71"/>
      <c r="CS11" s="71"/>
      <c r="CT11" s="71"/>
      <c r="CU11" s="587"/>
      <c r="CV11" s="230"/>
      <c r="CW11" s="230"/>
      <c r="CX11" s="230"/>
      <c r="CY11" s="230"/>
      <c r="CZ11" s="230"/>
      <c r="DA11" s="230"/>
      <c r="DB11" s="448"/>
      <c r="DC11" s="230"/>
      <c r="DD11" s="230"/>
      <c r="DE11" s="230"/>
      <c r="DF11" s="230"/>
      <c r="DG11" s="230"/>
      <c r="DH11" s="230"/>
      <c r="DI11" s="233"/>
      <c r="DJ11" s="230"/>
      <c r="DK11" s="230"/>
      <c r="DL11" s="230"/>
      <c r="DM11" s="230"/>
      <c r="DN11" s="98"/>
      <c r="DO11" s="98"/>
      <c r="DP11" s="979" t="s">
        <v>158</v>
      </c>
      <c r="DS11" s="557" t="s">
        <v>92</v>
      </c>
      <c r="DX11" s="223" t="s">
        <v>863</v>
      </c>
      <c r="DY11" s="223" t="s">
        <v>863</v>
      </c>
      <c r="DZ11" s="230">
        <v>261</v>
      </c>
      <c r="EA11" s="230">
        <v>16.899999999999999</v>
      </c>
      <c r="EB11" s="230">
        <v>83.1</v>
      </c>
      <c r="EC11" s="223" t="s">
        <v>863</v>
      </c>
      <c r="ED11" s="223" t="s">
        <v>863</v>
      </c>
      <c r="EE11" s="223" t="s">
        <v>863</v>
      </c>
      <c r="EF11" s="223" t="s">
        <v>863</v>
      </c>
      <c r="EG11" s="230">
        <v>0</v>
      </c>
      <c r="EH11" s="547">
        <v>1</v>
      </c>
      <c r="EK11" s="230"/>
      <c r="EL11" s="230"/>
      <c r="EM11" s="230"/>
      <c r="EN11" s="230"/>
      <c r="EO11" s="230"/>
      <c r="EP11" s="547"/>
      <c r="EQ11" s="547">
        <v>2</v>
      </c>
      <c r="ER11" s="230"/>
      <c r="ES11" s="547">
        <v>2</v>
      </c>
      <c r="ET11" s="547">
        <v>2</v>
      </c>
      <c r="FF11" s="713"/>
      <c r="FN11" s="592"/>
      <c r="GR11" s="551"/>
      <c r="GS11" s="551"/>
    </row>
    <row r="12" spans="1:201" hidden="1" x14ac:dyDescent="0.25">
      <c r="A12" s="101">
        <v>679</v>
      </c>
      <c r="B12" s="101">
        <f>COUNTIFS(E$12:$F21,E12,F$12:$G21,F12)</f>
        <v>1</v>
      </c>
      <c r="D12" s="966">
        <v>10144</v>
      </c>
      <c r="E12" s="630" t="s">
        <v>2258</v>
      </c>
      <c r="F12" s="209" t="s">
        <v>43</v>
      </c>
      <c r="G12" s="230">
        <v>6503172698</v>
      </c>
      <c r="H12" s="230">
        <f t="shared" si="0"/>
        <v>54</v>
      </c>
      <c r="I12" s="223" t="s">
        <v>2253</v>
      </c>
      <c r="J12" s="209" t="s">
        <v>2178</v>
      </c>
      <c r="K12" s="207" t="s">
        <v>53</v>
      </c>
      <c r="L12" s="230" t="s">
        <v>48</v>
      </c>
      <c r="M12" s="207">
        <v>6</v>
      </c>
      <c r="N12" s="209" t="s">
        <v>2119</v>
      </c>
      <c r="O12" s="207" t="s">
        <v>863</v>
      </c>
      <c r="P12" s="207"/>
      <c r="Q12" s="660" t="s">
        <v>2229</v>
      </c>
      <c r="R12" s="71"/>
      <c r="S12" s="71"/>
      <c r="T12" s="107" t="s">
        <v>1545</v>
      </c>
      <c r="U12" s="107" t="s">
        <v>1214</v>
      </c>
      <c r="V12" s="107" t="s">
        <v>545</v>
      </c>
      <c r="W12" s="107" t="s">
        <v>1298</v>
      </c>
      <c r="X12" s="107" t="s">
        <v>808</v>
      </c>
      <c r="Y12" s="107" t="s">
        <v>545</v>
      </c>
      <c r="Z12" s="107" t="s">
        <v>545</v>
      </c>
      <c r="AA12" s="457"/>
      <c r="AB12" s="457"/>
      <c r="AC12" s="230"/>
      <c r="AD12" s="230"/>
      <c r="AE12" s="230"/>
      <c r="AF12" s="230"/>
      <c r="AG12" s="230"/>
      <c r="AH12" s="441"/>
      <c r="AI12" s="457"/>
      <c r="AJ12" s="230"/>
      <c r="AK12" s="230"/>
      <c r="AL12" s="443"/>
      <c r="AM12" s="230"/>
      <c r="AN12" s="230"/>
      <c r="AO12" s="230"/>
      <c r="AP12" s="525"/>
      <c r="AQ12" s="525"/>
      <c r="AR12" s="525"/>
      <c r="AT12" s="583"/>
      <c r="AU12" s="233"/>
      <c r="AV12" s="584"/>
      <c r="AW12" s="230"/>
      <c r="AX12" s="444"/>
      <c r="AY12" s="230"/>
      <c r="AZ12" s="230"/>
      <c r="BA12" s="445"/>
      <c r="BB12" s="230"/>
      <c r="BC12" s="585"/>
      <c r="BD12" s="98"/>
      <c r="BE12" s="230"/>
      <c r="BF12" s="230"/>
      <c r="BG12" s="230"/>
      <c r="BH12" s="230"/>
      <c r="BI12" s="230"/>
      <c r="BJ12" s="230"/>
      <c r="BK12" s="230"/>
      <c r="BL12" s="446"/>
      <c r="BM12" s="447"/>
      <c r="BN12" s="230"/>
      <c r="BO12" s="230"/>
      <c r="BP12" s="230"/>
      <c r="BQ12" s="586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71"/>
      <c r="CO12" s="71"/>
      <c r="CP12" s="71"/>
      <c r="CQ12" s="71"/>
      <c r="CR12" s="71"/>
      <c r="CS12" s="71"/>
      <c r="CT12" s="71"/>
      <c r="CU12" s="587"/>
      <c r="CV12" s="230"/>
      <c r="CW12" s="230"/>
      <c r="CX12" s="230"/>
      <c r="CY12" s="230"/>
      <c r="CZ12" s="230"/>
      <c r="DA12" s="230"/>
      <c r="DB12" s="448"/>
      <c r="DC12" s="230"/>
      <c r="DD12" s="230"/>
      <c r="DE12" s="230"/>
      <c r="DF12" s="230"/>
      <c r="DG12" s="230"/>
      <c r="DH12" s="230"/>
      <c r="DI12" s="233"/>
      <c r="DJ12" s="230"/>
      <c r="DK12" s="230"/>
      <c r="DL12" s="230"/>
      <c r="DM12" s="230"/>
      <c r="DN12" s="98"/>
      <c r="DO12" s="98"/>
      <c r="DP12" s="979" t="s">
        <v>161</v>
      </c>
      <c r="DS12" s="557" t="s">
        <v>1001</v>
      </c>
      <c r="DX12" s="223" t="s">
        <v>863</v>
      </c>
      <c r="DY12" s="223" t="s">
        <v>863</v>
      </c>
      <c r="DZ12" s="230">
        <v>941</v>
      </c>
      <c r="EA12" s="457">
        <v>9.8000000000000007</v>
      </c>
      <c r="EB12" s="457">
        <v>90.2</v>
      </c>
      <c r="EC12" s="269" t="s">
        <v>863</v>
      </c>
      <c r="ED12" s="269" t="s">
        <v>863</v>
      </c>
      <c r="EE12" s="269" t="s">
        <v>863</v>
      </c>
      <c r="EF12" s="269" t="s">
        <v>863</v>
      </c>
      <c r="EG12" s="230">
        <v>0</v>
      </c>
      <c r="EH12" s="557" t="s">
        <v>1101</v>
      </c>
      <c r="EK12" s="230"/>
      <c r="EL12" s="230"/>
      <c r="EM12" s="230"/>
      <c r="EN12" s="230"/>
      <c r="EO12" s="230"/>
      <c r="EP12" s="547"/>
      <c r="EQ12" s="547">
        <v>0</v>
      </c>
      <c r="ER12" s="230"/>
      <c r="ES12" s="547">
        <v>2</v>
      </c>
      <c r="ET12" s="547">
        <v>1</v>
      </c>
      <c r="FF12" s="713"/>
      <c r="FN12" s="592"/>
      <c r="GR12" s="551"/>
      <c r="GS12" s="551"/>
    </row>
    <row r="13" spans="1:201" hidden="1" x14ac:dyDescent="0.25">
      <c r="A13" s="101">
        <v>687</v>
      </c>
      <c r="B13" s="101">
        <f>COUNTIFS(E$13:$F21,E13,F$13:$G21,F13)</f>
        <v>1</v>
      </c>
      <c r="D13" s="966">
        <v>10159</v>
      </c>
      <c r="E13" s="630" t="s">
        <v>2172</v>
      </c>
      <c r="F13" s="209" t="s">
        <v>81</v>
      </c>
      <c r="G13" s="230">
        <v>450501500</v>
      </c>
      <c r="H13" s="230">
        <f t="shared" si="0"/>
        <v>74</v>
      </c>
      <c r="I13" s="223" t="s">
        <v>2268</v>
      </c>
      <c r="J13" s="209" t="s">
        <v>34</v>
      </c>
      <c r="K13" s="207" t="s">
        <v>53</v>
      </c>
      <c r="L13" s="230" t="s">
        <v>48</v>
      </c>
      <c r="M13" s="207">
        <v>7</v>
      </c>
      <c r="N13" s="209" t="s">
        <v>838</v>
      </c>
      <c r="O13" s="209" t="s">
        <v>863</v>
      </c>
      <c r="P13" s="207"/>
      <c r="Q13" s="614" t="s">
        <v>2447</v>
      </c>
      <c r="R13" s="71"/>
      <c r="S13" s="71"/>
      <c r="T13" s="107" t="s">
        <v>545</v>
      </c>
      <c r="U13" s="107" t="s">
        <v>545</v>
      </c>
      <c r="V13" s="107" t="s">
        <v>545</v>
      </c>
      <c r="W13" s="107" t="s">
        <v>1882</v>
      </c>
      <c r="X13" s="107" t="s">
        <v>545</v>
      </c>
      <c r="Y13" s="107" t="s">
        <v>545</v>
      </c>
      <c r="Z13" s="107" t="s">
        <v>545</v>
      </c>
      <c r="AA13" s="457"/>
      <c r="AB13" s="457"/>
      <c r="AC13" s="230"/>
      <c r="AD13" s="230"/>
      <c r="AE13" s="230"/>
      <c r="AF13" s="230"/>
      <c r="AG13" s="230"/>
      <c r="AH13" s="441"/>
      <c r="AI13" s="457"/>
      <c r="AJ13" s="230"/>
      <c r="AK13" s="230"/>
      <c r="AL13" s="524"/>
      <c r="AM13" s="230"/>
      <c r="AN13" s="230"/>
      <c r="AO13" s="230"/>
      <c r="AP13" s="525"/>
      <c r="AQ13" s="525"/>
      <c r="AR13" s="525"/>
      <c r="AT13" s="583"/>
      <c r="AU13" s="609"/>
      <c r="AV13" s="822"/>
      <c r="AW13" s="609"/>
      <c r="AX13" s="823"/>
      <c r="AY13" s="609"/>
      <c r="AZ13" s="107"/>
      <c r="BA13" s="445"/>
      <c r="BB13" s="609"/>
      <c r="BC13" s="824"/>
      <c r="BD13" s="610"/>
      <c r="BE13" s="609"/>
      <c r="BF13" s="609"/>
      <c r="BG13" s="609"/>
      <c r="BH13" s="609"/>
      <c r="BI13" s="609"/>
      <c r="BJ13" s="230"/>
      <c r="BK13" s="230"/>
      <c r="BL13" s="446"/>
      <c r="BM13" s="447"/>
      <c r="BN13" s="230"/>
      <c r="BO13" s="230"/>
      <c r="BP13" s="230"/>
      <c r="BQ13" s="586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71"/>
      <c r="CO13" s="71"/>
      <c r="CP13" s="71"/>
      <c r="CQ13" s="71"/>
      <c r="CR13" s="71"/>
      <c r="CS13" s="71"/>
      <c r="CT13" s="71"/>
      <c r="CU13" s="587"/>
      <c r="CV13" s="230"/>
      <c r="CW13" s="230"/>
      <c r="CX13" s="230"/>
      <c r="CY13" s="230"/>
      <c r="CZ13" s="230"/>
      <c r="DA13" s="230"/>
      <c r="DB13" s="448"/>
      <c r="DC13" s="230"/>
      <c r="DD13" s="230"/>
      <c r="DE13" s="230"/>
      <c r="DF13" s="230"/>
      <c r="DG13" s="230"/>
      <c r="DH13" s="230"/>
      <c r="DI13" s="233"/>
      <c r="DJ13" s="230"/>
      <c r="DK13" s="230"/>
      <c r="DL13" s="230"/>
      <c r="DM13" s="230"/>
      <c r="DN13" s="98"/>
      <c r="DO13" s="98"/>
      <c r="DP13" s="979" t="s">
        <v>161</v>
      </c>
      <c r="DS13" s="557" t="s">
        <v>34</v>
      </c>
      <c r="DX13" s="230">
        <v>22.5</v>
      </c>
      <c r="DY13" s="223" t="s">
        <v>863</v>
      </c>
      <c r="DZ13" s="223" t="s">
        <v>863</v>
      </c>
      <c r="EA13" s="223" t="s">
        <v>863</v>
      </c>
      <c r="EB13" s="223" t="s">
        <v>863</v>
      </c>
      <c r="EC13" s="223" t="s">
        <v>863</v>
      </c>
      <c r="ED13" s="223" t="s">
        <v>863</v>
      </c>
      <c r="EE13" s="223" t="s">
        <v>863</v>
      </c>
      <c r="EF13" s="223" t="s">
        <v>863</v>
      </c>
      <c r="EG13" s="230">
        <v>0</v>
      </c>
      <c r="EH13" s="557" t="s">
        <v>2504</v>
      </c>
      <c r="EK13" s="230"/>
      <c r="EL13" s="230"/>
      <c r="EM13" s="230"/>
      <c r="EN13" s="230"/>
      <c r="EO13" s="230"/>
      <c r="EP13" s="547"/>
      <c r="EQ13" s="547">
        <v>3</v>
      </c>
      <c r="ER13" s="230"/>
      <c r="ES13" s="547">
        <v>4</v>
      </c>
      <c r="ET13" s="547">
        <v>2</v>
      </c>
      <c r="EX13" s="35"/>
      <c r="FD13" s="601"/>
      <c r="FE13" s="601"/>
      <c r="FF13" s="93"/>
      <c r="FJ13" s="589"/>
      <c r="FK13" s="589"/>
      <c r="FM13" s="592"/>
      <c r="FN13" s="592"/>
      <c r="FP13" s="602"/>
      <c r="FQ13" s="544"/>
      <c r="FR13" s="93"/>
      <c r="FS13" s="101"/>
      <c r="GR13" s="551"/>
      <c r="GS13" s="551"/>
    </row>
    <row r="14" spans="1:201" hidden="1" x14ac:dyDescent="0.25">
      <c r="A14" s="101">
        <v>689</v>
      </c>
      <c r="B14" s="101">
        <f>COUNTIFS(E$14:$F21,E14,F$14:$G21,F14)</f>
        <v>1</v>
      </c>
      <c r="D14" s="966">
        <v>10171</v>
      </c>
      <c r="E14" s="630" t="s">
        <v>2270</v>
      </c>
      <c r="F14" s="209" t="s">
        <v>63</v>
      </c>
      <c r="G14" s="230">
        <v>7804235351</v>
      </c>
      <c r="H14" s="230">
        <f t="shared" si="0"/>
        <v>41</v>
      </c>
      <c r="I14" s="223" t="s">
        <v>2271</v>
      </c>
      <c r="J14" s="209" t="s">
        <v>1147</v>
      </c>
      <c r="K14" s="207" t="s">
        <v>53</v>
      </c>
      <c r="L14" s="230" t="s">
        <v>48</v>
      </c>
      <c r="M14" s="207">
        <v>12</v>
      </c>
      <c r="N14" s="209" t="s">
        <v>760</v>
      </c>
      <c r="O14" s="209" t="s">
        <v>863</v>
      </c>
      <c r="P14" s="207"/>
      <c r="Q14" s="614" t="s">
        <v>2447</v>
      </c>
      <c r="R14" s="71"/>
      <c r="S14" s="71"/>
      <c r="T14" s="107" t="s">
        <v>545</v>
      </c>
      <c r="U14" s="107" t="s">
        <v>1214</v>
      </c>
      <c r="V14" s="107" t="s">
        <v>545</v>
      </c>
      <c r="W14" s="107" t="s">
        <v>1298</v>
      </c>
      <c r="X14" s="107" t="s">
        <v>808</v>
      </c>
      <c r="Y14" s="107" t="s">
        <v>545</v>
      </c>
      <c r="Z14" s="107" t="s">
        <v>545</v>
      </c>
      <c r="AA14" s="457"/>
      <c r="AB14" s="457"/>
      <c r="AC14" s="230"/>
      <c r="AD14" s="230"/>
      <c r="AE14" s="230"/>
      <c r="AF14" s="230"/>
      <c r="AG14" s="230"/>
      <c r="AH14" s="441"/>
      <c r="AI14" s="457"/>
      <c r="AJ14" s="230"/>
      <c r="AK14" s="230"/>
      <c r="AL14" s="524"/>
      <c r="AM14" s="230"/>
      <c r="AN14" s="230"/>
      <c r="AO14" s="230"/>
      <c r="AP14" s="525"/>
      <c r="AQ14" s="525"/>
      <c r="AR14" s="525"/>
      <c r="AT14" s="583"/>
      <c r="AU14" s="609"/>
      <c r="AV14" s="822"/>
      <c r="AW14" s="609"/>
      <c r="AX14" s="823"/>
      <c r="AY14" s="609"/>
      <c r="AZ14" s="107"/>
      <c r="BA14" s="445"/>
      <c r="BB14" s="609"/>
      <c r="BC14" s="824"/>
      <c r="BD14" s="610"/>
      <c r="BE14" s="609"/>
      <c r="BF14" s="609"/>
      <c r="BG14" s="609"/>
      <c r="BH14" s="609"/>
      <c r="BI14" s="609"/>
      <c r="BJ14" s="230"/>
      <c r="BK14" s="230"/>
      <c r="BL14" s="446"/>
      <c r="BM14" s="447"/>
      <c r="BN14" s="230"/>
      <c r="BO14" s="230"/>
      <c r="BP14" s="230"/>
      <c r="BQ14" s="586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71"/>
      <c r="CO14" s="71"/>
      <c r="CP14" s="71"/>
      <c r="CQ14" s="71"/>
      <c r="CR14" s="71"/>
      <c r="CS14" s="71"/>
      <c r="CT14" s="71"/>
      <c r="CU14" s="587"/>
      <c r="CV14" s="230"/>
      <c r="CW14" s="230"/>
      <c r="CX14" s="230"/>
      <c r="CY14" s="230"/>
      <c r="CZ14" s="230"/>
      <c r="DA14" s="230"/>
      <c r="DB14" s="448"/>
      <c r="DC14" s="230"/>
      <c r="DD14" s="230"/>
      <c r="DE14" s="230"/>
      <c r="DF14" s="230"/>
      <c r="DG14" s="230"/>
      <c r="DH14" s="230"/>
      <c r="DI14" s="233"/>
      <c r="DJ14" s="230"/>
      <c r="DK14" s="230"/>
      <c r="DL14" s="230"/>
      <c r="DM14" s="230"/>
      <c r="DN14" s="98"/>
      <c r="DO14" s="98"/>
      <c r="DP14" s="979" t="s">
        <v>158</v>
      </c>
      <c r="DS14" s="557" t="s">
        <v>1147</v>
      </c>
      <c r="DX14" s="223" t="s">
        <v>863</v>
      </c>
      <c r="DY14" s="223" t="s">
        <v>863</v>
      </c>
      <c r="DZ14" s="230">
        <v>239</v>
      </c>
      <c r="EA14" s="230">
        <v>15.1</v>
      </c>
      <c r="EB14" s="230">
        <v>84.9</v>
      </c>
      <c r="EC14" s="230">
        <v>1.4</v>
      </c>
      <c r="ED14" s="230">
        <v>1648</v>
      </c>
      <c r="EE14" s="223" t="s">
        <v>863</v>
      </c>
      <c r="EF14" s="230">
        <v>1.84</v>
      </c>
      <c r="EG14" s="230">
        <v>0</v>
      </c>
      <c r="EH14" s="557" t="s">
        <v>2504</v>
      </c>
      <c r="EK14" s="230"/>
      <c r="EL14" s="230"/>
      <c r="EM14" s="230"/>
      <c r="EN14" s="230"/>
      <c r="EO14" s="230"/>
      <c r="EP14" s="547"/>
      <c r="EQ14" s="547">
        <v>1</v>
      </c>
      <c r="ER14" s="230"/>
      <c r="ES14" s="547">
        <v>1</v>
      </c>
      <c r="ET14" s="547">
        <v>1</v>
      </c>
      <c r="EX14" s="35"/>
      <c r="FD14" s="601"/>
      <c r="FE14" s="601"/>
      <c r="FF14" s="93"/>
      <c r="FJ14" s="589"/>
      <c r="FK14" s="589"/>
      <c r="FM14" s="592"/>
      <c r="FN14" s="592"/>
      <c r="FP14" s="602"/>
      <c r="FQ14" s="544"/>
      <c r="FR14" s="93"/>
      <c r="FS14" s="101"/>
      <c r="GR14" s="551"/>
      <c r="GS14" s="551"/>
    </row>
    <row r="15" spans="1:201" hidden="1" x14ac:dyDescent="0.25">
      <c r="A15" s="101">
        <v>690</v>
      </c>
      <c r="B15" s="101">
        <f>COUNTIFS(E$15:$F21,E15,F$15:$G21,F15)</f>
        <v>1</v>
      </c>
      <c r="D15" s="966">
        <v>10172</v>
      </c>
      <c r="E15" s="630" t="s">
        <v>2272</v>
      </c>
      <c r="F15" s="209" t="s">
        <v>747</v>
      </c>
      <c r="G15" s="230">
        <v>6255300568</v>
      </c>
      <c r="H15" s="230">
        <f t="shared" si="0"/>
        <v>57</v>
      </c>
      <c r="I15" s="223" t="s">
        <v>2271</v>
      </c>
      <c r="J15" s="209" t="s">
        <v>71</v>
      </c>
      <c r="K15" s="207" t="s">
        <v>53</v>
      </c>
      <c r="L15" s="230" t="s">
        <v>48</v>
      </c>
      <c r="M15" s="207">
        <v>8</v>
      </c>
      <c r="N15" s="209" t="s">
        <v>757</v>
      </c>
      <c r="O15" s="209" t="s">
        <v>863</v>
      </c>
      <c r="P15" s="207"/>
      <c r="Q15" s="614" t="s">
        <v>2447</v>
      </c>
      <c r="R15" s="71"/>
      <c r="S15" s="71"/>
      <c r="T15" s="107" t="s">
        <v>545</v>
      </c>
      <c r="U15" s="107" t="s">
        <v>1214</v>
      </c>
      <c r="V15" s="107" t="s">
        <v>545</v>
      </c>
      <c r="W15" s="107" t="s">
        <v>1298</v>
      </c>
      <c r="X15" s="107" t="s">
        <v>808</v>
      </c>
      <c r="Y15" s="107" t="s">
        <v>545</v>
      </c>
      <c r="Z15" s="107" t="s">
        <v>545</v>
      </c>
      <c r="AA15" s="457"/>
      <c r="AB15" s="457"/>
      <c r="AC15" s="230"/>
      <c r="AD15" s="230"/>
      <c r="AE15" s="230"/>
      <c r="AF15" s="230"/>
      <c r="AG15" s="230"/>
      <c r="AH15" s="441"/>
      <c r="AI15" s="457"/>
      <c r="AJ15" s="230"/>
      <c r="AK15" s="230"/>
      <c r="AL15" s="524"/>
      <c r="AM15" s="230"/>
      <c r="AN15" s="230"/>
      <c r="AO15" s="230"/>
      <c r="AP15" s="525"/>
      <c r="AQ15" s="525"/>
      <c r="AR15" s="525"/>
      <c r="AT15" s="583"/>
      <c r="AU15" s="609"/>
      <c r="AV15" s="822"/>
      <c r="AW15" s="609"/>
      <c r="AX15" s="823"/>
      <c r="AY15" s="609"/>
      <c r="AZ15" s="107"/>
      <c r="BA15" s="445"/>
      <c r="BB15" s="609"/>
      <c r="BC15" s="824"/>
      <c r="BD15" s="610"/>
      <c r="BE15" s="609"/>
      <c r="BF15" s="609"/>
      <c r="BG15" s="609"/>
      <c r="BH15" s="609"/>
      <c r="BI15" s="609"/>
      <c r="BJ15" s="230"/>
      <c r="BK15" s="230"/>
      <c r="BL15" s="446"/>
      <c r="BM15" s="447"/>
      <c r="BN15" s="230"/>
      <c r="BO15" s="230"/>
      <c r="BP15" s="230"/>
      <c r="BQ15" s="586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71"/>
      <c r="CO15" s="71"/>
      <c r="CP15" s="71"/>
      <c r="CQ15" s="71"/>
      <c r="CR15" s="71"/>
      <c r="CS15" s="71"/>
      <c r="CT15" s="71"/>
      <c r="CU15" s="587"/>
      <c r="CV15" s="230"/>
      <c r="CW15" s="230"/>
      <c r="CX15" s="230"/>
      <c r="CY15" s="230"/>
      <c r="CZ15" s="230"/>
      <c r="DA15" s="230"/>
      <c r="DB15" s="448"/>
      <c r="DC15" s="230"/>
      <c r="DD15" s="230"/>
      <c r="DE15" s="230"/>
      <c r="DF15" s="230"/>
      <c r="DG15" s="230"/>
      <c r="DH15" s="230"/>
      <c r="DI15" s="233"/>
      <c r="DJ15" s="230"/>
      <c r="DK15" s="230"/>
      <c r="DL15" s="230"/>
      <c r="DM15" s="230"/>
      <c r="DN15" s="98"/>
      <c r="DO15" s="98"/>
      <c r="DP15" s="979" t="s">
        <v>158</v>
      </c>
      <c r="DS15" s="557" t="s">
        <v>34</v>
      </c>
      <c r="DX15" s="223" t="s">
        <v>863</v>
      </c>
      <c r="DY15" s="223" t="s">
        <v>863</v>
      </c>
      <c r="DZ15" s="230">
        <v>163</v>
      </c>
      <c r="EA15" s="230">
        <v>8.5</v>
      </c>
      <c r="EB15" s="230">
        <v>91.5</v>
      </c>
      <c r="EC15" s="230">
        <v>1</v>
      </c>
      <c r="ED15" s="230">
        <v>642.20000000000005</v>
      </c>
      <c r="EE15" s="223" t="s">
        <v>863</v>
      </c>
      <c r="EF15" s="230">
        <v>2.54</v>
      </c>
      <c r="EG15" s="230">
        <v>0</v>
      </c>
      <c r="EH15" s="557" t="s">
        <v>2504</v>
      </c>
      <c r="EK15" s="230"/>
      <c r="EL15" s="230"/>
      <c r="EM15" s="230"/>
      <c r="EN15" s="230"/>
      <c r="EO15" s="230"/>
      <c r="EP15" s="547"/>
      <c r="EQ15" s="547">
        <v>1</v>
      </c>
      <c r="ER15" s="230"/>
      <c r="ES15" s="547">
        <v>2</v>
      </c>
      <c r="ET15" s="547">
        <v>2</v>
      </c>
      <c r="EX15" s="35"/>
      <c r="FD15" s="601"/>
      <c r="FE15" s="601"/>
      <c r="FF15" s="93"/>
      <c r="FJ15" s="589"/>
      <c r="FK15" s="589"/>
      <c r="FM15" s="592"/>
      <c r="FN15" s="592"/>
      <c r="FP15" s="602"/>
      <c r="FQ15" s="544"/>
      <c r="FR15" s="93"/>
      <c r="FS15" s="101"/>
      <c r="GR15" s="551"/>
      <c r="GS15" s="551"/>
    </row>
    <row r="16" spans="1:201" s="260" customFormat="1" hidden="1" x14ac:dyDescent="0.25">
      <c r="A16" s="101">
        <v>691</v>
      </c>
      <c r="B16" s="101">
        <f>COUNTIFS(E$16:$F21,E16,F$16:$G21,F16)</f>
        <v>1</v>
      </c>
      <c r="C16" s="101"/>
      <c r="D16" s="966">
        <v>10173</v>
      </c>
      <c r="E16" s="630" t="s">
        <v>1711</v>
      </c>
      <c r="F16" s="209" t="s">
        <v>81</v>
      </c>
      <c r="G16" s="230">
        <v>7501034596</v>
      </c>
      <c r="H16" s="230">
        <f t="shared" si="0"/>
        <v>44</v>
      </c>
      <c r="I16" s="223" t="s">
        <v>2271</v>
      </c>
      <c r="J16" s="209" t="s">
        <v>92</v>
      </c>
      <c r="K16" s="207" t="s">
        <v>53</v>
      </c>
      <c r="L16" s="230" t="s">
        <v>48</v>
      </c>
      <c r="M16" s="207">
        <v>12</v>
      </c>
      <c r="N16" s="209" t="s">
        <v>760</v>
      </c>
      <c r="O16" s="209" t="s">
        <v>863</v>
      </c>
      <c r="P16" s="207"/>
      <c r="Q16" s="614" t="s">
        <v>2447</v>
      </c>
      <c r="R16" s="71"/>
      <c r="S16" s="71"/>
      <c r="T16" s="107" t="s">
        <v>545</v>
      </c>
      <c r="U16" s="107" t="s">
        <v>1214</v>
      </c>
      <c r="V16" s="107" t="s">
        <v>545</v>
      </c>
      <c r="W16" s="107" t="s">
        <v>1298</v>
      </c>
      <c r="X16" s="107" t="s">
        <v>808</v>
      </c>
      <c r="Y16" s="107" t="s">
        <v>545</v>
      </c>
      <c r="Z16" s="107" t="s">
        <v>545</v>
      </c>
      <c r="AA16" s="457"/>
      <c r="AB16" s="457"/>
      <c r="AC16" s="230"/>
      <c r="AD16" s="230"/>
      <c r="AE16" s="230"/>
      <c r="AF16" s="230"/>
      <c r="AG16" s="230"/>
      <c r="AH16" s="441"/>
      <c r="AI16" s="457"/>
      <c r="AJ16" s="230"/>
      <c r="AK16" s="230"/>
      <c r="AL16" s="524"/>
      <c r="AM16" s="230"/>
      <c r="AN16" s="230"/>
      <c r="AO16" s="230"/>
      <c r="AP16" s="525"/>
      <c r="AQ16" s="525"/>
      <c r="AR16" s="525"/>
      <c r="AS16" s="322"/>
      <c r="AT16" s="583"/>
      <c r="AU16" s="609"/>
      <c r="AV16" s="822"/>
      <c r="AW16" s="609"/>
      <c r="AX16" s="823"/>
      <c r="AY16" s="609"/>
      <c r="AZ16" s="107"/>
      <c r="BA16" s="445"/>
      <c r="BB16" s="609"/>
      <c r="BC16" s="824"/>
      <c r="BD16" s="610"/>
      <c r="BE16" s="609"/>
      <c r="BF16" s="609"/>
      <c r="BG16" s="609"/>
      <c r="BH16" s="609"/>
      <c r="BI16" s="609"/>
      <c r="BJ16" s="230"/>
      <c r="BK16" s="230"/>
      <c r="BL16" s="446"/>
      <c r="BM16" s="447"/>
      <c r="BN16" s="230"/>
      <c r="BO16" s="230"/>
      <c r="BP16" s="230"/>
      <c r="BQ16" s="586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71"/>
      <c r="CO16" s="71"/>
      <c r="CP16" s="71"/>
      <c r="CQ16" s="71"/>
      <c r="CR16" s="71"/>
      <c r="CS16" s="71"/>
      <c r="CT16" s="71"/>
      <c r="CU16" s="587"/>
      <c r="CV16" s="230"/>
      <c r="CW16" s="230"/>
      <c r="CX16" s="230"/>
      <c r="CY16" s="230"/>
      <c r="CZ16" s="230"/>
      <c r="DA16" s="230"/>
      <c r="DB16" s="448"/>
      <c r="DC16" s="230"/>
      <c r="DD16" s="230"/>
      <c r="DE16" s="230"/>
      <c r="DF16" s="230"/>
      <c r="DG16" s="230"/>
      <c r="DH16" s="230"/>
      <c r="DI16" s="233"/>
      <c r="DJ16" s="230"/>
      <c r="DK16" s="230"/>
      <c r="DL16" s="230"/>
      <c r="DM16" s="230"/>
      <c r="DN16" s="98"/>
      <c r="DO16" s="98"/>
      <c r="DP16" s="979" t="s">
        <v>161</v>
      </c>
      <c r="DQ16" s="230"/>
      <c r="DR16" s="547"/>
      <c r="DS16" s="557" t="s">
        <v>92</v>
      </c>
      <c r="DT16" s="230"/>
      <c r="DU16" s="230"/>
      <c r="DV16" s="230"/>
      <c r="DW16" s="230"/>
      <c r="DX16" s="230" t="s">
        <v>863</v>
      </c>
      <c r="DY16" s="230" t="s">
        <v>863</v>
      </c>
      <c r="DZ16" s="230">
        <v>600</v>
      </c>
      <c r="EA16" s="230">
        <v>6.7</v>
      </c>
      <c r="EB16" s="230">
        <v>93.3</v>
      </c>
      <c r="EC16" s="230">
        <v>2.2000000000000002</v>
      </c>
      <c r="ED16" s="230">
        <v>1177.4000000000001</v>
      </c>
      <c r="EE16" s="223" t="s">
        <v>863</v>
      </c>
      <c r="EF16" s="230">
        <v>2.92</v>
      </c>
      <c r="EG16" s="230">
        <v>0</v>
      </c>
      <c r="EH16" s="547">
        <v>1</v>
      </c>
      <c r="EI16" s="282"/>
      <c r="EJ16" s="282"/>
      <c r="EK16" s="230"/>
      <c r="EL16" s="230"/>
      <c r="EM16" s="230"/>
      <c r="EN16" s="230"/>
      <c r="EO16" s="230"/>
      <c r="EP16" s="547"/>
      <c r="EQ16" s="547">
        <v>1</v>
      </c>
      <c r="ER16" s="230"/>
      <c r="ES16" s="547">
        <v>2</v>
      </c>
      <c r="ET16" s="547">
        <v>1</v>
      </c>
      <c r="EU16" s="457"/>
      <c r="EV16" s="457"/>
      <c r="EW16" s="457"/>
      <c r="EX16" s="35"/>
      <c r="EY16" s="93"/>
      <c r="EZ16" s="93"/>
      <c r="FA16" s="93"/>
      <c r="FB16" s="93"/>
      <c r="FC16" s="93"/>
      <c r="FD16" s="601"/>
      <c r="FE16" s="601"/>
      <c r="FF16" s="93"/>
      <c r="FG16" s="93"/>
      <c r="FH16" s="93"/>
      <c r="FI16" s="93"/>
      <c r="FJ16" s="589"/>
      <c r="FK16" s="589"/>
      <c r="FL16" s="589"/>
      <c r="FM16" s="592"/>
      <c r="FN16" s="592"/>
      <c r="FO16" s="592"/>
      <c r="FP16" s="602"/>
      <c r="FQ16" s="544"/>
      <c r="FR16" s="93"/>
      <c r="FS16" s="101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551"/>
      <c r="GS16" s="551"/>
    </row>
    <row r="17" spans="1:201" hidden="1" x14ac:dyDescent="0.25">
      <c r="A17" s="101">
        <v>692</v>
      </c>
      <c r="B17" s="101">
        <f>COUNTIFS(E$17:$F21,E17,F$17:$G21,F17)</f>
        <v>1</v>
      </c>
      <c r="D17" s="966">
        <v>10206</v>
      </c>
      <c r="E17" s="630" t="s">
        <v>2273</v>
      </c>
      <c r="F17" s="209" t="s">
        <v>303</v>
      </c>
      <c r="G17" s="230">
        <v>7751294474</v>
      </c>
      <c r="H17" s="230">
        <f t="shared" si="0"/>
        <v>42</v>
      </c>
      <c r="I17" s="223" t="s">
        <v>2274</v>
      </c>
      <c r="J17" s="209" t="s">
        <v>2275</v>
      </c>
      <c r="K17" s="207" t="s">
        <v>53</v>
      </c>
      <c r="L17" s="230" t="s">
        <v>48</v>
      </c>
      <c r="M17" s="207">
        <v>31</v>
      </c>
      <c r="N17" s="209" t="s">
        <v>1879</v>
      </c>
      <c r="O17" s="209" t="s">
        <v>863</v>
      </c>
      <c r="P17" s="207"/>
      <c r="Q17" s="614" t="s">
        <v>2447</v>
      </c>
      <c r="R17" s="71"/>
      <c r="S17" s="71"/>
      <c r="T17" s="107" t="s">
        <v>1545</v>
      </c>
      <c r="U17" s="107" t="s">
        <v>1214</v>
      </c>
      <c r="V17" s="107" t="s">
        <v>545</v>
      </c>
      <c r="W17" s="107" t="s">
        <v>1298</v>
      </c>
      <c r="X17" s="107" t="s">
        <v>808</v>
      </c>
      <c r="Y17" s="107" t="s">
        <v>545</v>
      </c>
      <c r="Z17" s="107" t="s">
        <v>545</v>
      </c>
      <c r="AA17" s="457"/>
      <c r="AB17" s="457"/>
      <c r="AC17" s="230"/>
      <c r="AD17" s="230"/>
      <c r="AE17" s="230"/>
      <c r="AF17" s="230"/>
      <c r="AG17" s="230"/>
      <c r="AH17" s="441"/>
      <c r="AI17" s="457"/>
      <c r="AJ17" s="230"/>
      <c r="AK17" s="230"/>
      <c r="AL17" s="524"/>
      <c r="AM17" s="230"/>
      <c r="AN17" s="230"/>
      <c r="AO17" s="230"/>
      <c r="AP17" s="525"/>
      <c r="AQ17" s="525"/>
      <c r="AR17" s="525"/>
      <c r="AT17" s="583"/>
      <c r="AU17" s="609"/>
      <c r="AV17" s="822"/>
      <c r="AW17" s="609"/>
      <c r="AX17" s="823"/>
      <c r="AY17" s="609"/>
      <c r="AZ17" s="107"/>
      <c r="BA17" s="445"/>
      <c r="BB17" s="609"/>
      <c r="BC17" s="824"/>
      <c r="BD17" s="610"/>
      <c r="BE17" s="609"/>
      <c r="BF17" s="609"/>
      <c r="BG17" s="609"/>
      <c r="BH17" s="609"/>
      <c r="BI17" s="609"/>
      <c r="BJ17" s="230"/>
      <c r="BK17" s="230"/>
      <c r="BL17" s="446"/>
      <c r="BM17" s="447"/>
      <c r="BN17" s="230"/>
      <c r="BO17" s="230"/>
      <c r="BP17" s="230"/>
      <c r="BQ17" s="586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71"/>
      <c r="CO17" s="71"/>
      <c r="CP17" s="71"/>
      <c r="CQ17" s="71"/>
      <c r="CR17" s="71"/>
      <c r="CS17" s="71"/>
      <c r="CT17" s="71"/>
      <c r="CU17" s="587"/>
      <c r="CV17" s="230"/>
      <c r="CW17" s="230"/>
      <c r="CX17" s="230"/>
      <c r="CY17" s="230"/>
      <c r="CZ17" s="230"/>
      <c r="DA17" s="230"/>
      <c r="DB17" s="448"/>
      <c r="DC17" s="230"/>
      <c r="DD17" s="230"/>
      <c r="DE17" s="230"/>
      <c r="DF17" s="230"/>
      <c r="DG17" s="230"/>
      <c r="DH17" s="230"/>
      <c r="DI17" s="233"/>
      <c r="DJ17" s="230"/>
      <c r="DK17" s="230"/>
      <c r="DL17" s="230"/>
      <c r="DM17" s="230"/>
      <c r="DN17" s="98"/>
      <c r="DO17" s="98"/>
      <c r="DP17" s="979" t="s">
        <v>161</v>
      </c>
      <c r="DS17" s="557" t="s">
        <v>1019</v>
      </c>
      <c r="DX17" s="223" t="s">
        <v>863</v>
      </c>
      <c r="DY17" s="223" t="s">
        <v>863</v>
      </c>
      <c r="DZ17" s="230">
        <v>391</v>
      </c>
      <c r="EA17" s="230">
        <v>7.7</v>
      </c>
      <c r="EB17" s="230">
        <v>92.3</v>
      </c>
      <c r="EC17" s="223" t="s">
        <v>863</v>
      </c>
      <c r="ED17" s="223" t="s">
        <v>863</v>
      </c>
      <c r="EE17" s="223" t="s">
        <v>863</v>
      </c>
      <c r="EF17" s="223" t="s">
        <v>863</v>
      </c>
      <c r="EG17" s="230">
        <v>0</v>
      </c>
      <c r="EH17" s="557" t="s">
        <v>1094</v>
      </c>
      <c r="EK17" s="230"/>
      <c r="EL17" s="230"/>
      <c r="EM17" s="230"/>
      <c r="EN17" s="230"/>
      <c r="EO17" s="230"/>
      <c r="EP17" s="547"/>
      <c r="EQ17" s="547">
        <v>1</v>
      </c>
      <c r="ER17" s="230"/>
      <c r="ES17" s="547">
        <v>2</v>
      </c>
      <c r="ET17" s="547">
        <v>1</v>
      </c>
      <c r="EX17" s="35"/>
      <c r="FD17" s="601"/>
      <c r="FE17" s="601"/>
      <c r="FF17" s="93"/>
      <c r="FJ17" s="589"/>
      <c r="FK17" s="589"/>
      <c r="FM17" s="592"/>
      <c r="FN17" s="592"/>
      <c r="FP17" s="602"/>
      <c r="FQ17" s="544"/>
      <c r="FR17" s="93"/>
      <c r="FS17" s="101"/>
      <c r="FT17" s="544"/>
      <c r="GR17" s="551"/>
      <c r="GS17" s="551"/>
    </row>
    <row r="18" spans="1:201" hidden="1" x14ac:dyDescent="0.25">
      <c r="A18" s="101">
        <v>694</v>
      </c>
      <c r="B18" s="101">
        <f>COUNTIFS(E$18:$F21,E18,F$18:$G21,F18)</f>
        <v>1</v>
      </c>
      <c r="D18" s="966">
        <v>10208</v>
      </c>
      <c r="E18" s="630" t="s">
        <v>2279</v>
      </c>
      <c r="F18" s="209" t="s">
        <v>1756</v>
      </c>
      <c r="G18" s="230">
        <v>6603061410</v>
      </c>
      <c r="H18" s="230">
        <f t="shared" si="0"/>
        <v>53</v>
      </c>
      <c r="I18" s="223" t="s">
        <v>2274</v>
      </c>
      <c r="J18" s="209" t="s">
        <v>34</v>
      </c>
      <c r="K18" s="207" t="s">
        <v>53</v>
      </c>
      <c r="L18" s="230" t="s">
        <v>48</v>
      </c>
      <c r="M18" s="207">
        <v>15</v>
      </c>
      <c r="N18" s="209" t="s">
        <v>1551</v>
      </c>
      <c r="O18" s="209" t="s">
        <v>863</v>
      </c>
      <c r="P18" s="207"/>
      <c r="Q18" s="614" t="s">
        <v>2447</v>
      </c>
      <c r="R18" s="71"/>
      <c r="S18" s="71"/>
      <c r="T18" s="107" t="s">
        <v>545</v>
      </c>
      <c r="U18" s="107" t="s">
        <v>545</v>
      </c>
      <c r="V18" s="107" t="s">
        <v>545</v>
      </c>
      <c r="W18" s="107" t="s">
        <v>1882</v>
      </c>
      <c r="X18" s="107" t="s">
        <v>808</v>
      </c>
      <c r="Y18" s="107" t="s">
        <v>545</v>
      </c>
      <c r="Z18" s="107" t="s">
        <v>545</v>
      </c>
      <c r="AA18" s="457"/>
      <c r="AB18" s="457"/>
      <c r="AC18" s="230"/>
      <c r="AD18" s="230"/>
      <c r="AE18" s="230"/>
      <c r="AF18" s="230"/>
      <c r="AG18" s="230"/>
      <c r="AH18" s="441"/>
      <c r="AI18" s="457"/>
      <c r="AJ18" s="230"/>
      <c r="AK18" s="230"/>
      <c r="AL18" s="524"/>
      <c r="AM18" s="230"/>
      <c r="AN18" s="230"/>
      <c r="AO18" s="230"/>
      <c r="AP18" s="525"/>
      <c r="AQ18" s="525"/>
      <c r="AR18" s="525"/>
      <c r="AT18" s="583"/>
      <c r="AU18" s="609"/>
      <c r="AV18" s="822"/>
      <c r="AW18" s="609"/>
      <c r="AX18" s="823"/>
      <c r="AY18" s="609"/>
      <c r="AZ18" s="107"/>
      <c r="BA18" s="445"/>
      <c r="BB18" s="609"/>
      <c r="BC18" s="824"/>
      <c r="BD18" s="610"/>
      <c r="BE18" s="609"/>
      <c r="BF18" s="609"/>
      <c r="BG18" s="609"/>
      <c r="BH18" s="609"/>
      <c r="BI18" s="609"/>
      <c r="BJ18" s="230"/>
      <c r="BK18" s="230"/>
      <c r="BL18" s="446"/>
      <c r="BM18" s="447"/>
      <c r="BN18" s="230"/>
      <c r="BO18" s="230"/>
      <c r="BP18" s="230"/>
      <c r="BQ18" s="586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71"/>
      <c r="CO18" s="71"/>
      <c r="CP18" s="71"/>
      <c r="CQ18" s="71"/>
      <c r="CR18" s="71"/>
      <c r="CS18" s="71"/>
      <c r="CT18" s="71"/>
      <c r="CU18" s="587"/>
      <c r="CV18" s="230"/>
      <c r="CW18" s="230"/>
      <c r="CX18" s="230"/>
      <c r="CY18" s="230"/>
      <c r="CZ18" s="230"/>
      <c r="DA18" s="230"/>
      <c r="DB18" s="448"/>
      <c r="DC18" s="230"/>
      <c r="DD18" s="230"/>
      <c r="DE18" s="230"/>
      <c r="DF18" s="230"/>
      <c r="DG18" s="230"/>
      <c r="DH18" s="230"/>
      <c r="DI18" s="233"/>
      <c r="DJ18" s="230"/>
      <c r="DK18" s="230"/>
      <c r="DL18" s="230"/>
      <c r="DM18" s="230"/>
      <c r="DN18" s="98"/>
      <c r="DO18" s="98"/>
      <c r="DP18" s="979" t="s">
        <v>161</v>
      </c>
      <c r="DS18" s="557" t="s">
        <v>92</v>
      </c>
      <c r="DX18" s="223" t="s">
        <v>863</v>
      </c>
      <c r="DY18" s="223" t="s">
        <v>863</v>
      </c>
      <c r="DZ18" s="230">
        <v>550</v>
      </c>
      <c r="EA18" s="230">
        <v>9.3000000000000007</v>
      </c>
      <c r="EB18" s="230">
        <v>90.7</v>
      </c>
      <c r="EC18" s="223" t="s">
        <v>863</v>
      </c>
      <c r="ED18" s="223" t="s">
        <v>863</v>
      </c>
      <c r="EE18" s="223" t="s">
        <v>863</v>
      </c>
      <c r="EF18" s="223" t="s">
        <v>863</v>
      </c>
      <c r="EG18" s="230">
        <v>0</v>
      </c>
      <c r="EH18" s="557">
        <v>1</v>
      </c>
      <c r="EK18" s="230"/>
      <c r="EL18" s="230"/>
      <c r="EM18" s="230"/>
      <c r="EN18" s="230"/>
      <c r="EO18" s="230"/>
      <c r="EP18" s="547"/>
      <c r="EQ18" s="547">
        <v>1</v>
      </c>
      <c r="ER18" s="230"/>
      <c r="ES18" s="547">
        <v>2</v>
      </c>
      <c r="ET18" s="547">
        <v>2</v>
      </c>
      <c r="EX18" s="35"/>
      <c r="FD18" s="601"/>
      <c r="FE18" s="601"/>
      <c r="FF18" s="93"/>
      <c r="FJ18" s="589"/>
      <c r="FK18" s="589"/>
      <c r="FM18" s="592"/>
      <c r="FN18" s="592"/>
      <c r="FP18" s="602"/>
      <c r="FQ18" s="544"/>
      <c r="FR18" s="93"/>
      <c r="FS18" s="101"/>
      <c r="FT18" s="544"/>
      <c r="GR18" s="551"/>
      <c r="GS18" s="551"/>
    </row>
    <row r="19" spans="1:201" hidden="1" x14ac:dyDescent="0.25">
      <c r="A19" s="101">
        <v>697</v>
      </c>
      <c r="B19" s="101">
        <f>COUNTIFS(E$19:$F21,E19,F$19:$G21,F19)</f>
        <v>1</v>
      </c>
      <c r="D19" s="966">
        <v>10221</v>
      </c>
      <c r="E19" s="630" t="s">
        <v>2285</v>
      </c>
      <c r="F19" s="209" t="s">
        <v>73</v>
      </c>
      <c r="G19" s="230">
        <v>6109291243</v>
      </c>
      <c r="H19" s="230">
        <f t="shared" si="0"/>
        <v>58</v>
      </c>
      <c r="I19" s="223" t="s">
        <v>2283</v>
      </c>
      <c r="J19" s="209" t="s">
        <v>1910</v>
      </c>
      <c r="K19" s="209" t="s">
        <v>53</v>
      </c>
      <c r="L19" s="230" t="s">
        <v>48</v>
      </c>
      <c r="M19" s="207">
        <v>28</v>
      </c>
      <c r="N19" s="209">
        <v>3</v>
      </c>
      <c r="O19" s="209" t="s">
        <v>863</v>
      </c>
      <c r="P19" s="207"/>
      <c r="Q19" s="614" t="s">
        <v>2447</v>
      </c>
      <c r="R19" s="71"/>
      <c r="S19" s="71"/>
      <c r="T19" s="107" t="s">
        <v>1545</v>
      </c>
      <c r="U19" s="107" t="s">
        <v>1214</v>
      </c>
      <c r="V19" s="107" t="s">
        <v>545</v>
      </c>
      <c r="W19" s="107" t="s">
        <v>1298</v>
      </c>
      <c r="X19" s="107" t="s">
        <v>808</v>
      </c>
      <c r="Y19" s="107" t="s">
        <v>545</v>
      </c>
      <c r="Z19" s="107" t="s">
        <v>545</v>
      </c>
      <c r="AA19" s="457"/>
      <c r="AB19" s="457"/>
      <c r="AC19" s="230"/>
      <c r="AD19" s="230"/>
      <c r="AE19" s="230"/>
      <c r="AF19" s="230"/>
      <c r="AG19" s="230"/>
      <c r="AH19" s="441"/>
      <c r="AI19" s="457"/>
      <c r="AJ19" s="230"/>
      <c r="AK19" s="230"/>
      <c r="AL19" s="443"/>
      <c r="AM19" s="230"/>
      <c r="AN19" s="230"/>
      <c r="AO19" s="230"/>
      <c r="AP19" s="525"/>
      <c r="AQ19" s="525"/>
      <c r="AR19" s="525"/>
      <c r="AT19" s="583"/>
      <c r="AU19" s="233"/>
      <c r="AV19" s="584"/>
      <c r="AW19" s="230"/>
      <c r="AX19" s="444"/>
      <c r="AY19" s="230"/>
      <c r="AZ19" s="230"/>
      <c r="BA19" s="445"/>
      <c r="BB19" s="230"/>
      <c r="BC19" s="585"/>
      <c r="BD19" s="98"/>
      <c r="BE19" s="230"/>
      <c r="BF19" s="230"/>
      <c r="BG19" s="230"/>
      <c r="BH19" s="230"/>
      <c r="BI19" s="230"/>
      <c r="BJ19" s="230"/>
      <c r="BK19" s="230"/>
      <c r="BL19" s="446"/>
      <c r="BM19" s="447"/>
      <c r="BN19" s="230"/>
      <c r="BO19" s="230"/>
      <c r="BP19" s="230"/>
      <c r="BQ19" s="586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71"/>
      <c r="CO19" s="71"/>
      <c r="CP19" s="71"/>
      <c r="CQ19" s="71"/>
      <c r="CR19" s="71"/>
      <c r="CS19" s="71"/>
      <c r="CT19" s="71"/>
      <c r="CU19" s="587"/>
      <c r="CV19" s="230"/>
      <c r="CW19" s="230"/>
      <c r="CX19" s="230"/>
      <c r="CY19" s="230"/>
      <c r="CZ19" s="230"/>
      <c r="DA19" s="230"/>
      <c r="DB19" s="448"/>
      <c r="DC19" s="230"/>
      <c r="DD19" s="230"/>
      <c r="DE19" s="230"/>
      <c r="DF19" s="230"/>
      <c r="DG19" s="230"/>
      <c r="DH19" s="230"/>
      <c r="DI19" s="233"/>
      <c r="DJ19" s="230"/>
      <c r="DK19" s="230"/>
      <c r="DL19" s="230"/>
      <c r="DM19" s="230"/>
      <c r="DN19" s="98"/>
      <c r="DO19" s="98"/>
      <c r="DP19" s="979" t="s">
        <v>161</v>
      </c>
      <c r="DS19" s="557" t="s">
        <v>92</v>
      </c>
      <c r="DX19" s="223" t="s">
        <v>863</v>
      </c>
      <c r="DY19" s="223" t="s">
        <v>863</v>
      </c>
      <c r="DZ19" s="230">
        <v>757</v>
      </c>
      <c r="EA19" s="230">
        <v>9.1999999999999993</v>
      </c>
      <c r="EB19" s="230">
        <v>90.8</v>
      </c>
      <c r="EC19" s="223" t="s">
        <v>863</v>
      </c>
      <c r="ED19" s="223" t="s">
        <v>863</v>
      </c>
      <c r="EE19" s="223" t="s">
        <v>863</v>
      </c>
      <c r="EF19" s="223" t="s">
        <v>863</v>
      </c>
      <c r="EG19" s="230">
        <v>0</v>
      </c>
      <c r="EH19" s="557">
        <v>1</v>
      </c>
      <c r="EK19" s="230"/>
      <c r="EL19" s="230"/>
      <c r="EM19" s="230"/>
      <c r="EN19" s="230"/>
      <c r="EO19" s="230"/>
      <c r="EP19" s="547"/>
      <c r="EQ19" s="547">
        <v>1</v>
      </c>
      <c r="ER19" s="230"/>
      <c r="ES19" s="547">
        <v>2</v>
      </c>
      <c r="ET19" s="547">
        <v>2</v>
      </c>
      <c r="EX19" s="35"/>
      <c r="FD19" s="601"/>
      <c r="FE19" s="601"/>
      <c r="FF19" s="93"/>
      <c r="FJ19" s="589"/>
      <c r="FK19" s="589"/>
      <c r="FM19" s="592"/>
      <c r="FN19" s="592"/>
      <c r="FP19" s="602"/>
      <c r="FQ19" s="544"/>
      <c r="FR19" s="93"/>
      <c r="FS19" s="101"/>
      <c r="FT19" s="544"/>
      <c r="FU19" s="544"/>
      <c r="FV19" s="544"/>
      <c r="FW19" s="544"/>
      <c r="FX19" s="544"/>
      <c r="FY19" s="544"/>
      <c r="FZ19" s="544"/>
      <c r="GA19" s="544"/>
      <c r="GB19" s="544"/>
      <c r="GC19" s="544"/>
      <c r="GD19" s="544"/>
      <c r="GE19" s="544"/>
      <c r="GF19" s="544"/>
      <c r="GG19" s="544"/>
      <c r="GH19" s="544"/>
      <c r="GI19" s="544"/>
      <c r="GJ19" s="544"/>
      <c r="GK19" s="544"/>
      <c r="GL19" s="544"/>
      <c r="GM19" s="544"/>
      <c r="GN19" s="544"/>
      <c r="GO19" s="544"/>
      <c r="GP19" s="544"/>
      <c r="GQ19" s="544"/>
      <c r="GR19" s="555"/>
      <c r="GS19" s="555"/>
    </row>
    <row r="20" spans="1:201" hidden="1" x14ac:dyDescent="0.25">
      <c r="A20" s="101">
        <v>720</v>
      </c>
      <c r="B20" s="101">
        <f>COUNTIFS(E$20:$F21,E20,F$20:$G21,F20)</f>
        <v>1</v>
      </c>
      <c r="D20" s="966">
        <v>10333</v>
      </c>
      <c r="E20" s="630" t="s">
        <v>343</v>
      </c>
      <c r="F20" s="209" t="s">
        <v>61</v>
      </c>
      <c r="G20" s="230">
        <v>511029113</v>
      </c>
      <c r="H20" s="230">
        <f t="shared" si="0"/>
        <v>68</v>
      </c>
      <c r="I20" s="223" t="s">
        <v>2328</v>
      </c>
      <c r="J20" s="209" t="s">
        <v>72</v>
      </c>
      <c r="K20" s="207" t="s">
        <v>53</v>
      </c>
      <c r="L20" s="107" t="s">
        <v>48</v>
      </c>
      <c r="M20" s="209">
        <v>7</v>
      </c>
      <c r="N20" s="209">
        <v>1</v>
      </c>
      <c r="O20" s="207" t="s">
        <v>969</v>
      </c>
      <c r="P20" s="207"/>
      <c r="Q20" s="614" t="s">
        <v>2450</v>
      </c>
      <c r="R20" s="71"/>
      <c r="S20" s="71"/>
      <c r="T20" s="107" t="s">
        <v>1545</v>
      </c>
      <c r="U20" s="107" t="s">
        <v>1214</v>
      </c>
      <c r="V20" s="107" t="s">
        <v>545</v>
      </c>
      <c r="W20" s="107" t="s">
        <v>1298</v>
      </c>
      <c r="X20" s="107" t="s">
        <v>808</v>
      </c>
      <c r="Y20" s="107" t="s">
        <v>545</v>
      </c>
      <c r="Z20" s="107" t="s">
        <v>545</v>
      </c>
      <c r="AA20" s="457"/>
      <c r="AB20" s="457"/>
      <c r="AC20" s="230"/>
      <c r="AD20" s="230"/>
      <c r="AE20" s="230"/>
      <c r="AF20" s="230"/>
      <c r="AG20" s="230"/>
      <c r="AH20" s="441"/>
      <c r="AI20" s="457"/>
      <c r="AJ20" s="230"/>
      <c r="AK20" s="230"/>
      <c r="AL20" s="443"/>
      <c r="AM20" s="230"/>
      <c r="AN20" s="230"/>
      <c r="AO20" s="230"/>
      <c r="AP20" s="525"/>
      <c r="AQ20" s="525"/>
      <c r="AR20" s="525"/>
      <c r="AT20" s="583"/>
      <c r="AU20" s="233"/>
      <c r="AV20" s="584"/>
      <c r="AW20" s="230"/>
      <c r="AX20" s="444"/>
      <c r="AY20" s="230"/>
      <c r="AZ20" s="230"/>
      <c r="BA20" s="445"/>
      <c r="BB20" s="230"/>
      <c r="BC20" s="585"/>
      <c r="BD20" s="98"/>
      <c r="BE20" s="230"/>
      <c r="BF20" s="230"/>
      <c r="BG20" s="230"/>
      <c r="BH20" s="230"/>
      <c r="BI20" s="230"/>
      <c r="BJ20" s="230"/>
      <c r="BK20" s="230"/>
      <c r="BL20" s="446"/>
      <c r="BM20" s="447"/>
      <c r="BN20" s="230"/>
      <c r="BO20" s="230"/>
      <c r="BP20" s="230"/>
      <c r="BQ20" s="586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71"/>
      <c r="CO20" s="71"/>
      <c r="CP20" s="71"/>
      <c r="CQ20" s="71"/>
      <c r="CR20" s="71"/>
      <c r="CS20" s="71"/>
      <c r="CT20" s="71"/>
      <c r="CU20" s="587"/>
      <c r="CV20" s="230"/>
      <c r="CW20" s="230"/>
      <c r="CX20" s="230"/>
      <c r="CY20" s="230"/>
      <c r="CZ20" s="230"/>
      <c r="DA20" s="230"/>
      <c r="DB20" s="448"/>
      <c r="DC20" s="230"/>
      <c r="DD20" s="230"/>
      <c r="DE20" s="230"/>
      <c r="DF20" s="230"/>
      <c r="DG20" s="230"/>
      <c r="DH20" s="230"/>
      <c r="DI20" s="233"/>
      <c r="DJ20" s="230"/>
      <c r="DK20" s="230"/>
      <c r="DL20" s="230"/>
      <c r="DM20" s="230"/>
      <c r="DN20" s="98"/>
      <c r="DO20" s="98"/>
      <c r="DP20" s="979" t="s">
        <v>161</v>
      </c>
      <c r="DS20" s="557" t="s">
        <v>34</v>
      </c>
      <c r="DX20" s="223" t="s">
        <v>863</v>
      </c>
      <c r="DY20" s="223" t="s">
        <v>863</v>
      </c>
      <c r="DZ20" s="230">
        <v>1889</v>
      </c>
      <c r="EA20" s="230">
        <v>10.5</v>
      </c>
      <c r="EB20" s="230">
        <v>89.5</v>
      </c>
      <c r="EC20" s="223" t="s">
        <v>863</v>
      </c>
      <c r="ED20" s="223" t="s">
        <v>863</v>
      </c>
      <c r="EE20" s="223" t="s">
        <v>863</v>
      </c>
      <c r="EF20" s="223" t="s">
        <v>863</v>
      </c>
      <c r="EG20" s="230" t="s">
        <v>2745</v>
      </c>
      <c r="EH20" s="557" t="s">
        <v>2504</v>
      </c>
      <c r="EK20" s="230"/>
      <c r="EL20" s="230"/>
      <c r="EM20" s="230"/>
      <c r="EN20" s="230"/>
      <c r="EO20" s="230"/>
      <c r="EP20" s="547"/>
      <c r="EQ20" s="547">
        <v>0</v>
      </c>
      <c r="ER20" s="230"/>
      <c r="ES20" s="547">
        <v>2</v>
      </c>
      <c r="ET20" s="547">
        <v>2</v>
      </c>
      <c r="EX20" s="35"/>
      <c r="FD20" s="601"/>
      <c r="FE20" s="601"/>
      <c r="FF20" s="93"/>
      <c r="FJ20" s="589"/>
      <c r="FK20" s="589"/>
      <c r="FM20" s="592"/>
      <c r="FN20" s="592"/>
      <c r="FP20" s="602"/>
      <c r="FQ20" s="544"/>
      <c r="FR20" s="93"/>
      <c r="FS20" s="101"/>
      <c r="GR20" s="551"/>
      <c r="GS20" s="551"/>
    </row>
    <row r="21" spans="1:201" ht="15.75" hidden="1" x14ac:dyDescent="0.25">
      <c r="A21" s="101">
        <v>727</v>
      </c>
      <c r="B21" s="101">
        <f>COUNTIFS(E$21:$F21,E21,F$21:$G21,F21)</f>
        <v>1</v>
      </c>
      <c r="D21" s="1042">
        <v>10360</v>
      </c>
      <c r="E21" s="630" t="s">
        <v>50</v>
      </c>
      <c r="F21" s="209" t="s">
        <v>51</v>
      </c>
      <c r="G21" s="230">
        <v>375515445</v>
      </c>
      <c r="H21" s="230">
        <f t="shared" si="0"/>
        <v>82</v>
      </c>
      <c r="I21" s="223" t="s">
        <v>2340</v>
      </c>
      <c r="J21" s="209" t="s">
        <v>34</v>
      </c>
      <c r="K21" s="207" t="s">
        <v>53</v>
      </c>
      <c r="L21" s="107" t="s">
        <v>48</v>
      </c>
      <c r="M21" s="207">
        <v>13</v>
      </c>
      <c r="N21" s="209" t="s">
        <v>838</v>
      </c>
      <c r="O21" s="209" t="s">
        <v>863</v>
      </c>
      <c r="P21" s="207"/>
      <c r="Q21" s="614" t="s">
        <v>2450</v>
      </c>
      <c r="R21" s="71"/>
      <c r="S21" s="71"/>
      <c r="T21" s="107" t="s">
        <v>1545</v>
      </c>
      <c r="U21" s="107" t="s">
        <v>1214</v>
      </c>
      <c r="V21" s="107" t="s">
        <v>545</v>
      </c>
      <c r="W21" s="107" t="s">
        <v>1298</v>
      </c>
      <c r="X21" s="107" t="s">
        <v>808</v>
      </c>
      <c r="Y21" s="107" t="s">
        <v>545</v>
      </c>
      <c r="Z21" s="107" t="s">
        <v>545</v>
      </c>
      <c r="AA21" s="457"/>
      <c r="AB21" s="457"/>
      <c r="AC21" s="230"/>
      <c r="AD21" s="230"/>
      <c r="AE21" s="230"/>
      <c r="AF21" s="230"/>
      <c r="AG21" s="230"/>
      <c r="AH21" s="441"/>
      <c r="AI21" s="457"/>
      <c r="AJ21" s="230"/>
      <c r="AK21" s="230"/>
      <c r="AL21" s="524"/>
      <c r="AM21" s="230"/>
      <c r="AN21" s="230"/>
      <c r="AO21" s="230"/>
      <c r="AP21" s="525"/>
      <c r="AQ21" s="525"/>
      <c r="AR21" s="525"/>
      <c r="AT21" s="525"/>
      <c r="AU21" s="609"/>
      <c r="AV21" s="822"/>
      <c r="AW21" s="609"/>
      <c r="AX21" s="823"/>
      <c r="AY21" s="609"/>
      <c r="AZ21" s="107"/>
      <c r="BA21" s="445"/>
      <c r="BB21" s="609"/>
      <c r="BC21" s="824"/>
      <c r="BD21" s="824"/>
      <c r="BE21" s="609"/>
      <c r="BF21" s="609"/>
      <c r="BG21" s="609"/>
      <c r="BH21" s="609"/>
      <c r="BI21" s="609"/>
      <c r="BJ21" s="230"/>
      <c r="BK21" s="230"/>
      <c r="BL21" s="446"/>
      <c r="BM21" s="447"/>
      <c r="BN21" s="230"/>
      <c r="BO21" s="230"/>
      <c r="BP21" s="230"/>
      <c r="BQ21" s="586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71"/>
      <c r="CO21" s="71"/>
      <c r="CP21" s="71"/>
      <c r="CQ21" s="71"/>
      <c r="CR21" s="71"/>
      <c r="CS21" s="71"/>
      <c r="CT21" s="71"/>
      <c r="CU21" s="71"/>
      <c r="CV21" s="230"/>
      <c r="CW21" s="230"/>
      <c r="CX21" s="230"/>
      <c r="CY21" s="230"/>
      <c r="CZ21" s="217"/>
      <c r="DA21" s="217"/>
      <c r="DB21" s="448"/>
      <c r="DC21" s="230"/>
      <c r="DD21" s="230"/>
      <c r="DE21" s="230"/>
      <c r="DF21" s="230"/>
      <c r="DG21" s="230"/>
      <c r="DH21" s="230"/>
      <c r="DI21" s="233"/>
      <c r="DJ21" s="230"/>
      <c r="DK21" s="230"/>
      <c r="DL21" s="230"/>
      <c r="DM21" s="230"/>
      <c r="DN21" s="98"/>
      <c r="DO21" s="98"/>
      <c r="DP21" s="979" t="s">
        <v>161</v>
      </c>
      <c r="DS21" s="557" t="s">
        <v>1028</v>
      </c>
      <c r="DX21" s="223" t="s">
        <v>863</v>
      </c>
      <c r="DY21" s="223" t="s">
        <v>863</v>
      </c>
      <c r="DZ21" s="230">
        <v>908</v>
      </c>
      <c r="EA21" s="230">
        <v>40.4</v>
      </c>
      <c r="EB21" s="230">
        <v>59.6</v>
      </c>
      <c r="EC21" s="230">
        <v>1.4</v>
      </c>
      <c r="ED21" s="230">
        <v>5898</v>
      </c>
      <c r="EE21" s="223" t="s">
        <v>863</v>
      </c>
      <c r="EF21" s="230">
        <v>7.38</v>
      </c>
      <c r="EG21" s="230">
        <v>0</v>
      </c>
      <c r="EH21" s="557" t="s">
        <v>2504</v>
      </c>
      <c r="EK21" s="230"/>
      <c r="EL21" s="230"/>
      <c r="EM21" s="230"/>
      <c r="EN21" s="230"/>
      <c r="EO21" s="230"/>
      <c r="EP21" s="547"/>
      <c r="EQ21" s="547">
        <v>0</v>
      </c>
      <c r="ER21" s="230"/>
      <c r="ES21" s="557" t="s">
        <v>754</v>
      </c>
      <c r="ET21" s="557" t="s">
        <v>754</v>
      </c>
      <c r="EX21" s="35"/>
      <c r="FD21" s="601"/>
      <c r="FE21" s="601"/>
      <c r="FF21" s="93"/>
      <c r="FJ21" s="589"/>
      <c r="FK21" s="589"/>
      <c r="FM21" s="592"/>
      <c r="FN21" s="592"/>
      <c r="FP21" s="602"/>
      <c r="FQ21" s="544"/>
      <c r="FR21" s="93"/>
      <c r="FS21" s="101"/>
      <c r="GR21" s="551"/>
      <c r="GS21" s="551"/>
    </row>
    <row r="22" spans="1:201" ht="15.75" hidden="1" x14ac:dyDescent="0.25">
      <c r="A22" s="101">
        <v>731</v>
      </c>
      <c r="B22" s="101">
        <f>COUNTIFS(E$21:$F22,E22,F$21:$G22,F22)</f>
        <v>1</v>
      </c>
      <c r="D22" s="1042">
        <v>10364</v>
      </c>
      <c r="E22" s="630" t="s">
        <v>2345</v>
      </c>
      <c r="F22" s="209" t="s">
        <v>58</v>
      </c>
      <c r="G22" s="230">
        <v>6451131951</v>
      </c>
      <c r="H22" s="230">
        <f t="shared" si="0"/>
        <v>55</v>
      </c>
      <c r="I22" s="223" t="s">
        <v>2340</v>
      </c>
      <c r="J22" s="209" t="s">
        <v>2346</v>
      </c>
      <c r="K22" s="209" t="s">
        <v>948</v>
      </c>
      <c r="L22" s="107" t="s">
        <v>48</v>
      </c>
      <c r="M22" s="207">
        <v>11</v>
      </c>
      <c r="N22" s="209" t="s">
        <v>571</v>
      </c>
      <c r="O22" s="209" t="s">
        <v>863</v>
      </c>
      <c r="P22" s="207"/>
      <c r="Q22" s="614" t="s">
        <v>2450</v>
      </c>
      <c r="R22" s="71"/>
      <c r="S22" s="71"/>
      <c r="T22" s="107" t="s">
        <v>1545</v>
      </c>
      <c r="U22" s="107" t="s">
        <v>1214</v>
      </c>
      <c r="V22" s="107" t="s">
        <v>545</v>
      </c>
      <c r="W22" s="107" t="s">
        <v>1298</v>
      </c>
      <c r="X22" s="107" t="s">
        <v>808</v>
      </c>
      <c r="Y22" s="107" t="s">
        <v>545</v>
      </c>
      <c r="Z22" s="107" t="s">
        <v>545</v>
      </c>
      <c r="AA22" s="457"/>
      <c r="AB22" s="457"/>
      <c r="AC22" s="230"/>
      <c r="AD22" s="230"/>
      <c r="AE22" s="230"/>
      <c r="AF22" s="230"/>
      <c r="AG22" s="230"/>
      <c r="AH22" s="441"/>
      <c r="AI22" s="457"/>
      <c r="AJ22" s="230"/>
      <c r="AK22" s="230"/>
      <c r="AL22" s="524"/>
      <c r="AM22" s="230"/>
      <c r="AN22" s="230"/>
      <c r="AO22" s="230"/>
      <c r="AP22" s="825">
        <v>30.9</v>
      </c>
      <c r="AQ22" s="825">
        <v>29.2</v>
      </c>
      <c r="AR22" s="825" t="e">
        <v>#DIV/0!</v>
      </c>
      <c r="AS22" s="825"/>
      <c r="AT22" s="825"/>
      <c r="AU22" s="825"/>
      <c r="AV22" s="825"/>
      <c r="AW22" s="825">
        <v>19.536428863977669</v>
      </c>
      <c r="AX22" s="825">
        <v>1</v>
      </c>
      <c r="AY22" s="825">
        <v>3.8</v>
      </c>
      <c r="AZ22" s="825">
        <v>18.41</v>
      </c>
      <c r="BA22" s="826"/>
      <c r="BB22" s="825">
        <v>0.09</v>
      </c>
      <c r="BC22" s="825"/>
      <c r="BD22" s="825"/>
      <c r="BE22" s="825">
        <v>91.6</v>
      </c>
      <c r="BF22" s="825">
        <v>182.05</v>
      </c>
      <c r="BG22" s="825">
        <v>69.650000000000006</v>
      </c>
      <c r="BH22" s="825">
        <v>416</v>
      </c>
      <c r="BI22" s="825">
        <v>1.075</v>
      </c>
      <c r="BJ22" s="825" t="e">
        <v>#DIV/0!</v>
      </c>
      <c r="BK22" s="825">
        <v>50.6</v>
      </c>
      <c r="BL22" s="825" t="e">
        <v>#DIV/0!</v>
      </c>
      <c r="BM22" s="825">
        <v>0.3</v>
      </c>
      <c r="BN22" s="825">
        <v>9.5000000000000001E-2</v>
      </c>
      <c r="BO22" s="825">
        <v>5.9</v>
      </c>
      <c r="BP22" s="825">
        <v>10.3</v>
      </c>
      <c r="BQ22" s="825" t="e">
        <v>#VALUE!</v>
      </c>
      <c r="BR22" s="827"/>
      <c r="BS22" s="827"/>
      <c r="BT22" s="827"/>
      <c r="BU22" s="827"/>
      <c r="BV22" s="827"/>
      <c r="BW22" s="827"/>
      <c r="BX22" s="827"/>
      <c r="BY22" s="827"/>
      <c r="BZ22" s="827"/>
      <c r="CA22" s="827"/>
      <c r="CB22" s="827"/>
      <c r="CC22" s="827"/>
      <c r="CD22" s="825">
        <v>12.081849999999999</v>
      </c>
      <c r="CE22" s="825">
        <v>47.3</v>
      </c>
      <c r="CF22" s="825">
        <v>52</v>
      </c>
      <c r="CG22" s="825">
        <v>92.300000000000011</v>
      </c>
      <c r="CH22" s="825">
        <v>7.6999999999999993</v>
      </c>
      <c r="CI22" s="825">
        <v>61</v>
      </c>
      <c r="CJ22" s="825">
        <v>8.4499999999999993</v>
      </c>
      <c r="CK22" s="825">
        <v>74.2</v>
      </c>
      <c r="CL22" s="825">
        <v>25.7</v>
      </c>
      <c r="CM22" s="825">
        <v>38.549999999999997</v>
      </c>
      <c r="CN22" s="828">
        <v>28.9</v>
      </c>
      <c r="CO22" s="828">
        <v>42.25</v>
      </c>
      <c r="CP22" s="828">
        <v>10.130000000000001</v>
      </c>
      <c r="CQ22" s="828">
        <v>13.5</v>
      </c>
      <c r="CR22" s="828">
        <v>3.605</v>
      </c>
      <c r="CS22" s="828">
        <v>26.75</v>
      </c>
      <c r="CT22" s="828">
        <v>6.6099999999999994</v>
      </c>
      <c r="CU22" s="828">
        <v>0.56000000000000005</v>
      </c>
      <c r="CV22" s="825">
        <v>0.26500000000000001</v>
      </c>
      <c r="CW22" s="825">
        <v>10.5</v>
      </c>
      <c r="CX22" s="825" t="e">
        <v>#NUM!</v>
      </c>
      <c r="CY22" s="230"/>
      <c r="CZ22" s="217"/>
      <c r="DA22" s="217"/>
      <c r="DB22" s="448"/>
      <c r="DC22" s="230"/>
      <c r="DD22" s="230"/>
      <c r="DE22" s="230"/>
      <c r="DF22" s="230"/>
      <c r="DG22" s="230"/>
      <c r="DH22" s="230"/>
      <c r="DI22" s="233"/>
      <c r="DJ22" s="230"/>
      <c r="DK22" s="230"/>
      <c r="DL22" s="230"/>
      <c r="DM22" s="230"/>
      <c r="DN22" s="98"/>
      <c r="DO22" s="98"/>
      <c r="DP22" s="979" t="s">
        <v>161</v>
      </c>
      <c r="DS22" s="557" t="s">
        <v>92</v>
      </c>
      <c r="DX22" s="223" t="s">
        <v>2746</v>
      </c>
      <c r="DY22" s="223" t="s">
        <v>863</v>
      </c>
      <c r="DZ22" s="223" t="s">
        <v>863</v>
      </c>
      <c r="EA22" s="223" t="s">
        <v>863</v>
      </c>
      <c r="EB22" s="223" t="s">
        <v>863</v>
      </c>
      <c r="EC22" s="223" t="s">
        <v>863</v>
      </c>
      <c r="ED22" s="223" t="s">
        <v>863</v>
      </c>
      <c r="EE22" s="223" t="s">
        <v>863</v>
      </c>
      <c r="EF22" s="223" t="s">
        <v>863</v>
      </c>
      <c r="EG22" s="223" t="s">
        <v>863</v>
      </c>
      <c r="EH22" s="547">
        <v>1</v>
      </c>
      <c r="EK22" s="230"/>
      <c r="EL22" s="230"/>
      <c r="EM22" s="230"/>
      <c r="EN22" s="230"/>
      <c r="EO22" s="230"/>
      <c r="EP22" s="547"/>
      <c r="EQ22" s="547">
        <v>1</v>
      </c>
      <c r="ER22" s="230"/>
      <c r="ES22" s="547">
        <v>2</v>
      </c>
      <c r="ET22" s="547">
        <v>1</v>
      </c>
      <c r="EX22" s="35"/>
      <c r="FD22" s="601"/>
      <c r="FE22" s="601"/>
      <c r="FF22" s="93"/>
      <c r="FJ22" s="589"/>
      <c r="FK22" s="589"/>
      <c r="FM22" s="592"/>
      <c r="FN22" s="592"/>
      <c r="FP22" s="602"/>
      <c r="FQ22" s="544"/>
      <c r="FR22" s="93"/>
      <c r="FS22" s="101"/>
      <c r="GR22" s="551"/>
      <c r="GS22" s="551"/>
    </row>
    <row r="23" spans="1:201" ht="15.75" hidden="1" x14ac:dyDescent="0.25">
      <c r="A23" s="101">
        <v>736</v>
      </c>
      <c r="B23" s="101">
        <f>COUNTIFS(E$21:$F23,E23,F$21:$G23,F23)</f>
        <v>1</v>
      </c>
      <c r="D23" s="1042">
        <v>10380</v>
      </c>
      <c r="E23" s="630" t="s">
        <v>1787</v>
      </c>
      <c r="F23" s="209" t="s">
        <v>73</v>
      </c>
      <c r="G23" s="230">
        <v>5512211452</v>
      </c>
      <c r="H23" s="230">
        <f t="shared" si="0"/>
        <v>64</v>
      </c>
      <c r="I23" s="223" t="s">
        <v>2352</v>
      </c>
      <c r="J23" s="209" t="s">
        <v>34</v>
      </c>
      <c r="K23" s="207" t="s">
        <v>53</v>
      </c>
      <c r="L23" s="107" t="s">
        <v>48</v>
      </c>
      <c r="M23" s="207">
        <v>5</v>
      </c>
      <c r="N23" s="207" t="s">
        <v>1551</v>
      </c>
      <c r="O23" s="207" t="s">
        <v>863</v>
      </c>
      <c r="P23" s="207"/>
      <c r="Q23" s="660" t="s">
        <v>2450</v>
      </c>
      <c r="R23" s="71"/>
      <c r="S23" s="71"/>
      <c r="T23" s="107" t="s">
        <v>1545</v>
      </c>
      <c r="U23" s="107" t="s">
        <v>1214</v>
      </c>
      <c r="V23" s="107" t="s">
        <v>545</v>
      </c>
      <c r="W23" s="107" t="s">
        <v>1298</v>
      </c>
      <c r="X23" s="107" t="s">
        <v>808</v>
      </c>
      <c r="Y23" s="107" t="s">
        <v>545</v>
      </c>
      <c r="Z23" s="107" t="s">
        <v>545</v>
      </c>
      <c r="AA23" s="457"/>
      <c r="AB23" s="457"/>
      <c r="AC23" s="230"/>
      <c r="AD23" s="230"/>
      <c r="AE23" s="230"/>
      <c r="AF23" s="230"/>
      <c r="AG23" s="230"/>
      <c r="AH23" s="441"/>
      <c r="AI23" s="457"/>
      <c r="AJ23" s="230"/>
      <c r="AK23" s="230"/>
      <c r="AL23" s="524"/>
      <c r="AM23" s="230"/>
      <c r="AN23" s="230"/>
      <c r="AO23" s="230"/>
      <c r="AP23" s="525"/>
      <c r="AQ23" s="525"/>
      <c r="AR23" s="525"/>
      <c r="AT23" s="525"/>
      <c r="AU23" s="609"/>
      <c r="AV23" s="822"/>
      <c r="AW23" s="609"/>
      <c r="AX23" s="823"/>
      <c r="AY23" s="609"/>
      <c r="AZ23" s="107"/>
      <c r="BA23" s="445"/>
      <c r="BB23" s="609"/>
      <c r="BC23" s="824"/>
      <c r="BD23" s="824"/>
      <c r="BE23" s="609"/>
      <c r="BF23" s="609"/>
      <c r="BG23" s="609"/>
      <c r="BH23" s="609"/>
      <c r="BI23" s="609"/>
      <c r="BJ23" s="230"/>
      <c r="BK23" s="230"/>
      <c r="BL23" s="446"/>
      <c r="BM23" s="447"/>
      <c r="BN23" s="230"/>
      <c r="BO23" s="230"/>
      <c r="BP23" s="230"/>
      <c r="BQ23" s="586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71"/>
      <c r="CO23" s="71"/>
      <c r="CP23" s="71"/>
      <c r="CQ23" s="71"/>
      <c r="CR23" s="71"/>
      <c r="CS23" s="71"/>
      <c r="CT23" s="71"/>
      <c r="CU23" s="71"/>
      <c r="CV23" s="230"/>
      <c r="CW23" s="230"/>
      <c r="CX23" s="230"/>
      <c r="CY23" s="230"/>
      <c r="CZ23" s="217"/>
      <c r="DA23" s="217"/>
      <c r="DB23" s="448"/>
      <c r="DC23" s="230"/>
      <c r="DD23" s="230"/>
      <c r="DE23" s="230"/>
      <c r="DF23" s="230"/>
      <c r="DG23" s="230"/>
      <c r="DH23" s="230"/>
      <c r="DI23" s="233"/>
      <c r="DJ23" s="230"/>
      <c r="DK23" s="230"/>
      <c r="DL23" s="230"/>
      <c r="DM23" s="230"/>
      <c r="DN23" s="98"/>
      <c r="DO23" s="98"/>
      <c r="DP23" s="979" t="s">
        <v>161</v>
      </c>
      <c r="DS23" s="557" t="s">
        <v>34</v>
      </c>
      <c r="DX23" s="223" t="s">
        <v>863</v>
      </c>
      <c r="DY23" s="223" t="s">
        <v>863</v>
      </c>
      <c r="DZ23" s="230">
        <v>1236</v>
      </c>
      <c r="EA23" s="230">
        <v>65.400000000000006</v>
      </c>
      <c r="EB23" s="230">
        <v>34.6</v>
      </c>
      <c r="EC23" s="223" t="s">
        <v>863</v>
      </c>
      <c r="ED23" s="223" t="s">
        <v>863</v>
      </c>
      <c r="EE23" s="223" t="s">
        <v>863</v>
      </c>
      <c r="EF23" s="485" t="s">
        <v>863</v>
      </c>
      <c r="EG23" s="457">
        <v>0</v>
      </c>
      <c r="EH23" s="557" t="s">
        <v>2504</v>
      </c>
      <c r="EK23" s="230"/>
      <c r="EL23" s="230"/>
      <c r="EM23" s="230"/>
      <c r="EN23" s="230"/>
      <c r="EO23" s="230"/>
      <c r="EP23" s="547"/>
      <c r="EQ23" s="547">
        <v>0</v>
      </c>
      <c r="ER23" s="230"/>
      <c r="ES23" s="557" t="s">
        <v>754</v>
      </c>
      <c r="ET23" s="557" t="s">
        <v>754</v>
      </c>
      <c r="EX23" s="35"/>
      <c r="FD23" s="601"/>
      <c r="FE23" s="601"/>
      <c r="FF23" s="93"/>
      <c r="FJ23" s="589"/>
      <c r="FK23" s="589"/>
      <c r="FM23" s="592"/>
      <c r="FN23" s="592"/>
      <c r="FP23" s="602"/>
      <c r="FQ23" s="544"/>
      <c r="FR23" s="93"/>
      <c r="FS23" s="101"/>
      <c r="GR23" s="551"/>
      <c r="GS23" s="551"/>
    </row>
    <row r="24" spans="1:201" ht="15.75" hidden="1" x14ac:dyDescent="0.25">
      <c r="A24" s="101">
        <v>743</v>
      </c>
      <c r="B24" s="101">
        <f>COUNTIFS(E$21:$F24,E24,F$21:$G24,F24)</f>
        <v>1</v>
      </c>
      <c r="D24" s="1042">
        <v>10403</v>
      </c>
      <c r="E24" s="630" t="s">
        <v>2365</v>
      </c>
      <c r="F24" s="209" t="s">
        <v>2366</v>
      </c>
      <c r="G24" s="230">
        <v>7110054853</v>
      </c>
      <c r="H24" s="230">
        <f t="shared" si="0"/>
        <v>48</v>
      </c>
      <c r="I24" s="223" t="s">
        <v>2363</v>
      </c>
      <c r="J24" s="209" t="s">
        <v>34</v>
      </c>
      <c r="K24" s="207" t="s">
        <v>53</v>
      </c>
      <c r="L24" s="107" t="s">
        <v>48</v>
      </c>
      <c r="M24" s="207">
        <v>29</v>
      </c>
      <c r="N24" s="209" t="s">
        <v>2136</v>
      </c>
      <c r="O24" s="209" t="s">
        <v>863</v>
      </c>
      <c r="P24" s="207"/>
      <c r="Q24" s="614" t="s">
        <v>2454</v>
      </c>
      <c r="R24" s="71"/>
      <c r="S24" s="71"/>
      <c r="T24" s="107" t="s">
        <v>1545</v>
      </c>
      <c r="U24" s="107" t="s">
        <v>1214</v>
      </c>
      <c r="V24" s="107" t="s">
        <v>545</v>
      </c>
      <c r="W24" s="107" t="s">
        <v>1298</v>
      </c>
      <c r="X24" s="107" t="s">
        <v>808</v>
      </c>
      <c r="Y24" s="107" t="s">
        <v>545</v>
      </c>
      <c r="Z24" s="107" t="s">
        <v>545</v>
      </c>
      <c r="AA24" s="457"/>
      <c r="AB24" s="457"/>
      <c r="AC24" s="95"/>
      <c r="AD24" s="95"/>
      <c r="AE24" s="95"/>
      <c r="AF24" s="95"/>
      <c r="AG24" s="95"/>
      <c r="AH24" s="441"/>
      <c r="AI24" s="457"/>
      <c r="AJ24" s="230"/>
      <c r="AK24" s="230"/>
      <c r="AL24" s="524"/>
      <c r="AM24" s="230"/>
      <c r="AN24" s="230"/>
      <c r="AO24" s="230"/>
      <c r="AP24" s="525"/>
      <c r="AQ24" s="525"/>
      <c r="AR24" s="525"/>
      <c r="AT24" s="583"/>
      <c r="AU24" s="609"/>
      <c r="AV24" s="822"/>
      <c r="AW24" s="609"/>
      <c r="AX24" s="823"/>
      <c r="AY24" s="609"/>
      <c r="AZ24" s="107"/>
      <c r="BA24" s="445"/>
      <c r="BB24" s="609"/>
      <c r="BC24" s="824"/>
      <c r="BD24" s="610"/>
      <c r="BE24" s="609"/>
      <c r="BF24" s="609"/>
      <c r="BG24" s="609"/>
      <c r="BH24" s="609"/>
      <c r="BI24" s="609"/>
      <c r="BJ24" s="230"/>
      <c r="BK24" s="230"/>
      <c r="BL24" s="446"/>
      <c r="BM24" s="447"/>
      <c r="BN24" s="230"/>
      <c r="BO24" s="230"/>
      <c r="BP24" s="230"/>
      <c r="BQ24" s="586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71"/>
      <c r="CO24" s="71"/>
      <c r="CP24" s="71"/>
      <c r="CQ24" s="71"/>
      <c r="CR24" s="71"/>
      <c r="CS24" s="71"/>
      <c r="CT24" s="71"/>
      <c r="CU24" s="587"/>
      <c r="CV24" s="230"/>
      <c r="CW24" s="230"/>
      <c r="CX24" s="230"/>
      <c r="CY24" s="230"/>
      <c r="CZ24" s="230"/>
      <c r="DA24" s="230"/>
      <c r="DB24" s="448"/>
      <c r="DC24" s="230"/>
      <c r="DD24" s="230"/>
      <c r="DE24" s="230"/>
      <c r="DF24" s="230"/>
      <c r="DG24" s="230"/>
      <c r="DH24" s="230"/>
      <c r="DI24" s="233"/>
      <c r="DJ24" s="230"/>
      <c r="DK24" s="230"/>
      <c r="DL24" s="230"/>
      <c r="DM24" s="230"/>
      <c r="DN24" s="98"/>
      <c r="DO24" s="98"/>
      <c r="DP24" s="979" t="s">
        <v>158</v>
      </c>
      <c r="DS24" s="557" t="s">
        <v>34</v>
      </c>
      <c r="DX24" s="223" t="s">
        <v>863</v>
      </c>
      <c r="DY24" s="223" t="s">
        <v>863</v>
      </c>
      <c r="DZ24" s="230">
        <v>437</v>
      </c>
      <c r="EA24" s="230">
        <v>21.1</v>
      </c>
      <c r="EB24" s="230">
        <v>78.900000000000006</v>
      </c>
      <c r="EC24" s="223" t="s">
        <v>863</v>
      </c>
      <c r="ED24" s="223" t="s">
        <v>863</v>
      </c>
      <c r="EE24" s="223" t="s">
        <v>863</v>
      </c>
      <c r="EF24" s="223" t="s">
        <v>863</v>
      </c>
      <c r="EG24" s="230">
        <v>0</v>
      </c>
      <c r="EH24" s="547">
        <v>1</v>
      </c>
      <c r="EK24" s="230"/>
      <c r="EL24" s="230"/>
      <c r="EM24" s="230"/>
      <c r="EN24" s="230"/>
      <c r="EO24" s="230"/>
      <c r="EP24" s="547"/>
      <c r="EQ24" s="547">
        <v>1</v>
      </c>
      <c r="ER24" s="230"/>
      <c r="ES24" s="547">
        <v>2</v>
      </c>
      <c r="ET24" s="547">
        <v>1</v>
      </c>
      <c r="EX24" s="35"/>
      <c r="FD24" s="601"/>
      <c r="FE24" s="601"/>
      <c r="FF24" s="93"/>
      <c r="FJ24" s="589"/>
      <c r="FK24" s="589"/>
      <c r="FM24" s="592"/>
      <c r="FN24" s="592"/>
      <c r="FP24" s="602"/>
      <c r="FQ24" s="544"/>
      <c r="FR24" s="93"/>
      <c r="FS24" s="101"/>
      <c r="GR24" s="551"/>
      <c r="GS24" s="551"/>
    </row>
    <row r="25" spans="1:201" ht="15.75" hidden="1" x14ac:dyDescent="0.25">
      <c r="A25" s="101">
        <v>778</v>
      </c>
      <c r="B25" s="101">
        <f>COUNTIFS(E$21:$F25,E25,F$21:$G25,F25)</f>
        <v>1</v>
      </c>
      <c r="D25" s="1042">
        <v>10540</v>
      </c>
      <c r="E25" s="630" t="s">
        <v>2266</v>
      </c>
      <c r="F25" s="209" t="s">
        <v>30</v>
      </c>
      <c r="G25" s="230">
        <v>6802222042</v>
      </c>
      <c r="H25" s="230">
        <f t="shared" si="0"/>
        <v>51</v>
      </c>
      <c r="I25" s="223" t="s">
        <v>2414</v>
      </c>
      <c r="J25" s="209" t="s">
        <v>2267</v>
      </c>
      <c r="K25" s="207" t="s">
        <v>53</v>
      </c>
      <c r="L25" s="107" t="s">
        <v>48</v>
      </c>
      <c r="M25" s="207">
        <v>12</v>
      </c>
      <c r="N25" s="209" t="s">
        <v>574</v>
      </c>
      <c r="O25" s="209" t="s">
        <v>863</v>
      </c>
      <c r="P25" s="207"/>
      <c r="Q25" s="660" t="s">
        <v>2455</v>
      </c>
      <c r="R25" s="71"/>
      <c r="S25" s="71"/>
      <c r="T25" s="107" t="s">
        <v>1545</v>
      </c>
      <c r="U25" s="107" t="s">
        <v>1214</v>
      </c>
      <c r="V25" s="107" t="s">
        <v>545</v>
      </c>
      <c r="W25" s="107" t="s">
        <v>1298</v>
      </c>
      <c r="X25" s="107" t="s">
        <v>808</v>
      </c>
      <c r="Y25" s="107" t="s">
        <v>545</v>
      </c>
      <c r="Z25" s="107" t="s">
        <v>545</v>
      </c>
      <c r="AA25" s="457"/>
      <c r="AB25" s="457"/>
      <c r="AC25" s="230"/>
      <c r="AD25" s="230"/>
      <c r="AE25" s="230"/>
      <c r="AF25" s="230"/>
      <c r="AG25" s="230"/>
      <c r="AH25" s="441"/>
      <c r="AI25" s="457"/>
      <c r="AJ25" s="230"/>
      <c r="AK25" s="230"/>
      <c r="AL25" s="443"/>
      <c r="AM25" s="230"/>
      <c r="AN25" s="230"/>
      <c r="AO25" s="230"/>
      <c r="AP25" s="525"/>
      <c r="AQ25" s="525"/>
      <c r="AR25" s="525"/>
      <c r="AT25" s="583"/>
      <c r="AU25" s="233"/>
      <c r="AV25" s="584"/>
      <c r="AW25" s="230"/>
      <c r="AX25" s="444"/>
      <c r="AY25" s="230"/>
      <c r="AZ25" s="230"/>
      <c r="BA25" s="445"/>
      <c r="BB25" s="230"/>
      <c r="BC25" s="585"/>
      <c r="BD25" s="98"/>
      <c r="BE25" s="230"/>
      <c r="BF25" s="230"/>
      <c r="BG25" s="230"/>
      <c r="BH25" s="230"/>
      <c r="BI25" s="230"/>
      <c r="BJ25" s="230"/>
      <c r="BK25" s="230"/>
      <c r="BL25" s="446"/>
      <c r="BM25" s="447"/>
      <c r="BN25" s="230"/>
      <c r="BO25" s="230"/>
      <c r="BP25" s="230"/>
      <c r="BQ25" s="586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71"/>
      <c r="CO25" s="71"/>
      <c r="CP25" s="71"/>
      <c r="CQ25" s="71"/>
      <c r="CR25" s="71"/>
      <c r="CS25" s="71"/>
      <c r="CT25" s="71"/>
      <c r="CU25" s="587"/>
      <c r="CV25" s="230"/>
      <c r="CW25" s="230"/>
      <c r="CX25" s="230"/>
      <c r="CY25" s="230"/>
      <c r="CZ25" s="230"/>
      <c r="DA25" s="230"/>
      <c r="DB25" s="448"/>
      <c r="DC25" s="230"/>
      <c r="DD25" s="230"/>
      <c r="DE25" s="230"/>
      <c r="DF25" s="230"/>
      <c r="DG25" s="230"/>
      <c r="DH25" s="230"/>
      <c r="DI25" s="233"/>
      <c r="DJ25" s="230"/>
      <c r="DK25" s="230"/>
      <c r="DL25" s="230"/>
      <c r="DM25" s="230"/>
      <c r="DN25" s="98"/>
      <c r="DO25" s="98"/>
      <c r="DP25" s="979" t="s">
        <v>158</v>
      </c>
      <c r="DS25" s="557" t="s">
        <v>34</v>
      </c>
      <c r="DX25" s="223" t="s">
        <v>863</v>
      </c>
      <c r="DY25" s="223" t="s">
        <v>863</v>
      </c>
      <c r="DZ25" s="230">
        <v>4018</v>
      </c>
      <c r="EA25" s="230">
        <v>38.200000000000003</v>
      </c>
      <c r="EB25" s="230">
        <v>61.8</v>
      </c>
      <c r="EC25" s="230" t="s">
        <v>863</v>
      </c>
      <c r="ED25" s="230" t="s">
        <v>863</v>
      </c>
      <c r="EE25" s="230" t="s">
        <v>863</v>
      </c>
      <c r="EF25" s="230" t="s">
        <v>863</v>
      </c>
      <c r="EG25" s="230">
        <v>0</v>
      </c>
      <c r="EH25" s="557" t="s">
        <v>2504</v>
      </c>
      <c r="EK25" s="230"/>
      <c r="EL25" s="230"/>
      <c r="EM25" s="230"/>
      <c r="EN25" s="230"/>
      <c r="EO25" s="230"/>
      <c r="EP25" s="547"/>
      <c r="EQ25" s="547">
        <v>0</v>
      </c>
      <c r="ER25" s="230"/>
      <c r="ES25" s="547">
        <v>1</v>
      </c>
      <c r="ET25" s="547">
        <v>1</v>
      </c>
      <c r="EX25" s="35"/>
      <c r="FD25" s="601"/>
      <c r="FE25" s="601"/>
      <c r="FF25" s="93"/>
      <c r="FJ25" s="589"/>
      <c r="FK25" s="589"/>
      <c r="FM25" s="592"/>
      <c r="FN25" s="592"/>
      <c r="FP25" s="602"/>
      <c r="FQ25" s="544"/>
      <c r="FR25" s="93"/>
      <c r="FS25" s="101"/>
      <c r="GR25" s="551"/>
      <c r="GS25" s="551"/>
    </row>
    <row r="26" spans="1:201" ht="15.75" hidden="1" x14ac:dyDescent="0.25">
      <c r="A26" s="101">
        <v>780</v>
      </c>
      <c r="B26" s="101">
        <f>COUNTIFS(E$21:$F26,E26,F$21:$G26,F26)</f>
        <v>1</v>
      </c>
      <c r="D26" s="1042">
        <v>10542</v>
      </c>
      <c r="E26" s="630" t="s">
        <v>1949</v>
      </c>
      <c r="F26" s="209" t="s">
        <v>184</v>
      </c>
      <c r="G26" s="230">
        <v>5712091671</v>
      </c>
      <c r="H26" s="230">
        <f t="shared" si="0"/>
        <v>62</v>
      </c>
      <c r="I26" s="223" t="s">
        <v>2414</v>
      </c>
      <c r="J26" s="209" t="s">
        <v>34</v>
      </c>
      <c r="K26" s="207" t="s">
        <v>53</v>
      </c>
      <c r="L26" s="107" t="s">
        <v>48</v>
      </c>
      <c r="M26" s="207">
        <v>57</v>
      </c>
      <c r="N26" s="209" t="s">
        <v>408</v>
      </c>
      <c r="O26" s="209" t="s">
        <v>863</v>
      </c>
      <c r="P26" s="207"/>
      <c r="Q26" s="660" t="s">
        <v>2455</v>
      </c>
      <c r="R26" s="71"/>
      <c r="S26" s="71"/>
      <c r="T26" s="107" t="s">
        <v>1545</v>
      </c>
      <c r="U26" s="107" t="s">
        <v>1214</v>
      </c>
      <c r="V26" s="107" t="s">
        <v>545</v>
      </c>
      <c r="W26" s="107" t="s">
        <v>1298</v>
      </c>
      <c r="X26" s="107" t="s">
        <v>808</v>
      </c>
      <c r="Y26" s="107" t="s">
        <v>545</v>
      </c>
      <c r="Z26" s="107" t="s">
        <v>545</v>
      </c>
      <c r="AA26" s="457"/>
      <c r="AB26" s="457"/>
      <c r="AC26" s="230"/>
      <c r="AD26" s="230"/>
      <c r="AE26" s="230"/>
      <c r="AF26" s="230"/>
      <c r="AG26" s="230"/>
      <c r="AH26" s="441"/>
      <c r="AI26" s="457"/>
      <c r="AJ26" s="230"/>
      <c r="AK26" s="230"/>
      <c r="AL26" s="443"/>
      <c r="AM26" s="230"/>
      <c r="AN26" s="230"/>
      <c r="AO26" s="230"/>
      <c r="AP26" s="525"/>
      <c r="AQ26" s="525"/>
      <c r="AR26" s="525"/>
      <c r="AT26" s="583"/>
      <c r="AU26" s="233"/>
      <c r="AV26" s="584"/>
      <c r="AW26" s="230"/>
      <c r="AX26" s="444"/>
      <c r="AY26" s="230"/>
      <c r="AZ26" s="230"/>
      <c r="BA26" s="445"/>
      <c r="BB26" s="230"/>
      <c r="BC26" s="585"/>
      <c r="BD26" s="98"/>
      <c r="BE26" s="230"/>
      <c r="BF26" s="230"/>
      <c r="BG26" s="230"/>
      <c r="BH26" s="230"/>
      <c r="BI26" s="230"/>
      <c r="BJ26" s="230"/>
      <c r="BK26" s="230"/>
      <c r="BL26" s="446"/>
      <c r="BM26" s="447"/>
      <c r="BN26" s="230"/>
      <c r="BO26" s="230"/>
      <c r="BP26" s="230"/>
      <c r="BQ26" s="586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71"/>
      <c r="CO26" s="71"/>
      <c r="CP26" s="71"/>
      <c r="CQ26" s="71"/>
      <c r="CR26" s="71"/>
      <c r="CS26" s="71"/>
      <c r="CT26" s="71"/>
      <c r="CU26" s="587"/>
      <c r="CV26" s="230"/>
      <c r="CW26" s="230"/>
      <c r="CX26" s="230"/>
      <c r="CY26" s="230"/>
      <c r="CZ26" s="230"/>
      <c r="DA26" s="230"/>
      <c r="DB26" s="448"/>
      <c r="DC26" s="230"/>
      <c r="DD26" s="230"/>
      <c r="DE26" s="230"/>
      <c r="DF26" s="230"/>
      <c r="DG26" s="230"/>
      <c r="DH26" s="230"/>
      <c r="DI26" s="233"/>
      <c r="DJ26" s="230"/>
      <c r="DK26" s="230"/>
      <c r="DL26" s="230"/>
      <c r="DM26" s="230"/>
      <c r="DN26" s="98"/>
      <c r="DO26" s="98"/>
      <c r="DP26" s="979" t="s">
        <v>158</v>
      </c>
      <c r="DS26" s="557" t="s">
        <v>92</v>
      </c>
      <c r="DX26" s="223" t="s">
        <v>863</v>
      </c>
      <c r="DY26" s="223" t="s">
        <v>863</v>
      </c>
      <c r="DZ26" s="230">
        <v>136</v>
      </c>
      <c r="EA26" s="230">
        <v>14</v>
      </c>
      <c r="EB26" s="230">
        <v>86</v>
      </c>
      <c r="EC26" s="223" t="s">
        <v>863</v>
      </c>
      <c r="ED26" s="223" t="s">
        <v>863</v>
      </c>
      <c r="EE26" s="223" t="s">
        <v>863</v>
      </c>
      <c r="EF26" s="223" t="s">
        <v>863</v>
      </c>
      <c r="EG26" s="230">
        <v>0</v>
      </c>
      <c r="EH26" s="547">
        <v>1</v>
      </c>
      <c r="EK26" s="230"/>
      <c r="EL26" s="230"/>
      <c r="EM26" s="230"/>
      <c r="EN26" s="230"/>
      <c r="EO26" s="230"/>
      <c r="EP26" s="547"/>
      <c r="EQ26" s="547">
        <v>0</v>
      </c>
      <c r="ER26" s="230"/>
      <c r="ES26" s="547">
        <v>3</v>
      </c>
      <c r="ET26" s="547">
        <v>1</v>
      </c>
      <c r="EX26" s="35"/>
      <c r="FD26" s="601"/>
      <c r="FE26" s="601"/>
      <c r="FF26" s="93"/>
      <c r="FJ26" s="589"/>
      <c r="FK26" s="589"/>
      <c r="FM26" s="592"/>
      <c r="FN26" s="592"/>
      <c r="FP26" s="602"/>
      <c r="FQ26" s="544"/>
      <c r="FR26" s="93"/>
      <c r="FS26" s="101"/>
      <c r="GR26" s="551"/>
      <c r="GS26" s="551"/>
    </row>
    <row r="27" spans="1:201" hidden="1" x14ac:dyDescent="0.25">
      <c r="A27" s="228">
        <v>1</v>
      </c>
      <c r="B27" s="228">
        <f>COUNTIFS($E$1:E27,E27,$G$1:G27,G27)</f>
        <v>1</v>
      </c>
      <c r="C27" s="228"/>
      <c r="D27" s="1043" t="s">
        <v>1325</v>
      </c>
      <c r="E27" s="666" t="s">
        <v>1366</v>
      </c>
      <c r="F27" s="207"/>
      <c r="G27" s="223">
        <v>6905026535</v>
      </c>
      <c r="H27" s="230">
        <f t="shared" si="0"/>
        <v>47</v>
      </c>
      <c r="I27" s="223" t="s">
        <v>1463</v>
      </c>
      <c r="J27" s="207"/>
      <c r="K27" s="207"/>
      <c r="L27" s="253" t="s">
        <v>48</v>
      </c>
      <c r="M27" s="207"/>
      <c r="N27" s="213"/>
      <c r="O27" s="213"/>
      <c r="P27" s="213"/>
      <c r="Q27" s="12"/>
      <c r="T27" s="168"/>
      <c r="U27" s="168"/>
      <c r="V27" s="180"/>
      <c r="W27" s="168"/>
      <c r="X27" s="179"/>
      <c r="Y27" s="168"/>
      <c r="AA27" s="226"/>
      <c r="AB27" s="226"/>
      <c r="AK27" s="317">
        <v>27</v>
      </c>
      <c r="AL27" s="318"/>
      <c r="AN27" s="281"/>
      <c r="AP27" s="319">
        <v>30.3</v>
      </c>
      <c r="AQ27" s="320">
        <v>14</v>
      </c>
      <c r="AR27" s="321">
        <v>52.9</v>
      </c>
      <c r="AS27" s="322">
        <v>97.199999999999989</v>
      </c>
      <c r="AT27" s="323">
        <v>2.1642857142857141</v>
      </c>
      <c r="AU27" s="324">
        <v>114.49071428571428</v>
      </c>
      <c r="AV27" s="325">
        <v>0.452914798206278</v>
      </c>
      <c r="AW27" s="223" t="s">
        <v>754</v>
      </c>
      <c r="AX27" s="326">
        <v>2.29</v>
      </c>
      <c r="AY27" s="226">
        <v>7.02</v>
      </c>
      <c r="AZ27" s="280">
        <v>12</v>
      </c>
      <c r="BA27" s="327"/>
      <c r="BB27" s="328">
        <v>0.28000000000000003</v>
      </c>
      <c r="BC27" s="329" t="s">
        <v>754</v>
      </c>
      <c r="BD27" s="329"/>
      <c r="BE27" s="226" t="s">
        <v>754</v>
      </c>
      <c r="BG27" s="330" t="s">
        <v>754</v>
      </c>
      <c r="BH27" s="280"/>
      <c r="BI27" s="280" t="s">
        <v>754</v>
      </c>
      <c r="BJ27" s="226" t="s">
        <v>754</v>
      </c>
      <c r="BK27" s="226" t="s">
        <v>754</v>
      </c>
      <c r="BL27" s="331" t="s">
        <v>754</v>
      </c>
      <c r="BM27" s="332" t="s">
        <v>754</v>
      </c>
      <c r="BN27" s="226" t="s">
        <v>754</v>
      </c>
      <c r="BO27" s="226" t="s">
        <v>754</v>
      </c>
      <c r="BP27" s="226" t="s">
        <v>754</v>
      </c>
      <c r="BQ27" s="333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280" t="s">
        <v>754</v>
      </c>
      <c r="CE27" s="226" t="s">
        <v>754</v>
      </c>
      <c r="CF27" s="226" t="s">
        <v>754</v>
      </c>
      <c r="CU27" s="66"/>
      <c r="CW27" s="231"/>
      <c r="CX27" s="231" t="s">
        <v>943</v>
      </c>
      <c r="CY27" s="231">
        <v>6</v>
      </c>
      <c r="CZ27" s="231" t="s">
        <v>936</v>
      </c>
      <c r="DA27" s="231" t="s">
        <v>1294</v>
      </c>
      <c r="DI27" s="336" t="s">
        <v>1366</v>
      </c>
      <c r="DJ27" s="218"/>
      <c r="DK27" s="269"/>
      <c r="DL27" s="337"/>
      <c r="DM27" s="149">
        <v>47</v>
      </c>
      <c r="DN27" s="521" t="s">
        <v>1088</v>
      </c>
      <c r="DO27" s="521" t="s">
        <v>48</v>
      </c>
      <c r="DP27" s="980"/>
      <c r="DQ27" s="107">
        <v>2</v>
      </c>
      <c r="DR27" s="557" t="s">
        <v>1019</v>
      </c>
      <c r="DS27" s="557"/>
      <c r="DT27" s="107">
        <v>0</v>
      </c>
      <c r="DU27" s="107">
        <v>0</v>
      </c>
      <c r="DV27" s="999" t="s">
        <v>863</v>
      </c>
      <c r="DW27" s="107" t="s">
        <v>863</v>
      </c>
      <c r="DX27" s="107" t="s">
        <v>863</v>
      </c>
      <c r="DY27" s="107" t="s">
        <v>863</v>
      </c>
      <c r="DZ27" s="107" t="s">
        <v>863</v>
      </c>
      <c r="EA27" s="107" t="s">
        <v>863</v>
      </c>
      <c r="EB27" s="107" t="s">
        <v>863</v>
      </c>
      <c r="EC27" s="107" t="s">
        <v>863</v>
      </c>
      <c r="ED27" s="107" t="s">
        <v>863</v>
      </c>
      <c r="EE27" s="107" t="s">
        <v>863</v>
      </c>
      <c r="EF27" s="107" t="s">
        <v>863</v>
      </c>
      <c r="EG27" s="107" t="s">
        <v>863</v>
      </c>
      <c r="EH27" s="557" t="s">
        <v>1101</v>
      </c>
      <c r="EI27" s="282" t="s">
        <v>863</v>
      </c>
      <c r="EJ27" s="282">
        <v>25</v>
      </c>
      <c r="EK27" s="223">
        <v>3</v>
      </c>
      <c r="EL27" s="218"/>
      <c r="EM27" s="223">
        <v>1</v>
      </c>
      <c r="EN27" s="223" t="s">
        <v>863</v>
      </c>
      <c r="EO27" s="223" t="s">
        <v>863</v>
      </c>
      <c r="EP27" s="1084" t="s">
        <v>863</v>
      </c>
      <c r="EQ27" s="557">
        <v>0</v>
      </c>
      <c r="ER27" s="999" t="s">
        <v>863</v>
      </c>
      <c r="ES27" s="557">
        <v>1</v>
      </c>
      <c r="ET27" s="557">
        <v>1</v>
      </c>
      <c r="EU27" s="107" t="s">
        <v>863</v>
      </c>
      <c r="EV27" s="691"/>
      <c r="EW27" s="691"/>
      <c r="EX27" s="240"/>
      <c r="EY27" s="240"/>
      <c r="EZ27" s="240"/>
      <c r="FA27" s="240"/>
      <c r="FB27" s="240"/>
      <c r="FC27" s="241"/>
      <c r="FD27" s="240"/>
      <c r="FE27" s="240"/>
      <c r="FF27" s="240"/>
      <c r="FG27" s="240"/>
      <c r="FH27" s="240"/>
      <c r="FI27" s="240"/>
      <c r="FJ27" s="240"/>
      <c r="FK27" s="240"/>
      <c r="FL27" s="242"/>
      <c r="FM27" s="242"/>
      <c r="FN27" s="242"/>
      <c r="FO27" s="242"/>
      <c r="FP27" s="243"/>
      <c r="FQ27" s="244"/>
      <c r="FR27" s="240"/>
      <c r="FS27" s="240"/>
      <c r="GR27" s="225"/>
      <c r="GS27" s="225"/>
    </row>
    <row r="28" spans="1:201" hidden="1" x14ac:dyDescent="0.25">
      <c r="A28" s="101">
        <v>2</v>
      </c>
      <c r="B28" s="228">
        <f>COUNTIFS($E$1:E28,E28,$G$1:G28,G28)</f>
        <v>1</v>
      </c>
      <c r="C28" s="228"/>
      <c r="D28" s="1043" t="s">
        <v>1324</v>
      </c>
      <c r="E28" s="829" t="s">
        <v>1365</v>
      </c>
      <c r="F28" s="207"/>
      <c r="G28" s="223">
        <v>5658061233</v>
      </c>
      <c r="H28" s="230">
        <f t="shared" si="0"/>
        <v>60</v>
      </c>
      <c r="I28" s="223" t="s">
        <v>1463</v>
      </c>
      <c r="J28" s="207"/>
      <c r="K28" s="207"/>
      <c r="L28" s="253" t="s">
        <v>48</v>
      </c>
      <c r="M28" s="207"/>
      <c r="N28" s="213"/>
      <c r="O28" s="213"/>
      <c r="P28" s="213"/>
      <c r="Q28" s="12"/>
      <c r="AK28" s="317">
        <v>17</v>
      </c>
      <c r="AP28" s="339">
        <v>35.6</v>
      </c>
      <c r="AQ28" s="320">
        <v>36.5</v>
      </c>
      <c r="AR28" s="321">
        <v>11.7</v>
      </c>
      <c r="AS28" s="322">
        <v>83.8</v>
      </c>
      <c r="AT28" s="323">
        <v>0.97534246575342465</v>
      </c>
      <c r="AU28" s="324">
        <v>11.411506849315067</v>
      </c>
      <c r="AV28" s="325">
        <v>0.7385892116182573</v>
      </c>
      <c r="AW28" s="226" t="s">
        <v>754</v>
      </c>
      <c r="AX28" s="340" t="s">
        <v>754</v>
      </c>
      <c r="AY28" s="226" t="s">
        <v>754</v>
      </c>
      <c r="AZ28" s="280" t="s">
        <v>754</v>
      </c>
      <c r="BA28" s="327"/>
      <c r="BB28" s="328" t="s">
        <v>754</v>
      </c>
      <c r="BC28" s="329" t="s">
        <v>754</v>
      </c>
      <c r="BD28" s="329"/>
      <c r="BE28" s="226">
        <v>55.7</v>
      </c>
      <c r="BG28" s="330">
        <v>21</v>
      </c>
      <c r="BH28" s="280"/>
      <c r="BI28" s="280">
        <v>0.78</v>
      </c>
      <c r="BJ28" s="226" t="s">
        <v>754</v>
      </c>
      <c r="BK28" s="226" t="s">
        <v>754</v>
      </c>
      <c r="BL28" s="341" t="s">
        <v>754</v>
      </c>
      <c r="BM28" s="342" t="s">
        <v>754</v>
      </c>
      <c r="BN28" s="226" t="s">
        <v>754</v>
      </c>
      <c r="BO28" s="226" t="s">
        <v>754</v>
      </c>
      <c r="BP28" s="226" t="s">
        <v>754</v>
      </c>
      <c r="CD28" s="226">
        <v>10.439</v>
      </c>
      <c r="CE28" s="226">
        <v>28.6</v>
      </c>
      <c r="CF28" s="226">
        <v>71.400000000000006</v>
      </c>
      <c r="CU28" s="66"/>
      <c r="CX28" s="231" t="s">
        <v>926</v>
      </c>
      <c r="CY28" s="231">
        <v>2</v>
      </c>
      <c r="CZ28" s="130" t="s">
        <v>935</v>
      </c>
      <c r="DA28" s="231" t="s">
        <v>935</v>
      </c>
      <c r="DI28" s="343" t="s">
        <v>1365</v>
      </c>
      <c r="DM28" s="149">
        <v>60</v>
      </c>
      <c r="DN28" s="266" t="s">
        <v>1090</v>
      </c>
      <c r="DO28" s="521" t="s">
        <v>48</v>
      </c>
      <c r="DQ28" s="107">
        <v>2</v>
      </c>
      <c r="DR28" s="557" t="s">
        <v>92</v>
      </c>
      <c r="DS28" s="557"/>
      <c r="DT28" s="107">
        <v>0</v>
      </c>
      <c r="DU28" s="107">
        <v>0</v>
      </c>
      <c r="DV28" s="999" t="s">
        <v>863</v>
      </c>
      <c r="DW28" s="107" t="s">
        <v>863</v>
      </c>
      <c r="DX28" s="107" t="s">
        <v>863</v>
      </c>
      <c r="DY28" s="107" t="s">
        <v>863</v>
      </c>
      <c r="DZ28" s="107" t="s">
        <v>863</v>
      </c>
      <c r="EA28" s="107" t="s">
        <v>863</v>
      </c>
      <c r="EB28" s="107" t="s">
        <v>863</v>
      </c>
      <c r="EC28" s="107" t="s">
        <v>863</v>
      </c>
      <c r="ED28" s="107" t="s">
        <v>863</v>
      </c>
      <c r="EE28" s="107" t="s">
        <v>863</v>
      </c>
      <c r="EF28" s="107" t="s">
        <v>863</v>
      </c>
      <c r="EG28" s="107" t="s">
        <v>863</v>
      </c>
      <c r="EH28" s="557">
        <v>2</v>
      </c>
      <c r="EI28" s="282" t="s">
        <v>863</v>
      </c>
      <c r="EJ28" s="282">
        <v>15</v>
      </c>
      <c r="EK28" s="223">
        <v>2</v>
      </c>
      <c r="EM28" s="223">
        <v>1</v>
      </c>
      <c r="EN28" s="223">
        <v>166</v>
      </c>
      <c r="EO28" s="223">
        <v>72</v>
      </c>
      <c r="EP28" s="1084">
        <v>26.1286108288576</v>
      </c>
      <c r="EQ28" s="557">
        <v>0</v>
      </c>
      <c r="ER28" s="999" t="s">
        <v>863</v>
      </c>
      <c r="ES28" s="557">
        <v>2</v>
      </c>
      <c r="ET28" s="557">
        <v>2</v>
      </c>
      <c r="EU28" s="107">
        <v>4</v>
      </c>
      <c r="EX28" s="240"/>
      <c r="EY28" s="240"/>
      <c r="EZ28" s="240"/>
      <c r="FA28" s="240"/>
      <c r="FB28" s="240"/>
      <c r="FC28" s="241"/>
      <c r="FD28" s="240"/>
      <c r="FE28" s="240"/>
      <c r="FF28" s="240"/>
      <c r="FG28" s="240"/>
      <c r="FH28" s="240"/>
      <c r="FI28" s="240"/>
      <c r="FJ28" s="240"/>
      <c r="FK28" s="240"/>
      <c r="FL28" s="242"/>
      <c r="FM28" s="242"/>
      <c r="FN28" s="242"/>
      <c r="FO28" s="242"/>
      <c r="FP28" s="243"/>
      <c r="FQ28" s="244"/>
      <c r="FR28" s="240"/>
      <c r="FS28" s="240"/>
      <c r="GR28" s="225"/>
      <c r="GS28" s="225"/>
    </row>
    <row r="29" spans="1:201" hidden="1" x14ac:dyDescent="0.25">
      <c r="A29" s="101">
        <v>3</v>
      </c>
      <c r="B29" s="228">
        <f>COUNTIFS($E$1:E29,E29,$G$1:G29,G29)</f>
        <v>1</v>
      </c>
      <c r="C29" s="228"/>
      <c r="D29" s="1043">
        <v>4552</v>
      </c>
      <c r="E29" s="830" t="s">
        <v>1367</v>
      </c>
      <c r="F29" s="207"/>
      <c r="G29" s="223">
        <v>411105426</v>
      </c>
      <c r="H29" s="230">
        <f t="shared" si="0"/>
        <v>75</v>
      </c>
      <c r="I29" s="223" t="s">
        <v>1464</v>
      </c>
      <c r="J29" s="207"/>
      <c r="K29" s="207"/>
      <c r="L29" s="253" t="s">
        <v>48</v>
      </c>
      <c r="M29" s="209" t="s">
        <v>754</v>
      </c>
      <c r="N29" s="213">
        <v>11</v>
      </c>
      <c r="O29" s="213"/>
      <c r="P29" s="213"/>
      <c r="Q29" s="12"/>
      <c r="T29" s="168"/>
      <c r="U29" s="168"/>
      <c r="V29" s="180"/>
      <c r="W29" s="168"/>
      <c r="X29" s="179"/>
      <c r="Y29" s="168"/>
      <c r="AA29" s="226"/>
      <c r="AB29" s="226"/>
      <c r="AH29" s="205" t="s">
        <v>710</v>
      </c>
      <c r="AK29" s="317" t="s">
        <v>754</v>
      </c>
      <c r="AL29" s="318"/>
      <c r="AN29" s="281"/>
      <c r="AP29" s="319" t="s">
        <v>754</v>
      </c>
      <c r="AQ29" s="320" t="s">
        <v>754</v>
      </c>
      <c r="AR29" s="321" t="s">
        <v>754</v>
      </c>
      <c r="AS29" s="322" t="e">
        <v>#VALUE!</v>
      </c>
      <c r="AT29" s="323" t="s">
        <v>754</v>
      </c>
      <c r="AU29" s="324" t="s">
        <v>754</v>
      </c>
      <c r="AV29" s="344" t="s">
        <v>754</v>
      </c>
      <c r="AW29" s="223" t="s">
        <v>754</v>
      </c>
      <c r="AX29" s="326" t="s">
        <v>754</v>
      </c>
      <c r="AY29" s="226" t="s">
        <v>754</v>
      </c>
      <c r="AZ29" s="280" t="s">
        <v>754</v>
      </c>
      <c r="BA29" s="345" t="s">
        <v>754</v>
      </c>
      <c r="BB29" s="328" t="s">
        <v>754</v>
      </c>
      <c r="BC29" s="329" t="s">
        <v>754</v>
      </c>
      <c r="BD29" s="346"/>
      <c r="BE29" s="226" t="s">
        <v>754</v>
      </c>
      <c r="BG29" s="330" t="s">
        <v>754</v>
      </c>
      <c r="BH29" s="280"/>
      <c r="BI29" s="280" t="s">
        <v>754</v>
      </c>
      <c r="BJ29" s="280">
        <v>47.928068803752936</v>
      </c>
      <c r="BK29" s="280">
        <v>52.071931196247071</v>
      </c>
      <c r="BL29" s="331">
        <v>0.92042042042042038</v>
      </c>
      <c r="BM29" s="332" t="s">
        <v>754</v>
      </c>
      <c r="BN29" s="226" t="s">
        <v>754</v>
      </c>
      <c r="BO29" s="226" t="s">
        <v>754</v>
      </c>
      <c r="BP29" s="226" t="s">
        <v>754</v>
      </c>
      <c r="BQ29" s="333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280" t="s">
        <v>754</v>
      </c>
      <c r="CE29" s="226" t="s">
        <v>754</v>
      </c>
      <c r="CF29" s="226" t="s">
        <v>754</v>
      </c>
      <c r="CW29" s="231"/>
      <c r="CX29" s="231" t="s">
        <v>932</v>
      </c>
      <c r="CY29" s="231">
        <v>4</v>
      </c>
      <c r="CZ29" s="231" t="s">
        <v>754</v>
      </c>
      <c r="DA29" s="231" t="s">
        <v>754</v>
      </c>
      <c r="DB29" s="349" t="s">
        <v>1527</v>
      </c>
      <c r="DI29" s="350" t="s">
        <v>1367</v>
      </c>
      <c r="DJ29" s="218"/>
      <c r="DK29" s="269"/>
      <c r="DL29" s="337"/>
      <c r="DM29" s="149">
        <v>75</v>
      </c>
      <c r="DN29" s="521" t="s">
        <v>1088</v>
      </c>
      <c r="DO29" s="521" t="s">
        <v>48</v>
      </c>
      <c r="DP29" s="980"/>
      <c r="DQ29" s="107">
        <v>1</v>
      </c>
      <c r="DR29" s="557" t="s">
        <v>31</v>
      </c>
      <c r="DS29" s="557"/>
      <c r="DT29" s="107">
        <v>0</v>
      </c>
      <c r="DU29" s="107">
        <v>1</v>
      </c>
      <c r="DV29" s="999">
        <v>36510</v>
      </c>
      <c r="DW29" s="107">
        <v>1</v>
      </c>
      <c r="DX29" s="107">
        <v>0.6</v>
      </c>
      <c r="DY29" s="107">
        <v>4</v>
      </c>
      <c r="DZ29" s="107" t="s">
        <v>863</v>
      </c>
      <c r="EA29" s="107" t="s">
        <v>863</v>
      </c>
      <c r="EB29" s="107" t="s">
        <v>863</v>
      </c>
      <c r="EC29" s="107" t="s">
        <v>863</v>
      </c>
      <c r="ED29" s="107" t="s">
        <v>863</v>
      </c>
      <c r="EE29" s="107" t="s">
        <v>863</v>
      </c>
      <c r="EF29" s="107" t="s">
        <v>863</v>
      </c>
      <c r="EG29" s="107">
        <v>2</v>
      </c>
      <c r="EH29" s="557">
        <v>4</v>
      </c>
      <c r="EI29" s="282">
        <v>11</v>
      </c>
      <c r="EJ29" s="282" t="s">
        <v>863</v>
      </c>
      <c r="EK29" s="107">
        <v>2</v>
      </c>
      <c r="EL29" s="218"/>
      <c r="EM29" s="107">
        <v>0</v>
      </c>
      <c r="EN29" s="107">
        <v>172</v>
      </c>
      <c r="EO29" s="107">
        <v>67</v>
      </c>
      <c r="EP29" s="1084">
        <v>22.6473769605192</v>
      </c>
      <c r="EQ29" s="557">
        <v>1</v>
      </c>
      <c r="ER29" s="999">
        <v>42530</v>
      </c>
      <c r="ES29" s="557" t="s">
        <v>863</v>
      </c>
      <c r="ET29" s="557">
        <v>2</v>
      </c>
      <c r="EU29" s="107" t="s">
        <v>863</v>
      </c>
      <c r="EV29" s="691"/>
      <c r="EW29" s="691"/>
      <c r="EX29" s="240"/>
      <c r="EY29" s="240"/>
      <c r="EZ29" s="240"/>
      <c r="FA29" s="240"/>
      <c r="FB29" s="240"/>
      <c r="FC29" s="241"/>
      <c r="FD29" s="240"/>
      <c r="FE29" s="240"/>
      <c r="FF29" s="240"/>
      <c r="FG29" s="240"/>
      <c r="FH29" s="240"/>
      <c r="FI29" s="240"/>
      <c r="FJ29" s="240"/>
      <c r="FK29" s="240"/>
      <c r="FL29" s="242"/>
      <c r="FM29" s="242"/>
      <c r="FN29" s="242"/>
      <c r="FO29" s="242"/>
      <c r="FP29" s="243"/>
      <c r="FQ29" s="244"/>
      <c r="FR29" s="240"/>
      <c r="FS29" s="240"/>
      <c r="GR29" s="225"/>
      <c r="GS29" s="225"/>
    </row>
    <row r="30" spans="1:201" hidden="1" x14ac:dyDescent="0.25">
      <c r="A30" s="101">
        <v>4</v>
      </c>
      <c r="B30" s="228">
        <f>COUNTIFS($E$1:E30,E30,$G$1:G30,G30)</f>
        <v>1</v>
      </c>
      <c r="C30" s="228"/>
      <c r="D30" s="1043" t="s">
        <v>1326</v>
      </c>
      <c r="E30" s="666" t="s">
        <v>1368</v>
      </c>
      <c r="F30" s="207"/>
      <c r="G30" s="223">
        <v>371227441</v>
      </c>
      <c r="H30" s="230">
        <f t="shared" si="0"/>
        <v>79</v>
      </c>
      <c r="I30" s="223" t="s">
        <v>1465</v>
      </c>
      <c r="J30" s="207"/>
      <c r="K30" s="207"/>
      <c r="L30" s="253" t="s">
        <v>48</v>
      </c>
      <c r="M30" s="207"/>
      <c r="N30" s="213"/>
      <c r="O30" s="213"/>
      <c r="P30" s="213"/>
      <c r="Q30" s="12"/>
      <c r="T30" s="168"/>
      <c r="U30" s="168"/>
      <c r="V30" s="180"/>
      <c r="W30" s="168"/>
      <c r="X30" s="179"/>
      <c r="Y30" s="168"/>
      <c r="AA30" s="226"/>
      <c r="AB30" s="226"/>
      <c r="AK30" s="317">
        <v>48.9</v>
      </c>
      <c r="AL30" s="318"/>
      <c r="AN30" s="281"/>
      <c r="AP30" s="319">
        <v>32</v>
      </c>
      <c r="AQ30" s="320">
        <v>50.2</v>
      </c>
      <c r="AR30" s="321">
        <v>8.56</v>
      </c>
      <c r="AS30" s="322">
        <v>90.76</v>
      </c>
      <c r="AT30" s="323">
        <v>0.63745019920318724</v>
      </c>
      <c r="AU30" s="324">
        <v>5.4565737051792835</v>
      </c>
      <c r="AV30" s="325">
        <v>0.54458815520762416</v>
      </c>
      <c r="AW30" s="223" t="s">
        <v>754</v>
      </c>
      <c r="AX30" s="326" t="s">
        <v>754</v>
      </c>
      <c r="AY30" s="226" t="s">
        <v>754</v>
      </c>
      <c r="AZ30" s="280" t="s">
        <v>754</v>
      </c>
      <c r="BA30" s="327"/>
      <c r="BB30" s="328" t="s">
        <v>754</v>
      </c>
      <c r="BC30" s="329" t="s">
        <v>754</v>
      </c>
      <c r="BD30" s="329"/>
      <c r="BE30" s="226">
        <v>60.9</v>
      </c>
      <c r="BG30" s="330">
        <v>62.7</v>
      </c>
      <c r="BH30" s="280"/>
      <c r="BI30" s="280">
        <v>0.59</v>
      </c>
      <c r="BJ30" s="280" t="s">
        <v>754</v>
      </c>
      <c r="BK30" s="280" t="s">
        <v>754</v>
      </c>
      <c r="BL30" s="331" t="s">
        <v>754</v>
      </c>
      <c r="BM30" s="332" t="s">
        <v>754</v>
      </c>
      <c r="BN30" s="226" t="s">
        <v>754</v>
      </c>
      <c r="BO30" s="226" t="s">
        <v>754</v>
      </c>
      <c r="BP30" s="226" t="s">
        <v>754</v>
      </c>
      <c r="BQ30" s="333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280">
        <v>38.955199999999998</v>
      </c>
      <c r="CE30" s="226">
        <v>77.599999999999994</v>
      </c>
      <c r="CF30" s="226">
        <v>22.400000000000006</v>
      </c>
      <c r="CU30" s="66"/>
      <c r="CW30" s="231"/>
      <c r="CX30" s="231" t="s">
        <v>929</v>
      </c>
      <c r="CY30" s="231">
        <v>3</v>
      </c>
      <c r="CZ30" s="231" t="s">
        <v>927</v>
      </c>
      <c r="DA30" s="62" t="s">
        <v>927</v>
      </c>
      <c r="DI30" s="351" t="s">
        <v>1368</v>
      </c>
      <c r="DJ30" s="218"/>
      <c r="DK30" s="269"/>
      <c r="DL30" s="337"/>
      <c r="DM30" s="149">
        <v>79</v>
      </c>
      <c r="DN30" s="521" t="s">
        <v>1088</v>
      </c>
      <c r="DO30" s="521" t="s">
        <v>48</v>
      </c>
      <c r="DP30" s="980"/>
      <c r="DQ30" s="107">
        <v>2</v>
      </c>
      <c r="DR30" s="557" t="s">
        <v>34</v>
      </c>
      <c r="DS30" s="557"/>
      <c r="DT30" s="107">
        <v>0</v>
      </c>
      <c r="DU30" s="107">
        <v>0</v>
      </c>
      <c r="DV30" s="999">
        <v>42548</v>
      </c>
      <c r="DW30" s="107" t="s">
        <v>863</v>
      </c>
      <c r="DX30" s="107">
        <v>0.97</v>
      </c>
      <c r="DY30" s="107" t="s">
        <v>863</v>
      </c>
      <c r="DZ30" s="107" t="s">
        <v>863</v>
      </c>
      <c r="EA30" s="107" t="s">
        <v>863</v>
      </c>
      <c r="EB30" s="107" t="s">
        <v>863</v>
      </c>
      <c r="EC30" s="107" t="s">
        <v>863</v>
      </c>
      <c r="ED30" s="107" t="s">
        <v>863</v>
      </c>
      <c r="EE30" s="107" t="s">
        <v>863</v>
      </c>
      <c r="EF30" s="107" t="s">
        <v>863</v>
      </c>
      <c r="EG30" s="107">
        <v>0</v>
      </c>
      <c r="EH30" s="557">
        <v>3</v>
      </c>
      <c r="EI30" s="282">
        <v>1</v>
      </c>
      <c r="EJ30" s="282">
        <v>13</v>
      </c>
      <c r="EK30" s="223">
        <v>2</v>
      </c>
      <c r="EL30" s="218"/>
      <c r="EM30" s="223">
        <v>0</v>
      </c>
      <c r="EN30" s="223">
        <v>160</v>
      </c>
      <c r="EO30" s="223">
        <v>69</v>
      </c>
      <c r="EP30" s="1084">
        <v>26.953125000000004</v>
      </c>
      <c r="EQ30" s="557">
        <v>3</v>
      </c>
      <c r="ER30" s="999" t="s">
        <v>863</v>
      </c>
      <c r="ES30" s="557">
        <v>4</v>
      </c>
      <c r="ET30" s="557">
        <v>2</v>
      </c>
      <c r="EU30" s="107" t="s">
        <v>863</v>
      </c>
      <c r="EV30" s="691"/>
      <c r="EW30" s="691"/>
      <c r="EX30" s="240"/>
      <c r="EY30" s="240"/>
      <c r="EZ30" s="240"/>
      <c r="FA30" s="240"/>
      <c r="FB30" s="240"/>
      <c r="FC30" s="241"/>
      <c r="FD30" s="240"/>
      <c r="FE30" s="240"/>
      <c r="FF30" s="240"/>
      <c r="FG30" s="240"/>
      <c r="FH30" s="240"/>
      <c r="FI30" s="240"/>
      <c r="FJ30" s="240"/>
      <c r="FK30" s="240"/>
      <c r="FL30" s="242"/>
      <c r="FM30" s="242"/>
      <c r="FN30" s="242"/>
      <c r="FO30" s="242"/>
      <c r="FP30" s="243"/>
      <c r="FQ30" s="244"/>
      <c r="FR30" s="240"/>
      <c r="FS30" s="240"/>
      <c r="GR30" s="225"/>
      <c r="GS30" s="225"/>
    </row>
    <row r="31" spans="1:201" hidden="1" x14ac:dyDescent="0.25">
      <c r="A31" s="101">
        <v>5</v>
      </c>
      <c r="B31" s="228">
        <f>COUNTIFS($E$1:E31,E31,$G$1:G31,G31)</f>
        <v>1</v>
      </c>
      <c r="C31" s="228"/>
      <c r="D31" s="1043" t="s">
        <v>1327</v>
      </c>
      <c r="E31" s="666" t="s">
        <v>1369</v>
      </c>
      <c r="F31" s="207"/>
      <c r="G31" s="223">
        <v>535628053</v>
      </c>
      <c r="H31" s="230">
        <f t="shared" si="0"/>
        <v>63</v>
      </c>
      <c r="I31" s="223" t="s">
        <v>1466</v>
      </c>
      <c r="J31" s="207"/>
      <c r="K31" s="207"/>
      <c r="L31" s="253" t="s">
        <v>48</v>
      </c>
      <c r="M31" s="207"/>
      <c r="N31" s="213"/>
      <c r="O31" s="213"/>
      <c r="P31" s="213"/>
      <c r="Q31" s="12"/>
      <c r="T31" s="168"/>
      <c r="U31" s="168"/>
      <c r="V31" s="180"/>
      <c r="W31" s="168"/>
      <c r="X31" s="179"/>
      <c r="Y31" s="168"/>
      <c r="AA31" s="226"/>
      <c r="AB31" s="226"/>
      <c r="AK31" s="317">
        <v>67</v>
      </c>
      <c r="AL31" s="318"/>
      <c r="AN31" s="281"/>
      <c r="AP31" s="319">
        <v>68.400000000000006</v>
      </c>
      <c r="AQ31" s="320">
        <v>14.3</v>
      </c>
      <c r="AR31" s="321">
        <v>13</v>
      </c>
      <c r="AS31" s="322">
        <v>95.7</v>
      </c>
      <c r="AT31" s="323">
        <v>4.7832167832167833</v>
      </c>
      <c r="AU31" s="324">
        <v>62.181818181818187</v>
      </c>
      <c r="AV31" s="325">
        <v>2.5054945054945055</v>
      </c>
      <c r="AW31" s="223" t="s">
        <v>754</v>
      </c>
      <c r="AX31" s="326" t="s">
        <v>754</v>
      </c>
      <c r="AY31" s="226" t="s">
        <v>754</v>
      </c>
      <c r="AZ31" s="280" t="s">
        <v>754</v>
      </c>
      <c r="BA31" s="327"/>
      <c r="BB31" s="328" t="s">
        <v>754</v>
      </c>
      <c r="BC31" s="329" t="s">
        <v>754</v>
      </c>
      <c r="BD31" s="329"/>
      <c r="BE31" s="226">
        <v>63.6</v>
      </c>
      <c r="BG31" s="330">
        <v>9.67</v>
      </c>
      <c r="BH31" s="280"/>
      <c r="BI31" s="280">
        <v>0.53</v>
      </c>
      <c r="BJ31" s="280" t="s">
        <v>754</v>
      </c>
      <c r="BK31" s="280" t="s">
        <v>754</v>
      </c>
      <c r="BL31" s="331" t="s">
        <v>754</v>
      </c>
      <c r="BM31" s="332" t="s">
        <v>754</v>
      </c>
      <c r="BN31" s="226" t="s">
        <v>754</v>
      </c>
      <c r="BO31" s="226" t="s">
        <v>754</v>
      </c>
      <c r="BP31" s="226" t="s">
        <v>754</v>
      </c>
      <c r="BQ31" s="333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280">
        <v>3.6894000000000005</v>
      </c>
      <c r="CE31" s="226">
        <v>25.8</v>
      </c>
      <c r="CF31" s="226">
        <v>74.2</v>
      </c>
      <c r="CU31" s="66"/>
      <c r="CW31" s="231"/>
      <c r="CX31" s="231" t="s">
        <v>929</v>
      </c>
      <c r="CY31" s="231">
        <v>3</v>
      </c>
      <c r="CZ31" s="231" t="s">
        <v>930</v>
      </c>
      <c r="DA31" s="98" t="s">
        <v>930</v>
      </c>
      <c r="DI31" s="351" t="s">
        <v>1369</v>
      </c>
      <c r="DJ31" s="218"/>
      <c r="DK31" s="269"/>
      <c r="DL31" s="337"/>
      <c r="DM31" s="149">
        <v>63</v>
      </c>
      <c r="DN31" s="266" t="s">
        <v>1090</v>
      </c>
      <c r="DO31" s="521" t="s">
        <v>48</v>
      </c>
      <c r="DP31" s="980"/>
      <c r="DQ31" s="107">
        <v>2</v>
      </c>
      <c r="DR31" s="557" t="s">
        <v>34</v>
      </c>
      <c r="DS31" s="557"/>
      <c r="DT31" s="107">
        <v>0</v>
      </c>
      <c r="DU31" s="107">
        <v>0</v>
      </c>
      <c r="DV31" s="999" t="s">
        <v>863</v>
      </c>
      <c r="DW31" s="107" t="s">
        <v>863</v>
      </c>
      <c r="DX31" s="107" t="s">
        <v>863</v>
      </c>
      <c r="DY31" s="107" t="s">
        <v>863</v>
      </c>
      <c r="DZ31" s="107" t="s">
        <v>863</v>
      </c>
      <c r="EA31" s="107" t="s">
        <v>863</v>
      </c>
      <c r="EB31" s="107" t="s">
        <v>863</v>
      </c>
      <c r="EC31" s="107" t="s">
        <v>863</v>
      </c>
      <c r="ED31" s="107" t="s">
        <v>863</v>
      </c>
      <c r="EE31" s="107" t="s">
        <v>863</v>
      </c>
      <c r="EF31" s="107" t="s">
        <v>863</v>
      </c>
      <c r="EG31" s="107" t="s">
        <v>863</v>
      </c>
      <c r="EH31" s="557">
        <v>3</v>
      </c>
      <c r="EI31" s="282">
        <v>1</v>
      </c>
      <c r="EJ31" s="282">
        <v>10</v>
      </c>
      <c r="EK31" s="223">
        <v>3</v>
      </c>
      <c r="EL31" s="218"/>
      <c r="EM31" s="223">
        <v>1</v>
      </c>
      <c r="EN31" s="223" t="s">
        <v>863</v>
      </c>
      <c r="EO31" s="223" t="s">
        <v>863</v>
      </c>
      <c r="EP31" s="1084" t="s">
        <v>863</v>
      </c>
      <c r="EQ31" s="557">
        <v>1</v>
      </c>
      <c r="ER31" s="999" t="s">
        <v>863</v>
      </c>
      <c r="ES31" s="557">
        <v>2</v>
      </c>
      <c r="ET31" s="557">
        <v>2</v>
      </c>
      <c r="EU31" s="107" t="s">
        <v>863</v>
      </c>
      <c r="EV31" s="691"/>
      <c r="EW31" s="691"/>
      <c r="EX31" s="240"/>
      <c r="EY31" s="240"/>
      <c r="EZ31" s="240"/>
      <c r="FA31" s="240"/>
      <c r="FB31" s="240"/>
      <c r="FC31" s="241"/>
      <c r="FD31" s="240"/>
      <c r="FE31" s="240"/>
      <c r="FF31" s="240"/>
      <c r="FG31" s="240"/>
      <c r="FH31" s="240"/>
      <c r="FI31" s="240"/>
      <c r="FJ31" s="240"/>
      <c r="FK31" s="240"/>
      <c r="FL31" s="242"/>
      <c r="FM31" s="242"/>
      <c r="FN31" s="242"/>
      <c r="FO31" s="242"/>
      <c r="FP31" s="243"/>
      <c r="FQ31" s="244"/>
      <c r="FR31" s="240"/>
      <c r="FS31" s="240"/>
      <c r="GR31" s="225"/>
      <c r="GS31" s="225"/>
    </row>
    <row r="32" spans="1:201" hidden="1" x14ac:dyDescent="0.25">
      <c r="A32" s="228">
        <v>6</v>
      </c>
      <c r="B32" s="228">
        <f>COUNTIFS($E$1:E32,E32,$G$1:G32,G32)</f>
        <v>1</v>
      </c>
      <c r="C32" s="228"/>
      <c r="D32" s="1043" t="s">
        <v>1328</v>
      </c>
      <c r="E32" s="666" t="s">
        <v>1370</v>
      </c>
      <c r="F32" s="207"/>
      <c r="G32" s="223">
        <v>475527403</v>
      </c>
      <c r="H32" s="230">
        <f t="shared" si="0"/>
        <v>69</v>
      </c>
      <c r="I32" s="223" t="s">
        <v>1466</v>
      </c>
      <c r="J32" s="207"/>
      <c r="K32" s="207"/>
      <c r="L32" s="253" t="s">
        <v>48</v>
      </c>
      <c r="M32" s="207"/>
      <c r="N32" s="213"/>
      <c r="O32" s="213"/>
      <c r="P32" s="213"/>
      <c r="Q32" s="12"/>
      <c r="T32" s="168"/>
      <c r="U32" s="168"/>
      <c r="V32" s="180"/>
      <c r="W32" s="168"/>
      <c r="X32" s="179"/>
      <c r="Y32" s="168"/>
      <c r="AA32" s="226"/>
      <c r="AB32" s="226"/>
      <c r="AK32" s="317">
        <v>51.4</v>
      </c>
      <c r="AL32" s="318"/>
      <c r="AN32" s="281"/>
      <c r="AP32" s="319">
        <v>35.6</v>
      </c>
      <c r="AQ32" s="320">
        <v>56</v>
      </c>
      <c r="AR32" s="321">
        <v>5</v>
      </c>
      <c r="AS32" s="322">
        <v>96.6</v>
      </c>
      <c r="AT32" s="323">
        <v>0.63571428571428579</v>
      </c>
      <c r="AU32" s="324">
        <v>3.1785714285714288</v>
      </c>
      <c r="AV32" s="325">
        <v>0.58360655737704925</v>
      </c>
      <c r="AW32" s="223" t="s">
        <v>754</v>
      </c>
      <c r="AX32" s="326" t="s">
        <v>754</v>
      </c>
      <c r="AY32" s="226" t="s">
        <v>754</v>
      </c>
      <c r="AZ32" s="280" t="s">
        <v>754</v>
      </c>
      <c r="BA32" s="327"/>
      <c r="BB32" s="328" t="s">
        <v>754</v>
      </c>
      <c r="BC32" s="329" t="s">
        <v>754</v>
      </c>
      <c r="BD32" s="329"/>
      <c r="BE32" s="226">
        <v>30.7</v>
      </c>
      <c r="BG32" s="330">
        <v>23.7</v>
      </c>
      <c r="BH32" s="280"/>
      <c r="BI32" s="280">
        <v>8.11</v>
      </c>
      <c r="BJ32" s="280" t="s">
        <v>754</v>
      </c>
      <c r="BK32" s="280" t="s">
        <v>754</v>
      </c>
      <c r="BL32" s="331" t="s">
        <v>754</v>
      </c>
      <c r="BM32" s="332" t="s">
        <v>754</v>
      </c>
      <c r="BN32" s="226" t="s">
        <v>754</v>
      </c>
      <c r="BO32" s="226" t="s">
        <v>754</v>
      </c>
      <c r="BP32" s="226" t="s">
        <v>754</v>
      </c>
      <c r="BQ32" s="333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280">
        <v>32.647999999999996</v>
      </c>
      <c r="CE32" s="226">
        <v>58.3</v>
      </c>
      <c r="CF32" s="226">
        <v>41.7</v>
      </c>
      <c r="CU32" s="66"/>
      <c r="CW32" s="231"/>
      <c r="CX32" s="231" t="s">
        <v>929</v>
      </c>
      <c r="CY32" s="231">
        <v>3</v>
      </c>
      <c r="CZ32" s="231" t="s">
        <v>935</v>
      </c>
      <c r="DA32" s="231" t="s">
        <v>935</v>
      </c>
      <c r="DI32" s="351" t="s">
        <v>1370</v>
      </c>
      <c r="DJ32" s="218"/>
      <c r="DK32" s="269"/>
      <c r="DL32" s="337"/>
      <c r="DM32" s="149">
        <v>69</v>
      </c>
      <c r="DN32" s="266" t="s">
        <v>1090</v>
      </c>
      <c r="DO32" s="521" t="s">
        <v>48</v>
      </c>
      <c r="DP32" s="980"/>
      <c r="DQ32" s="107">
        <v>2</v>
      </c>
      <c r="DR32" s="557" t="s">
        <v>34</v>
      </c>
      <c r="DS32" s="557"/>
      <c r="DT32" s="107">
        <v>0</v>
      </c>
      <c r="DU32" s="107">
        <v>0</v>
      </c>
      <c r="DV32" s="999" t="s">
        <v>863</v>
      </c>
      <c r="DW32" s="1000" t="s">
        <v>863</v>
      </c>
      <c r="DX32" s="107" t="s">
        <v>863</v>
      </c>
      <c r="DY32" s="107" t="s">
        <v>863</v>
      </c>
      <c r="DZ32" s="107" t="s">
        <v>863</v>
      </c>
      <c r="EA32" s="107" t="s">
        <v>863</v>
      </c>
      <c r="EB32" s="107" t="s">
        <v>863</v>
      </c>
      <c r="EC32" s="107" t="s">
        <v>863</v>
      </c>
      <c r="ED32" s="107" t="s">
        <v>863</v>
      </c>
      <c r="EE32" s="107" t="s">
        <v>863</v>
      </c>
      <c r="EF32" s="107" t="s">
        <v>863</v>
      </c>
      <c r="EG32" s="107" t="s">
        <v>863</v>
      </c>
      <c r="EH32" s="557">
        <v>3</v>
      </c>
      <c r="EI32" s="282">
        <v>1</v>
      </c>
      <c r="EJ32" s="282">
        <v>10</v>
      </c>
      <c r="EK32" s="223">
        <v>2</v>
      </c>
      <c r="EL32" s="218"/>
      <c r="EM32" s="223">
        <v>1</v>
      </c>
      <c r="EN32" s="223">
        <v>168</v>
      </c>
      <c r="EO32" s="223">
        <v>100</v>
      </c>
      <c r="EP32" s="1084">
        <v>35.430839002267568</v>
      </c>
      <c r="EQ32" s="557">
        <v>3</v>
      </c>
      <c r="ER32" s="999" t="s">
        <v>863</v>
      </c>
      <c r="ES32" s="557">
        <v>2</v>
      </c>
      <c r="ET32" s="557">
        <v>2</v>
      </c>
      <c r="EU32" s="107" t="s">
        <v>863</v>
      </c>
      <c r="EV32" s="691"/>
      <c r="EW32" s="691"/>
      <c r="EX32" s="240"/>
      <c r="EY32" s="240"/>
      <c r="EZ32" s="240"/>
      <c r="FA32" s="240"/>
      <c r="FB32" s="240"/>
      <c r="FC32" s="241"/>
      <c r="FD32" s="240"/>
      <c r="FE32" s="240"/>
      <c r="FF32" s="240"/>
      <c r="FG32" s="240"/>
      <c r="FH32" s="240"/>
      <c r="FI32" s="240"/>
      <c r="FJ32" s="240"/>
      <c r="FK32" s="240"/>
      <c r="FL32" s="242"/>
      <c r="FM32" s="242"/>
      <c r="FN32" s="242"/>
      <c r="FO32" s="242"/>
      <c r="FP32" s="243"/>
      <c r="FQ32" s="244"/>
      <c r="FR32" s="240"/>
      <c r="FS32" s="240"/>
      <c r="GR32" s="225"/>
      <c r="GS32" s="225"/>
    </row>
    <row r="33" spans="1:201" hidden="1" x14ac:dyDescent="0.25">
      <c r="A33" s="101">
        <v>7</v>
      </c>
      <c r="B33" s="228">
        <f>COUNTIFS($E$1:E33,E33,$G$1:G33,G33)</f>
        <v>1</v>
      </c>
      <c r="C33" s="228"/>
      <c r="D33" s="1043" t="s">
        <v>1330</v>
      </c>
      <c r="E33" s="666" t="s">
        <v>1174</v>
      </c>
      <c r="F33" s="207"/>
      <c r="G33" s="223">
        <v>535923004</v>
      </c>
      <c r="H33" s="230">
        <f t="shared" si="0"/>
        <v>63</v>
      </c>
      <c r="I33" s="223" t="s">
        <v>1466</v>
      </c>
      <c r="J33" s="207"/>
      <c r="K33" s="207"/>
      <c r="L33" s="253" t="s">
        <v>48</v>
      </c>
      <c r="M33" s="207"/>
      <c r="N33" s="213"/>
      <c r="O33" s="213"/>
      <c r="P33" s="213"/>
      <c r="Q33" s="12"/>
      <c r="T33" s="168"/>
      <c r="U33" s="168"/>
      <c r="V33" s="180"/>
      <c r="W33" s="168"/>
      <c r="X33" s="179"/>
      <c r="Y33" s="168"/>
      <c r="AA33" s="226"/>
      <c r="AB33" s="226"/>
      <c r="AK33" s="317" t="s">
        <v>754</v>
      </c>
      <c r="AL33" s="318"/>
      <c r="AN33" s="281"/>
      <c r="AP33" s="319" t="s">
        <v>754</v>
      </c>
      <c r="AQ33" s="320" t="s">
        <v>754</v>
      </c>
      <c r="AR33" s="321" t="s">
        <v>754</v>
      </c>
      <c r="AT33" s="352" t="s">
        <v>754</v>
      </c>
      <c r="AU33" s="324" t="s">
        <v>754</v>
      </c>
      <c r="AV33" s="344" t="s">
        <v>754</v>
      </c>
      <c r="AW33" s="223" t="s">
        <v>754</v>
      </c>
      <c r="AX33" s="326">
        <v>1.9</v>
      </c>
      <c r="AY33" s="226">
        <v>2.65</v>
      </c>
      <c r="AZ33" s="280" t="s">
        <v>754</v>
      </c>
      <c r="BA33" s="327"/>
      <c r="BB33" s="328" t="s">
        <v>754</v>
      </c>
      <c r="BC33" s="329" t="s">
        <v>754</v>
      </c>
      <c r="BD33" s="329"/>
      <c r="BE33" s="226" t="s">
        <v>754</v>
      </c>
      <c r="BG33" s="330" t="s">
        <v>754</v>
      </c>
      <c r="BH33" s="280"/>
      <c r="BI33" s="280" t="s">
        <v>754</v>
      </c>
      <c r="BJ33" s="280" t="s">
        <v>754</v>
      </c>
      <c r="BK33" s="280" t="s">
        <v>754</v>
      </c>
      <c r="BL33" s="331" t="s">
        <v>754</v>
      </c>
      <c r="BM33" s="332" t="s">
        <v>754</v>
      </c>
      <c r="BN33" s="226" t="s">
        <v>754</v>
      </c>
      <c r="BO33" s="226" t="s">
        <v>754</v>
      </c>
      <c r="BP33" s="226" t="s">
        <v>754</v>
      </c>
      <c r="BQ33" s="333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280" t="s">
        <v>754</v>
      </c>
      <c r="CE33" s="226" t="s">
        <v>754</v>
      </c>
      <c r="CF33" s="226" t="s">
        <v>754</v>
      </c>
      <c r="CU33" s="66"/>
      <c r="CW33" s="231"/>
      <c r="CX33" s="231" t="s">
        <v>944</v>
      </c>
      <c r="CY33" s="231">
        <v>5</v>
      </c>
      <c r="CZ33" s="231" t="s">
        <v>754</v>
      </c>
      <c r="DA33" s="231" t="s">
        <v>754</v>
      </c>
      <c r="DB33" s="349" t="s">
        <v>1527</v>
      </c>
      <c r="DI33" s="353" t="s">
        <v>1174</v>
      </c>
      <c r="DJ33" s="218"/>
      <c r="DK33" s="269"/>
      <c r="DL33" s="337"/>
      <c r="DM33" s="149">
        <v>63</v>
      </c>
      <c r="DN33" s="266" t="s">
        <v>1090</v>
      </c>
      <c r="DO33" s="521" t="s">
        <v>48</v>
      </c>
      <c r="DP33" s="980"/>
      <c r="DQ33" s="107">
        <v>2</v>
      </c>
      <c r="DR33" s="557" t="s">
        <v>212</v>
      </c>
      <c r="DS33" s="557"/>
      <c r="DT33" s="107">
        <v>1</v>
      </c>
      <c r="DU33" s="107">
        <v>1</v>
      </c>
      <c r="DV33" s="999">
        <v>41176</v>
      </c>
      <c r="DW33" s="107">
        <v>1</v>
      </c>
      <c r="DX33" s="107">
        <v>224.7</v>
      </c>
      <c r="DY33" s="107" t="s">
        <v>863</v>
      </c>
      <c r="DZ33" s="107" t="s">
        <v>863</v>
      </c>
      <c r="EA33" s="107" t="s">
        <v>863</v>
      </c>
      <c r="EB33" s="107" t="s">
        <v>863</v>
      </c>
      <c r="EC33" s="107" t="s">
        <v>863</v>
      </c>
      <c r="ED33" s="107" t="s">
        <v>863</v>
      </c>
      <c r="EE33" s="107" t="s">
        <v>863</v>
      </c>
      <c r="EF33" s="107" t="s">
        <v>863</v>
      </c>
      <c r="EG33" s="107">
        <v>4</v>
      </c>
      <c r="EH33" s="557">
        <v>6</v>
      </c>
      <c r="EI33" s="282">
        <v>12</v>
      </c>
      <c r="EJ33" s="282">
        <v>15</v>
      </c>
      <c r="EK33" s="223">
        <v>3</v>
      </c>
      <c r="EL33" s="218"/>
      <c r="EM33" s="223">
        <v>0</v>
      </c>
      <c r="EN33" s="107">
        <v>161</v>
      </c>
      <c r="EO33" s="107">
        <v>62</v>
      </c>
      <c r="EP33" s="1084">
        <v>23.918830292041196</v>
      </c>
      <c r="EQ33" s="557">
        <v>3</v>
      </c>
      <c r="ER33" s="999">
        <v>42559</v>
      </c>
      <c r="ES33" s="557" t="s">
        <v>863</v>
      </c>
      <c r="ET33" s="557" t="s">
        <v>863</v>
      </c>
      <c r="EU33" s="107">
        <v>5</v>
      </c>
      <c r="EV33" s="691"/>
      <c r="EW33" s="691"/>
      <c r="EX33" s="240"/>
      <c r="EY33" s="240"/>
      <c r="EZ33" s="240"/>
      <c r="FA33" s="240"/>
      <c r="FB33" s="240"/>
      <c r="FC33" s="241"/>
      <c r="FD33" s="240"/>
      <c r="FE33" s="240"/>
      <c r="FF33" s="240"/>
      <c r="FG33" s="240"/>
      <c r="FH33" s="240"/>
      <c r="FI33" s="240"/>
      <c r="FJ33" s="240"/>
      <c r="FK33" s="240"/>
      <c r="FL33" s="242"/>
      <c r="FM33" s="242"/>
      <c r="FN33" s="242"/>
      <c r="FO33" s="242"/>
      <c r="FP33" s="243"/>
      <c r="FQ33" s="244"/>
      <c r="FR33" s="240"/>
      <c r="FS33" s="240"/>
      <c r="GR33" s="225"/>
      <c r="GS33" s="225"/>
    </row>
    <row r="34" spans="1:201" hidden="1" x14ac:dyDescent="0.25">
      <c r="A34" s="101">
        <v>8</v>
      </c>
      <c r="B34" s="228">
        <f>COUNTIFS($E$1:E34,E34,$G$1:G34,G34)</f>
        <v>1</v>
      </c>
      <c r="C34" s="228"/>
      <c r="D34" s="1043" t="s">
        <v>1329</v>
      </c>
      <c r="E34" s="666" t="s">
        <v>1371</v>
      </c>
      <c r="F34" s="207"/>
      <c r="G34" s="223" t="s">
        <v>1461</v>
      </c>
      <c r="H34" s="230">
        <f t="shared" si="0"/>
        <v>66</v>
      </c>
      <c r="I34" s="223" t="s">
        <v>1466</v>
      </c>
      <c r="J34" s="207"/>
      <c r="K34" s="207"/>
      <c r="L34" s="253" t="s">
        <v>48</v>
      </c>
      <c r="M34" s="207"/>
      <c r="N34" s="213"/>
      <c r="O34" s="213"/>
      <c r="P34" s="213"/>
      <c r="Q34" s="12"/>
      <c r="T34" s="168"/>
      <c r="U34" s="168"/>
      <c r="V34" s="180"/>
      <c r="W34" s="168"/>
      <c r="X34" s="179"/>
      <c r="Y34" s="168"/>
      <c r="AA34" s="226"/>
      <c r="AB34" s="226"/>
      <c r="AK34" s="317">
        <v>0.5</v>
      </c>
      <c r="AL34" s="318"/>
      <c r="AN34" s="281"/>
      <c r="AP34" s="319" t="s">
        <v>754</v>
      </c>
      <c r="AQ34" s="320" t="s">
        <v>754</v>
      </c>
      <c r="AR34" s="321" t="s">
        <v>754</v>
      </c>
      <c r="AT34" s="352" t="s">
        <v>754</v>
      </c>
      <c r="AU34" s="324" t="s">
        <v>754</v>
      </c>
      <c r="AV34" s="344" t="s">
        <v>754</v>
      </c>
      <c r="AW34" s="223" t="s">
        <v>754</v>
      </c>
      <c r="AX34" s="326" t="s">
        <v>754</v>
      </c>
      <c r="AY34" s="226" t="s">
        <v>754</v>
      </c>
      <c r="AZ34" s="280" t="s">
        <v>754</v>
      </c>
      <c r="BA34" s="327"/>
      <c r="BB34" s="328" t="s">
        <v>754</v>
      </c>
      <c r="BC34" s="329" t="s">
        <v>754</v>
      </c>
      <c r="BD34" s="329"/>
      <c r="BE34" s="226" t="s">
        <v>754</v>
      </c>
      <c r="BG34" s="330" t="s">
        <v>754</v>
      </c>
      <c r="BH34" s="280"/>
      <c r="BI34" s="280" t="s">
        <v>754</v>
      </c>
      <c r="BJ34" s="280" t="s">
        <v>754</v>
      </c>
      <c r="BK34" s="280" t="s">
        <v>754</v>
      </c>
      <c r="BL34" s="331" t="s">
        <v>754</v>
      </c>
      <c r="BM34" s="332" t="s">
        <v>754</v>
      </c>
      <c r="BN34" s="226" t="s">
        <v>754</v>
      </c>
      <c r="BO34" s="226" t="s">
        <v>754</v>
      </c>
      <c r="BP34" s="226" t="s">
        <v>754</v>
      </c>
      <c r="BQ34" s="333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280" t="s">
        <v>754</v>
      </c>
      <c r="CE34" s="226" t="s">
        <v>754</v>
      </c>
      <c r="CF34" s="226" t="s">
        <v>754</v>
      </c>
      <c r="CU34" s="66"/>
      <c r="CW34" s="231"/>
      <c r="CX34" s="231" t="s">
        <v>929</v>
      </c>
      <c r="CY34" s="231">
        <v>3</v>
      </c>
      <c r="CZ34" s="231" t="s">
        <v>754</v>
      </c>
      <c r="DA34" s="231" t="s">
        <v>754</v>
      </c>
      <c r="DB34" s="349" t="s">
        <v>1527</v>
      </c>
      <c r="DI34" s="351" t="s">
        <v>1371</v>
      </c>
      <c r="DJ34" s="218"/>
      <c r="DK34" s="269"/>
      <c r="DL34" s="337"/>
      <c r="DM34" s="149">
        <v>66</v>
      </c>
      <c r="DN34" s="266" t="s">
        <v>1090</v>
      </c>
      <c r="DO34" s="521" t="s">
        <v>48</v>
      </c>
      <c r="DP34" s="980"/>
      <c r="DQ34" s="107">
        <v>2</v>
      </c>
      <c r="DR34" s="557" t="s">
        <v>34</v>
      </c>
      <c r="DS34" s="557"/>
      <c r="DT34" s="107">
        <v>0</v>
      </c>
      <c r="DU34" s="107">
        <v>0</v>
      </c>
      <c r="DV34" s="999">
        <v>42549</v>
      </c>
      <c r="DW34" s="1000" t="s">
        <v>863</v>
      </c>
      <c r="DX34" s="107">
        <v>2.9</v>
      </c>
      <c r="DY34" s="107" t="s">
        <v>863</v>
      </c>
      <c r="DZ34" s="107" t="s">
        <v>863</v>
      </c>
      <c r="EA34" s="107" t="s">
        <v>863</v>
      </c>
      <c r="EB34" s="107" t="s">
        <v>863</v>
      </c>
      <c r="EC34" s="107" t="s">
        <v>863</v>
      </c>
      <c r="ED34" s="107" t="s">
        <v>863</v>
      </c>
      <c r="EE34" s="107" t="s">
        <v>863</v>
      </c>
      <c r="EF34" s="107" t="s">
        <v>863</v>
      </c>
      <c r="EG34" s="107" t="s">
        <v>863</v>
      </c>
      <c r="EH34" s="557">
        <v>3</v>
      </c>
      <c r="EI34" s="282" t="s">
        <v>863</v>
      </c>
      <c r="EJ34" s="282">
        <v>1</v>
      </c>
      <c r="EK34" s="223">
        <v>1</v>
      </c>
      <c r="EL34" s="218"/>
      <c r="EM34" s="223">
        <v>0</v>
      </c>
      <c r="EN34" s="223">
        <v>154</v>
      </c>
      <c r="EO34" s="223">
        <v>72</v>
      </c>
      <c r="EP34" s="1084">
        <v>30.359251138471922</v>
      </c>
      <c r="EQ34" s="557">
        <v>2</v>
      </c>
      <c r="ER34" s="999" t="s">
        <v>863</v>
      </c>
      <c r="ES34" s="557">
        <v>3</v>
      </c>
      <c r="ET34" s="557">
        <v>2</v>
      </c>
      <c r="EU34" s="107" t="s">
        <v>863</v>
      </c>
      <c r="EV34" s="691"/>
      <c r="EW34" s="691"/>
      <c r="EX34" s="240"/>
      <c r="EY34" s="240"/>
      <c r="EZ34" s="240"/>
      <c r="FA34" s="240"/>
      <c r="FB34" s="240"/>
      <c r="FC34" s="241"/>
      <c r="FD34" s="240"/>
      <c r="FE34" s="240"/>
      <c r="FF34" s="240"/>
      <c r="FG34" s="240"/>
      <c r="FH34" s="240"/>
      <c r="FI34" s="240"/>
      <c r="FJ34" s="240"/>
      <c r="FK34" s="240"/>
      <c r="FL34" s="242"/>
      <c r="FM34" s="242"/>
      <c r="FN34" s="242"/>
      <c r="FO34" s="242"/>
      <c r="FP34" s="243"/>
      <c r="FQ34" s="244"/>
      <c r="FR34" s="240"/>
      <c r="FS34" s="240"/>
      <c r="GR34" s="225"/>
      <c r="GS34" s="225"/>
    </row>
    <row r="35" spans="1:201" hidden="1" x14ac:dyDescent="0.25">
      <c r="A35" s="101">
        <v>9</v>
      </c>
      <c r="B35" s="228">
        <f>COUNTIFS($E$1:E35,E35,$G$1:G35,G35)</f>
        <v>1</v>
      </c>
      <c r="C35" s="228"/>
      <c r="D35" s="1043" t="s">
        <v>1331</v>
      </c>
      <c r="E35" s="666" t="s">
        <v>1372</v>
      </c>
      <c r="F35" s="207"/>
      <c r="G35" s="223">
        <v>520620328</v>
      </c>
      <c r="H35" s="230">
        <f t="shared" si="0"/>
        <v>64</v>
      </c>
      <c r="I35" s="223" t="s">
        <v>1467</v>
      </c>
      <c r="J35" s="207"/>
      <c r="K35" s="207"/>
      <c r="L35" s="253" t="s">
        <v>48</v>
      </c>
      <c r="M35" s="207"/>
      <c r="N35" s="213"/>
      <c r="O35" s="213"/>
      <c r="P35" s="213"/>
      <c r="Q35" s="12"/>
      <c r="T35" s="168"/>
      <c r="U35" s="168"/>
      <c r="V35" s="180"/>
      <c r="W35" s="168"/>
      <c r="X35" s="179"/>
      <c r="Y35" s="168"/>
      <c r="AA35" s="226"/>
      <c r="AB35" s="226"/>
      <c r="AK35" s="317">
        <v>9.68</v>
      </c>
      <c r="AL35" s="318"/>
      <c r="AN35" s="281"/>
      <c r="AP35" s="319">
        <v>58.7</v>
      </c>
      <c r="AQ35" s="320">
        <v>33</v>
      </c>
      <c r="AR35" s="321">
        <v>7.65</v>
      </c>
      <c r="AS35" s="322">
        <v>99.350000000000009</v>
      </c>
      <c r="AT35" s="323">
        <v>1.7787878787878788</v>
      </c>
      <c r="AU35" s="324">
        <v>13.607727272727274</v>
      </c>
      <c r="AV35" s="325">
        <v>1.4440344403444036</v>
      </c>
      <c r="AW35" s="223" t="s">
        <v>754</v>
      </c>
      <c r="AX35" s="326">
        <v>1.46</v>
      </c>
      <c r="AY35" s="226">
        <v>2.48</v>
      </c>
      <c r="AZ35" s="280" t="s">
        <v>754</v>
      </c>
      <c r="BA35" s="327"/>
      <c r="BB35" s="328">
        <v>0.35</v>
      </c>
      <c r="BC35" s="329" t="s">
        <v>754</v>
      </c>
      <c r="BD35" s="329"/>
      <c r="BE35" s="226">
        <v>83.7</v>
      </c>
      <c r="BG35" s="330">
        <v>50.7</v>
      </c>
      <c r="BH35" s="280"/>
      <c r="BI35" s="280">
        <v>0</v>
      </c>
      <c r="BJ35" s="280" t="s">
        <v>754</v>
      </c>
      <c r="BK35" s="280" t="s">
        <v>754</v>
      </c>
      <c r="BL35" s="331" t="s">
        <v>754</v>
      </c>
      <c r="BM35" s="332" t="s">
        <v>754</v>
      </c>
      <c r="BN35" s="226" t="s">
        <v>754</v>
      </c>
      <c r="BO35" s="226" t="s">
        <v>754</v>
      </c>
      <c r="BP35" s="226" t="s">
        <v>754</v>
      </c>
      <c r="BQ35" s="333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280">
        <v>21.548999999999999</v>
      </c>
      <c r="CE35" s="226">
        <v>65.3</v>
      </c>
      <c r="CF35" s="226">
        <v>34.700000000000003</v>
      </c>
      <c r="CU35" s="66"/>
      <c r="CW35" s="231"/>
      <c r="CX35" s="231" t="s">
        <v>929</v>
      </c>
      <c r="CY35" s="231">
        <v>3</v>
      </c>
      <c r="CZ35" s="231" t="s">
        <v>927</v>
      </c>
      <c r="DA35" s="231" t="s">
        <v>928</v>
      </c>
      <c r="DI35" s="351" t="s">
        <v>1372</v>
      </c>
      <c r="DJ35" s="218"/>
      <c r="DK35" s="269"/>
      <c r="DL35" s="337"/>
      <c r="DM35" s="149">
        <v>64</v>
      </c>
      <c r="DN35" s="521" t="s">
        <v>1088</v>
      </c>
      <c r="DO35" s="521" t="s">
        <v>48</v>
      </c>
      <c r="DP35" s="980"/>
      <c r="DQ35" s="107">
        <v>2</v>
      </c>
      <c r="DR35" s="557" t="s">
        <v>34</v>
      </c>
      <c r="DS35" s="557"/>
      <c r="DT35" s="107">
        <v>0</v>
      </c>
      <c r="DU35" s="107">
        <v>0</v>
      </c>
      <c r="DV35" s="999" t="s">
        <v>863</v>
      </c>
      <c r="DW35" s="107" t="s">
        <v>863</v>
      </c>
      <c r="DX35" s="107" t="s">
        <v>863</v>
      </c>
      <c r="DY35" s="107" t="s">
        <v>863</v>
      </c>
      <c r="DZ35" s="107">
        <v>309</v>
      </c>
      <c r="EA35" s="107">
        <v>24.9</v>
      </c>
      <c r="EB35" s="107">
        <v>75.099999999999994</v>
      </c>
      <c r="EC35" s="107" t="s">
        <v>863</v>
      </c>
      <c r="ED35" s="107" t="s">
        <v>863</v>
      </c>
      <c r="EE35" s="107" t="s">
        <v>863</v>
      </c>
      <c r="EF35" s="107" t="s">
        <v>863</v>
      </c>
      <c r="EG35" s="107">
        <v>0</v>
      </c>
      <c r="EH35" s="557">
        <v>3</v>
      </c>
      <c r="EI35" s="282">
        <v>1</v>
      </c>
      <c r="EJ35" s="282">
        <v>7</v>
      </c>
      <c r="EK35" s="223">
        <v>3</v>
      </c>
      <c r="EL35" s="218"/>
      <c r="EM35" s="223">
        <v>1</v>
      </c>
      <c r="EN35" s="223">
        <v>188</v>
      </c>
      <c r="EO35" s="223">
        <v>100</v>
      </c>
      <c r="EP35" s="1084">
        <v>28.293345405160704</v>
      </c>
      <c r="EQ35" s="557">
        <v>1</v>
      </c>
      <c r="ER35" s="999" t="s">
        <v>863</v>
      </c>
      <c r="ES35" s="557">
        <v>3</v>
      </c>
      <c r="ET35" s="557">
        <v>2</v>
      </c>
      <c r="EU35" s="107">
        <v>4</v>
      </c>
      <c r="EV35" s="691"/>
      <c r="EW35" s="691"/>
      <c r="EX35" s="240"/>
      <c r="EY35" s="240"/>
      <c r="EZ35" s="240"/>
      <c r="FA35" s="240"/>
      <c r="FB35" s="240"/>
      <c r="FC35" s="241"/>
      <c r="FD35" s="240"/>
      <c r="FE35" s="240"/>
      <c r="FF35" s="240"/>
      <c r="FG35" s="240"/>
      <c r="FH35" s="240"/>
      <c r="FI35" s="240"/>
      <c r="FJ35" s="240"/>
      <c r="FK35" s="240"/>
      <c r="FL35" s="242"/>
      <c r="FM35" s="242"/>
      <c r="FN35" s="242"/>
      <c r="FO35" s="242"/>
      <c r="FP35" s="243"/>
      <c r="FQ35" s="244"/>
      <c r="FR35" s="240"/>
      <c r="FS35" s="240"/>
      <c r="GR35" s="225"/>
      <c r="GS35" s="225"/>
    </row>
    <row r="36" spans="1:201" hidden="1" x14ac:dyDescent="0.25">
      <c r="A36" s="101">
        <v>10</v>
      </c>
      <c r="B36" s="228">
        <f>COUNTIFS($E$1:E36,E36,$G$1:G36,G36)</f>
        <v>1</v>
      </c>
      <c r="C36" s="228"/>
      <c r="D36" s="1043" t="s">
        <v>1332</v>
      </c>
      <c r="E36" s="666" t="s">
        <v>1373</v>
      </c>
      <c r="F36" s="207"/>
      <c r="G36" s="223" t="s">
        <v>1462</v>
      </c>
      <c r="H36" s="230">
        <f t="shared" si="0"/>
        <v>71</v>
      </c>
      <c r="I36" s="223" t="s">
        <v>1468</v>
      </c>
      <c r="J36" s="207"/>
      <c r="K36" s="207"/>
      <c r="L36" s="253" t="s">
        <v>48</v>
      </c>
      <c r="M36" s="207"/>
      <c r="N36" s="213"/>
      <c r="O36" s="213"/>
      <c r="P36" s="213"/>
      <c r="Q36" s="12"/>
      <c r="T36" s="168"/>
      <c r="U36" s="168"/>
      <c r="V36" s="180"/>
      <c r="W36" s="168"/>
      <c r="X36" s="179"/>
      <c r="Y36" s="168"/>
      <c r="AA36" s="226"/>
      <c r="AB36" s="226"/>
      <c r="AK36" s="317" t="s">
        <v>754</v>
      </c>
      <c r="AL36" s="318"/>
      <c r="AN36" s="281"/>
      <c r="AP36" s="319" t="s">
        <v>754</v>
      </c>
      <c r="AQ36" s="320" t="s">
        <v>754</v>
      </c>
      <c r="AR36" s="321" t="s">
        <v>754</v>
      </c>
      <c r="AT36" s="352" t="s">
        <v>754</v>
      </c>
      <c r="AU36" s="324" t="s">
        <v>754</v>
      </c>
      <c r="AV36" s="344" t="s">
        <v>754</v>
      </c>
      <c r="AW36" s="223" t="s">
        <v>754</v>
      </c>
      <c r="AX36" s="326" t="s">
        <v>754</v>
      </c>
      <c r="AY36" s="226" t="s">
        <v>754</v>
      </c>
      <c r="AZ36" s="280" t="s">
        <v>754</v>
      </c>
      <c r="BA36" s="327"/>
      <c r="BB36" s="328" t="s">
        <v>754</v>
      </c>
      <c r="BC36" s="329" t="s">
        <v>754</v>
      </c>
      <c r="BD36" s="329"/>
      <c r="BE36" s="226" t="s">
        <v>754</v>
      </c>
      <c r="BG36" s="330" t="s">
        <v>754</v>
      </c>
      <c r="BH36" s="280"/>
      <c r="BI36" s="280" t="s">
        <v>754</v>
      </c>
      <c r="BJ36" s="280" t="s">
        <v>754</v>
      </c>
      <c r="BK36" s="280" t="s">
        <v>754</v>
      </c>
      <c r="BL36" s="331" t="s">
        <v>754</v>
      </c>
      <c r="BM36" s="332" t="s">
        <v>754</v>
      </c>
      <c r="BN36" s="226" t="s">
        <v>754</v>
      </c>
      <c r="BO36" s="226" t="s">
        <v>754</v>
      </c>
      <c r="BP36" s="226" t="s">
        <v>754</v>
      </c>
      <c r="BQ36" s="333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280" t="s">
        <v>754</v>
      </c>
      <c r="CE36" s="226" t="s">
        <v>754</v>
      </c>
      <c r="CF36" s="226" t="s">
        <v>754</v>
      </c>
      <c r="CU36" s="66"/>
      <c r="CW36" s="231"/>
      <c r="CX36" s="231" t="s">
        <v>929</v>
      </c>
      <c r="CY36" s="231">
        <v>3</v>
      </c>
      <c r="CZ36" s="231" t="s">
        <v>754</v>
      </c>
      <c r="DA36" s="231" t="s">
        <v>754</v>
      </c>
      <c r="DB36" s="349" t="s">
        <v>1527</v>
      </c>
      <c r="DI36" s="351" t="s">
        <v>1373</v>
      </c>
      <c r="DJ36" s="218"/>
      <c r="DK36" s="269"/>
      <c r="DL36" s="337"/>
      <c r="DM36" s="149">
        <v>71</v>
      </c>
      <c r="DN36" s="266" t="s">
        <v>1090</v>
      </c>
      <c r="DO36" s="521" t="s">
        <v>48</v>
      </c>
      <c r="DP36" s="980"/>
      <c r="DQ36" s="107">
        <v>2</v>
      </c>
      <c r="DR36" s="557" t="s">
        <v>34</v>
      </c>
      <c r="DS36" s="557"/>
      <c r="DT36" s="107">
        <v>0</v>
      </c>
      <c r="DU36" s="107">
        <v>0</v>
      </c>
      <c r="DV36" s="999">
        <v>42551</v>
      </c>
      <c r="DW36" s="107" t="s">
        <v>863</v>
      </c>
      <c r="DX36" s="107">
        <v>3.17</v>
      </c>
      <c r="DY36" s="107" t="s">
        <v>863</v>
      </c>
      <c r="DZ36" s="107" t="s">
        <v>863</v>
      </c>
      <c r="EA36" s="107" t="s">
        <v>863</v>
      </c>
      <c r="EB36" s="107" t="s">
        <v>863</v>
      </c>
      <c r="EC36" s="107" t="s">
        <v>863</v>
      </c>
      <c r="ED36" s="107" t="s">
        <v>863</v>
      </c>
      <c r="EE36" s="107" t="s">
        <v>863</v>
      </c>
      <c r="EF36" s="107" t="s">
        <v>863</v>
      </c>
      <c r="EG36" s="107" t="s">
        <v>863</v>
      </c>
      <c r="EH36" s="557">
        <v>3</v>
      </c>
      <c r="EI36" s="282">
        <v>9</v>
      </c>
      <c r="EJ36" s="282">
        <v>1.5</v>
      </c>
      <c r="EK36" s="223">
        <v>2</v>
      </c>
      <c r="EL36" s="218"/>
      <c r="EM36" s="223">
        <v>0</v>
      </c>
      <c r="EN36" s="223">
        <v>164</v>
      </c>
      <c r="EO36" s="223">
        <v>90</v>
      </c>
      <c r="EP36" s="1084">
        <v>33.462224866151104</v>
      </c>
      <c r="EQ36" s="557">
        <v>3</v>
      </c>
      <c r="ER36" s="999" t="s">
        <v>863</v>
      </c>
      <c r="ES36" s="557">
        <v>4</v>
      </c>
      <c r="ET36" s="557">
        <v>2</v>
      </c>
      <c r="EU36" s="107" t="s">
        <v>863</v>
      </c>
      <c r="EV36" s="691"/>
      <c r="EW36" s="691"/>
      <c r="EX36" s="240"/>
      <c r="EY36" s="240"/>
      <c r="EZ36" s="240"/>
      <c r="FA36" s="240"/>
      <c r="FB36" s="240"/>
      <c r="FC36" s="241"/>
      <c r="FD36" s="240"/>
      <c r="FE36" s="240"/>
      <c r="FF36" s="240"/>
      <c r="FG36" s="240"/>
      <c r="FH36" s="240"/>
      <c r="FI36" s="240"/>
      <c r="FJ36" s="240"/>
      <c r="FK36" s="240"/>
      <c r="FL36" s="242"/>
      <c r="FM36" s="242"/>
      <c r="FN36" s="242"/>
      <c r="FO36" s="242"/>
      <c r="FP36" s="243"/>
      <c r="FQ36" s="244"/>
      <c r="FR36" s="240"/>
      <c r="FS36" s="240"/>
      <c r="GR36" s="225"/>
      <c r="GS36" s="225"/>
    </row>
    <row r="37" spans="1:201" hidden="1" x14ac:dyDescent="0.25">
      <c r="A37" s="101">
        <v>11</v>
      </c>
      <c r="B37" s="228">
        <f>COUNTIFS($E$1:E37,E37,$G$1:G37,G37)</f>
        <v>1</v>
      </c>
      <c r="C37" s="228"/>
      <c r="D37" s="1043" t="s">
        <v>1334</v>
      </c>
      <c r="E37" s="831" t="s">
        <v>1375</v>
      </c>
      <c r="F37" s="207"/>
      <c r="G37" s="223">
        <v>5505190768</v>
      </c>
      <c r="H37" s="230">
        <f t="shared" si="0"/>
        <v>61</v>
      </c>
      <c r="I37" s="223" t="s">
        <v>1469</v>
      </c>
      <c r="J37" s="207"/>
      <c r="K37" s="207"/>
      <c r="L37" s="253" t="s">
        <v>48</v>
      </c>
      <c r="M37" s="207"/>
      <c r="N37" s="213"/>
      <c r="O37" s="213"/>
      <c r="P37" s="213"/>
      <c r="Q37" s="12"/>
      <c r="T37" s="168"/>
      <c r="U37" s="168"/>
      <c r="V37" s="180"/>
      <c r="W37" s="168"/>
      <c r="X37" s="179"/>
      <c r="Y37" s="168"/>
      <c r="AA37" s="226"/>
      <c r="AB37" s="226"/>
      <c r="AK37" s="317">
        <v>2</v>
      </c>
      <c r="AL37" s="318"/>
      <c r="AN37" s="281"/>
      <c r="AP37" s="319" t="s">
        <v>754</v>
      </c>
      <c r="AQ37" s="320">
        <v>12.5</v>
      </c>
      <c r="AR37" s="321" t="s">
        <v>754</v>
      </c>
      <c r="AS37" s="322" t="e">
        <v>#VALUE!</v>
      </c>
      <c r="AT37" s="323" t="s">
        <v>754</v>
      </c>
      <c r="AU37" s="324" t="s">
        <v>754</v>
      </c>
      <c r="AV37" s="344" t="s">
        <v>754</v>
      </c>
      <c r="AW37" s="223" t="s">
        <v>754</v>
      </c>
      <c r="AX37" s="326" t="s">
        <v>754</v>
      </c>
      <c r="AY37" s="226" t="s">
        <v>754</v>
      </c>
      <c r="AZ37" s="280" t="s">
        <v>754</v>
      </c>
      <c r="BA37" s="327"/>
      <c r="BB37" s="328" t="s">
        <v>754</v>
      </c>
      <c r="BC37" s="329" t="s">
        <v>754</v>
      </c>
      <c r="BD37" s="329"/>
      <c r="BE37" s="226" t="s">
        <v>754</v>
      </c>
      <c r="BG37" s="330" t="s">
        <v>754</v>
      </c>
      <c r="BH37" s="280"/>
      <c r="BI37" s="280" t="s">
        <v>754</v>
      </c>
      <c r="BJ37" s="280" t="s">
        <v>754</v>
      </c>
      <c r="BK37" s="280" t="s">
        <v>754</v>
      </c>
      <c r="BL37" s="331" t="s">
        <v>754</v>
      </c>
      <c r="BM37" s="332" t="s">
        <v>754</v>
      </c>
      <c r="BN37" s="226" t="s">
        <v>754</v>
      </c>
      <c r="BO37" s="226" t="s">
        <v>754</v>
      </c>
      <c r="BP37" s="226" t="s">
        <v>754</v>
      </c>
      <c r="BQ37" s="333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280">
        <v>3.7124999999999999</v>
      </c>
      <c r="CE37" s="226">
        <v>29.7</v>
      </c>
      <c r="CF37" s="226">
        <v>70.3</v>
      </c>
      <c r="CU37" s="66"/>
      <c r="CW37" s="231"/>
      <c r="CX37" s="231" t="s">
        <v>929</v>
      </c>
      <c r="CY37" s="231">
        <v>3</v>
      </c>
      <c r="CZ37" s="231" t="s">
        <v>754</v>
      </c>
      <c r="DA37" s="231" t="s">
        <v>754</v>
      </c>
      <c r="DB37" s="349" t="s">
        <v>1527</v>
      </c>
      <c r="DI37" s="138" t="s">
        <v>1375</v>
      </c>
      <c r="DJ37" s="218"/>
      <c r="DK37" s="269"/>
      <c r="DL37" s="337"/>
      <c r="DM37" s="149">
        <v>61</v>
      </c>
      <c r="DN37" s="521" t="s">
        <v>1088</v>
      </c>
      <c r="DO37" s="521" t="s">
        <v>48</v>
      </c>
      <c r="DP37" s="980"/>
      <c r="DQ37" s="107">
        <v>2</v>
      </c>
      <c r="DR37" s="557" t="s">
        <v>506</v>
      </c>
      <c r="DS37" s="557"/>
      <c r="DT37" s="107">
        <v>0</v>
      </c>
      <c r="DU37" s="107">
        <v>0</v>
      </c>
      <c r="DV37" s="999">
        <v>42618</v>
      </c>
      <c r="DW37" s="107" t="s">
        <v>863</v>
      </c>
      <c r="DX37" s="107">
        <v>1</v>
      </c>
      <c r="DY37" s="107" t="s">
        <v>863</v>
      </c>
      <c r="DZ37" s="107" t="s">
        <v>863</v>
      </c>
      <c r="EA37" s="107" t="s">
        <v>863</v>
      </c>
      <c r="EB37" s="107" t="s">
        <v>863</v>
      </c>
      <c r="EC37" s="107" t="s">
        <v>863</v>
      </c>
      <c r="ED37" s="107" t="s">
        <v>863</v>
      </c>
      <c r="EE37" s="107" t="s">
        <v>863</v>
      </c>
      <c r="EF37" s="107" t="s">
        <v>863</v>
      </c>
      <c r="EG37" s="107" t="s">
        <v>863</v>
      </c>
      <c r="EH37" s="557">
        <v>3</v>
      </c>
      <c r="EI37" s="282">
        <v>9</v>
      </c>
      <c r="EJ37" s="282">
        <v>13</v>
      </c>
      <c r="EK37" s="223">
        <v>3</v>
      </c>
      <c r="EL37" s="218"/>
      <c r="EM37" s="223">
        <v>0</v>
      </c>
      <c r="EN37" s="223">
        <v>172</v>
      </c>
      <c r="EO37" s="223">
        <v>85</v>
      </c>
      <c r="EP37" s="1084">
        <v>28.731746890210925</v>
      </c>
      <c r="EQ37" s="557">
        <v>3</v>
      </c>
      <c r="ER37" s="999" t="s">
        <v>863</v>
      </c>
      <c r="ES37" s="557">
        <v>3</v>
      </c>
      <c r="ET37" s="557">
        <v>2</v>
      </c>
      <c r="EU37" s="107">
        <v>4</v>
      </c>
      <c r="EV37" s="691"/>
      <c r="EW37" s="691"/>
      <c r="EX37" s="240"/>
      <c r="EY37" s="240"/>
      <c r="EZ37" s="240"/>
      <c r="FA37" s="240"/>
      <c r="FB37" s="240"/>
      <c r="FC37" s="241"/>
      <c r="FD37" s="240"/>
      <c r="FE37" s="240"/>
      <c r="FF37" s="240"/>
      <c r="FG37" s="240"/>
      <c r="FH37" s="240"/>
      <c r="FI37" s="240"/>
      <c r="FJ37" s="240"/>
      <c r="FK37" s="240"/>
      <c r="FL37" s="242"/>
      <c r="FM37" s="242"/>
      <c r="FN37" s="242"/>
      <c r="FO37" s="242"/>
      <c r="FP37" s="243"/>
      <c r="FQ37" s="244"/>
      <c r="FR37" s="240"/>
      <c r="FS37" s="240"/>
      <c r="GR37" s="225"/>
      <c r="GS37" s="225"/>
    </row>
    <row r="38" spans="1:201" hidden="1" x14ac:dyDescent="0.25">
      <c r="A38" s="101">
        <v>12</v>
      </c>
      <c r="B38" s="228">
        <f>COUNTIFS($E$1:E38,E38,$G$1:G38,G38)</f>
        <v>1</v>
      </c>
      <c r="C38" s="228"/>
      <c r="D38" s="1044" t="s">
        <v>1333</v>
      </c>
      <c r="E38" s="832" t="s">
        <v>1374</v>
      </c>
      <c r="F38" s="207"/>
      <c r="G38" s="115">
        <v>5461073365</v>
      </c>
      <c r="H38" s="230">
        <f t="shared" si="0"/>
        <v>62</v>
      </c>
      <c r="I38" s="115" t="s">
        <v>1469</v>
      </c>
      <c r="J38" s="207"/>
      <c r="K38" s="207"/>
      <c r="L38" s="252" t="s">
        <v>48</v>
      </c>
      <c r="M38" s="207"/>
      <c r="N38" s="213"/>
      <c r="O38" s="213"/>
      <c r="P38" s="213"/>
      <c r="Q38" s="12"/>
      <c r="T38" s="168"/>
      <c r="U38" s="168"/>
      <c r="V38" s="180"/>
      <c r="W38" s="168"/>
      <c r="X38" s="179"/>
      <c r="Y38" s="168"/>
      <c r="AA38" s="226"/>
      <c r="AB38" s="226"/>
      <c r="AK38" s="317">
        <v>23.3</v>
      </c>
      <c r="AL38" s="318"/>
      <c r="AN38" s="281"/>
      <c r="AP38" s="319">
        <v>56.7</v>
      </c>
      <c r="AQ38" s="320">
        <v>33.700000000000003</v>
      </c>
      <c r="AR38" s="321">
        <v>7.94</v>
      </c>
      <c r="AS38" s="322">
        <v>98.34</v>
      </c>
      <c r="AT38" s="323">
        <v>1.6824925816023739</v>
      </c>
      <c r="AU38" s="324">
        <v>13.35899109792285</v>
      </c>
      <c r="AV38" s="325">
        <v>1.361671469740634</v>
      </c>
      <c r="AW38" s="223" t="s">
        <v>754</v>
      </c>
      <c r="AX38" s="326">
        <v>1.01</v>
      </c>
      <c r="AY38" s="226">
        <v>1.78</v>
      </c>
      <c r="AZ38" s="280">
        <v>8.69</v>
      </c>
      <c r="BA38" s="327"/>
      <c r="BB38" s="328">
        <v>0.35</v>
      </c>
      <c r="BC38" s="329" t="s">
        <v>754</v>
      </c>
      <c r="BD38" s="329"/>
      <c r="BE38" s="226" t="s">
        <v>754</v>
      </c>
      <c r="BG38" s="330" t="s">
        <v>754</v>
      </c>
      <c r="BH38" s="280"/>
      <c r="BI38" s="280" t="s">
        <v>754</v>
      </c>
      <c r="BJ38" s="280" t="s">
        <v>754</v>
      </c>
      <c r="BK38" s="280" t="s">
        <v>754</v>
      </c>
      <c r="BL38" s="331" t="s">
        <v>754</v>
      </c>
      <c r="BM38" s="332" t="s">
        <v>754</v>
      </c>
      <c r="BN38" s="226" t="s">
        <v>754</v>
      </c>
      <c r="BO38" s="226" t="s">
        <v>754</v>
      </c>
      <c r="BP38" s="226" t="s">
        <v>754</v>
      </c>
      <c r="BQ38" s="333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7"/>
      <c r="CC38" s="347"/>
      <c r="CD38" s="280">
        <v>8.088000000000001</v>
      </c>
      <c r="CE38" s="226">
        <v>24</v>
      </c>
      <c r="CF38" s="226">
        <v>76</v>
      </c>
      <c r="CU38" s="66"/>
      <c r="CW38" s="231"/>
      <c r="CX38" s="231" t="s">
        <v>929</v>
      </c>
      <c r="CY38" s="231">
        <v>3</v>
      </c>
      <c r="CZ38" s="231" t="s">
        <v>930</v>
      </c>
      <c r="DA38" s="98" t="s">
        <v>930</v>
      </c>
      <c r="DI38" s="138" t="s">
        <v>1374</v>
      </c>
      <c r="DJ38" s="218"/>
      <c r="DK38" s="269"/>
      <c r="DL38" s="337"/>
      <c r="DM38" s="149">
        <v>62</v>
      </c>
      <c r="DN38" s="266" t="s">
        <v>1090</v>
      </c>
      <c r="DO38" s="521" t="s">
        <v>48</v>
      </c>
      <c r="DP38" s="980"/>
      <c r="DQ38" s="107">
        <v>2</v>
      </c>
      <c r="DR38" s="557" t="s">
        <v>1515</v>
      </c>
      <c r="DS38" s="557"/>
      <c r="DT38" s="107">
        <v>0</v>
      </c>
      <c r="DU38" s="107">
        <v>0</v>
      </c>
      <c r="DV38" s="999">
        <v>42618</v>
      </c>
      <c r="DW38" s="107" t="s">
        <v>863</v>
      </c>
      <c r="DX38" s="107">
        <v>0.7</v>
      </c>
      <c r="DY38" s="107" t="s">
        <v>863</v>
      </c>
      <c r="DZ38" s="107" t="s">
        <v>863</v>
      </c>
      <c r="EA38" s="107" t="s">
        <v>863</v>
      </c>
      <c r="EB38" s="107" t="s">
        <v>863</v>
      </c>
      <c r="EC38" s="107" t="s">
        <v>863</v>
      </c>
      <c r="ED38" s="107" t="s">
        <v>863</v>
      </c>
      <c r="EE38" s="107" t="s">
        <v>863</v>
      </c>
      <c r="EF38" s="107" t="s">
        <v>863</v>
      </c>
      <c r="EG38" s="107" t="s">
        <v>863</v>
      </c>
      <c r="EH38" s="557">
        <v>3</v>
      </c>
      <c r="EI38" s="282">
        <v>1</v>
      </c>
      <c r="EJ38" s="282">
        <v>4</v>
      </c>
      <c r="EK38" s="223">
        <v>2</v>
      </c>
      <c r="EL38" s="218"/>
      <c r="EM38" s="223">
        <v>0</v>
      </c>
      <c r="EN38" s="223">
        <v>157</v>
      </c>
      <c r="EO38" s="223">
        <v>66</v>
      </c>
      <c r="EP38" s="1084">
        <v>26.775934114974241</v>
      </c>
      <c r="EQ38" s="557">
        <v>3</v>
      </c>
      <c r="ER38" s="999" t="s">
        <v>863</v>
      </c>
      <c r="ES38" s="557">
        <v>4</v>
      </c>
      <c r="ET38" s="557">
        <v>2</v>
      </c>
      <c r="EU38" s="107" t="s">
        <v>863</v>
      </c>
      <c r="EV38" s="691"/>
      <c r="EW38" s="691"/>
      <c r="EX38" s="240"/>
      <c r="EY38" s="240"/>
      <c r="EZ38" s="240"/>
      <c r="FA38" s="240"/>
      <c r="FB38" s="240"/>
      <c r="FC38" s="241"/>
      <c r="FD38" s="240"/>
      <c r="FE38" s="240"/>
      <c r="FF38" s="240"/>
      <c r="FG38" s="240"/>
      <c r="FH38" s="240"/>
      <c r="FI38" s="240"/>
      <c r="FJ38" s="240"/>
      <c r="FK38" s="240"/>
      <c r="FL38" s="242"/>
      <c r="FM38" s="242"/>
      <c r="FN38" s="242"/>
      <c r="FO38" s="242"/>
      <c r="FP38" s="243"/>
      <c r="FQ38" s="244"/>
      <c r="FR38" s="240"/>
      <c r="FS38" s="240"/>
      <c r="GR38" s="225"/>
      <c r="GS38" s="225"/>
    </row>
    <row r="39" spans="1:201" hidden="1" x14ac:dyDescent="0.25">
      <c r="A39" s="101">
        <v>13</v>
      </c>
      <c r="B39" s="228">
        <f>COUNTIFS($E$1:E39,E39,$G$1:G39,G39)</f>
        <v>1</v>
      </c>
      <c r="C39" s="228"/>
      <c r="D39" s="1043" t="s">
        <v>1336</v>
      </c>
      <c r="E39" s="833" t="s">
        <v>1377</v>
      </c>
      <c r="F39" s="207"/>
      <c r="G39" s="107">
        <v>415916417</v>
      </c>
      <c r="H39" s="230">
        <f t="shared" si="0"/>
        <v>75</v>
      </c>
      <c r="I39" s="223" t="s">
        <v>1470</v>
      </c>
      <c r="J39" s="207"/>
      <c r="K39" s="207"/>
      <c r="L39" s="253" t="s">
        <v>48</v>
      </c>
      <c r="M39" s="207"/>
      <c r="N39" s="213"/>
      <c r="O39" s="213"/>
      <c r="P39" s="213"/>
      <c r="Q39" s="12"/>
      <c r="T39" s="168"/>
      <c r="U39" s="168"/>
      <c r="V39" s="180"/>
      <c r="W39" s="168"/>
      <c r="X39" s="179"/>
      <c r="Y39" s="168"/>
      <c r="AA39" s="226"/>
      <c r="AB39" s="226"/>
      <c r="AK39" s="317">
        <v>34.799999999999997</v>
      </c>
      <c r="AL39" s="318"/>
      <c r="AN39" s="281"/>
      <c r="AP39" s="319">
        <v>36.4</v>
      </c>
      <c r="AQ39" s="320">
        <v>53.9</v>
      </c>
      <c r="AR39" s="321">
        <v>5.5</v>
      </c>
      <c r="AS39" s="322">
        <v>95.8</v>
      </c>
      <c r="AT39" s="323">
        <v>0.67532467532467533</v>
      </c>
      <c r="AU39" s="324">
        <v>3.7142857142857144</v>
      </c>
      <c r="AV39" s="325">
        <v>0.61279461279461278</v>
      </c>
      <c r="AW39" s="223" t="s">
        <v>754</v>
      </c>
      <c r="AX39" s="326">
        <v>2.42</v>
      </c>
      <c r="AY39" s="226">
        <v>3.39</v>
      </c>
      <c r="AZ39" s="280">
        <v>2.1999999999999997</v>
      </c>
      <c r="BA39" s="327"/>
      <c r="BB39" s="328">
        <v>0.48</v>
      </c>
      <c r="BC39" s="329" t="s">
        <v>754</v>
      </c>
      <c r="BD39" s="329"/>
      <c r="BE39" s="226">
        <v>97.8</v>
      </c>
      <c r="BG39" s="330">
        <v>43.8</v>
      </c>
      <c r="BH39" s="280"/>
      <c r="BI39" s="280">
        <v>1.3</v>
      </c>
      <c r="BJ39" s="280" t="s">
        <v>754</v>
      </c>
      <c r="BK39" s="280" t="s">
        <v>754</v>
      </c>
      <c r="BL39" s="331" t="s">
        <v>754</v>
      </c>
      <c r="BM39" s="332" t="s">
        <v>754</v>
      </c>
      <c r="BN39" s="226" t="s">
        <v>754</v>
      </c>
      <c r="BO39" s="226" t="s">
        <v>754</v>
      </c>
      <c r="BP39" s="226" t="s">
        <v>754</v>
      </c>
      <c r="BQ39" s="333"/>
      <c r="BR39" s="347"/>
      <c r="BS39" s="347"/>
      <c r="BT39" s="347"/>
      <c r="BU39" s="347"/>
      <c r="BV39" s="347"/>
      <c r="BW39" s="347"/>
      <c r="BX39" s="347"/>
      <c r="BY39" s="347"/>
      <c r="BZ39" s="347"/>
      <c r="CA39" s="347"/>
      <c r="CB39" s="347"/>
      <c r="CC39" s="347"/>
      <c r="CD39" s="280">
        <v>9.5304000000000002</v>
      </c>
      <c r="CE39" s="226">
        <v>22.8</v>
      </c>
      <c r="CF39" s="226">
        <v>77.2</v>
      </c>
      <c r="CU39" s="66"/>
      <c r="CW39" s="231"/>
      <c r="CX39" s="231" t="s">
        <v>929</v>
      </c>
      <c r="CY39" s="231">
        <v>3</v>
      </c>
      <c r="CZ39" s="231" t="s">
        <v>935</v>
      </c>
      <c r="DA39" s="231" t="s">
        <v>935</v>
      </c>
      <c r="DI39" s="354" t="s">
        <v>1377</v>
      </c>
      <c r="DJ39" s="218"/>
      <c r="DK39" s="269"/>
      <c r="DL39" s="337"/>
      <c r="DM39" s="150">
        <v>75</v>
      </c>
      <c r="DN39" s="266" t="s">
        <v>1090</v>
      </c>
      <c r="DO39" s="521" t="s">
        <v>48</v>
      </c>
      <c r="DP39" s="980"/>
      <c r="DQ39" s="107">
        <v>2</v>
      </c>
      <c r="DR39" s="557" t="s">
        <v>34</v>
      </c>
      <c r="DS39" s="557"/>
      <c r="DT39" s="107">
        <v>0</v>
      </c>
      <c r="DU39" s="107">
        <v>0</v>
      </c>
      <c r="DV39" s="999" t="s">
        <v>863</v>
      </c>
      <c r="DW39" s="107" t="s">
        <v>863</v>
      </c>
      <c r="DX39" s="107" t="s">
        <v>863</v>
      </c>
      <c r="DY39" s="107" t="s">
        <v>863</v>
      </c>
      <c r="DZ39" s="107" t="s">
        <v>863</v>
      </c>
      <c r="EA39" s="107" t="s">
        <v>863</v>
      </c>
      <c r="EB39" s="107" t="s">
        <v>863</v>
      </c>
      <c r="EC39" s="107" t="s">
        <v>863</v>
      </c>
      <c r="ED39" s="107" t="s">
        <v>863</v>
      </c>
      <c r="EE39" s="107" t="s">
        <v>863</v>
      </c>
      <c r="EF39" s="107" t="s">
        <v>863</v>
      </c>
      <c r="EG39" s="107" t="s">
        <v>863</v>
      </c>
      <c r="EH39" s="557">
        <v>3</v>
      </c>
      <c r="EI39" s="282">
        <v>1</v>
      </c>
      <c r="EJ39" s="282">
        <v>12</v>
      </c>
      <c r="EK39" s="223">
        <v>2</v>
      </c>
      <c r="EL39" s="218"/>
      <c r="EM39" s="223">
        <v>1</v>
      </c>
      <c r="EN39" s="223">
        <v>160</v>
      </c>
      <c r="EO39" s="223">
        <v>68</v>
      </c>
      <c r="EP39" s="1084">
        <v>26.562500000000007</v>
      </c>
      <c r="EQ39" s="557">
        <v>1</v>
      </c>
      <c r="ER39" s="999" t="s">
        <v>863</v>
      </c>
      <c r="ES39" s="557">
        <v>3</v>
      </c>
      <c r="ET39" s="557">
        <v>2</v>
      </c>
      <c r="EU39" s="107">
        <v>4</v>
      </c>
      <c r="EV39" s="691"/>
      <c r="EW39" s="691"/>
      <c r="EX39" s="240"/>
      <c r="EY39" s="240"/>
      <c r="EZ39" s="240"/>
      <c r="FA39" s="240"/>
      <c r="FB39" s="240"/>
      <c r="FC39" s="241"/>
      <c r="FD39" s="240"/>
      <c r="FE39" s="240"/>
      <c r="FF39" s="240"/>
      <c r="FG39" s="240"/>
      <c r="FH39" s="240"/>
      <c r="FI39" s="240"/>
      <c r="FJ39" s="240"/>
      <c r="FK39" s="240"/>
      <c r="FL39" s="242"/>
      <c r="FM39" s="242"/>
      <c r="FN39" s="242"/>
      <c r="FO39" s="242"/>
      <c r="FP39" s="243"/>
      <c r="FQ39" s="244"/>
      <c r="FR39" s="240"/>
      <c r="FS39" s="240"/>
      <c r="GR39" s="225"/>
      <c r="GS39" s="225"/>
    </row>
    <row r="40" spans="1:201" hidden="1" x14ac:dyDescent="0.25">
      <c r="A40" s="228">
        <v>14</v>
      </c>
      <c r="B40" s="228">
        <f>COUNTIFS($E$1:E40,E40,$G$1:G40,G40)</f>
        <v>1</v>
      </c>
      <c r="C40" s="228"/>
      <c r="D40" s="1043" t="s">
        <v>1335</v>
      </c>
      <c r="E40" s="830" t="s">
        <v>1376</v>
      </c>
      <c r="F40" s="207"/>
      <c r="G40" s="223">
        <v>6055191340</v>
      </c>
      <c r="H40" s="230">
        <f t="shared" si="0"/>
        <v>56</v>
      </c>
      <c r="I40" s="223" t="s">
        <v>1470</v>
      </c>
      <c r="J40" s="207"/>
      <c r="K40" s="207"/>
      <c r="L40" s="253" t="s">
        <v>48</v>
      </c>
      <c r="M40" s="207"/>
      <c r="N40" s="213"/>
      <c r="O40" s="213"/>
      <c r="P40" s="213"/>
      <c r="Q40" s="12"/>
      <c r="T40" s="168"/>
      <c r="U40" s="168"/>
      <c r="V40" s="180"/>
      <c r="W40" s="168"/>
      <c r="X40" s="179"/>
      <c r="Y40" s="168"/>
      <c r="AA40" s="226"/>
      <c r="AB40" s="226"/>
      <c r="AK40" s="317">
        <v>45</v>
      </c>
      <c r="AL40" s="318"/>
      <c r="AN40" s="281"/>
      <c r="AP40" s="319">
        <v>57.1</v>
      </c>
      <c r="AQ40" s="320">
        <v>34.200000000000003</v>
      </c>
      <c r="AR40" s="321">
        <v>4.34</v>
      </c>
      <c r="AS40" s="322">
        <v>95.640000000000015</v>
      </c>
      <c r="AT40" s="323">
        <v>1.6695906432748537</v>
      </c>
      <c r="AU40" s="324">
        <v>7.2460233918128649</v>
      </c>
      <c r="AV40" s="325">
        <v>1.4815775817332639</v>
      </c>
      <c r="AW40" s="223" t="s">
        <v>754</v>
      </c>
      <c r="AX40" s="326">
        <v>1.02</v>
      </c>
      <c r="AY40" s="226">
        <v>1.79</v>
      </c>
      <c r="AZ40" s="280">
        <v>19.169999999999998</v>
      </c>
      <c r="BA40" s="327"/>
      <c r="BB40" s="328">
        <v>8.8999999999999996E-2</v>
      </c>
      <c r="BC40" s="329" t="s">
        <v>754</v>
      </c>
      <c r="BD40" s="329"/>
      <c r="BE40" s="226">
        <v>97.9</v>
      </c>
      <c r="BG40" s="330">
        <v>66.599999999999994</v>
      </c>
      <c r="BH40" s="280"/>
      <c r="BI40" s="280">
        <v>2.48</v>
      </c>
      <c r="BJ40" s="280" t="s">
        <v>754</v>
      </c>
      <c r="BK40" s="280" t="s">
        <v>754</v>
      </c>
      <c r="BL40" s="331" t="s">
        <v>754</v>
      </c>
      <c r="BM40" s="332" t="s">
        <v>754</v>
      </c>
      <c r="BN40" s="226" t="s">
        <v>754</v>
      </c>
      <c r="BO40" s="226" t="s">
        <v>754</v>
      </c>
      <c r="BP40" s="226" t="s">
        <v>754</v>
      </c>
      <c r="BQ40" s="333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280">
        <v>7.3872000000000018</v>
      </c>
      <c r="CE40" s="226">
        <v>21.6</v>
      </c>
      <c r="CF40" s="226">
        <v>78.400000000000006</v>
      </c>
      <c r="CU40" s="66"/>
      <c r="CW40" s="231"/>
      <c r="CX40" s="231" t="s">
        <v>929</v>
      </c>
      <c r="CY40" s="231">
        <v>3</v>
      </c>
      <c r="CZ40" s="231" t="s">
        <v>930</v>
      </c>
      <c r="DA40" s="98" t="s">
        <v>930</v>
      </c>
      <c r="DI40" s="355" t="s">
        <v>1376</v>
      </c>
      <c r="DJ40" s="218"/>
      <c r="DK40" s="269"/>
      <c r="DL40" s="337"/>
      <c r="DM40" s="150">
        <v>56</v>
      </c>
      <c r="DN40" s="266" t="s">
        <v>1090</v>
      </c>
      <c r="DO40" s="521" t="s">
        <v>48</v>
      </c>
      <c r="DP40" s="980"/>
      <c r="DQ40" s="107">
        <v>2</v>
      </c>
      <c r="DR40" s="557" t="s">
        <v>34</v>
      </c>
      <c r="DS40" s="557"/>
      <c r="DT40" s="107">
        <v>0</v>
      </c>
      <c r="DU40" s="107">
        <v>0</v>
      </c>
      <c r="DV40" s="999" t="s">
        <v>863</v>
      </c>
      <c r="DW40" s="107" t="s">
        <v>863</v>
      </c>
      <c r="DX40" s="107">
        <v>11.5</v>
      </c>
      <c r="DY40" s="107" t="s">
        <v>863</v>
      </c>
      <c r="DZ40" s="107" t="s">
        <v>863</v>
      </c>
      <c r="EA40" s="107" t="s">
        <v>863</v>
      </c>
      <c r="EB40" s="107" t="s">
        <v>863</v>
      </c>
      <c r="EC40" s="107" t="s">
        <v>863</v>
      </c>
      <c r="ED40" s="107" t="s">
        <v>863</v>
      </c>
      <c r="EE40" s="107" t="s">
        <v>863</v>
      </c>
      <c r="EF40" s="107" t="s">
        <v>863</v>
      </c>
      <c r="EG40" s="107" t="s">
        <v>863</v>
      </c>
      <c r="EH40" s="557">
        <v>3</v>
      </c>
      <c r="EI40" s="282">
        <v>1</v>
      </c>
      <c r="EJ40" s="282">
        <v>12</v>
      </c>
      <c r="EK40" s="223">
        <v>2</v>
      </c>
      <c r="EL40" s="218"/>
      <c r="EM40" s="223">
        <v>1</v>
      </c>
      <c r="EN40" s="223">
        <v>162</v>
      </c>
      <c r="EO40" s="223">
        <v>87</v>
      </c>
      <c r="EP40" s="1084">
        <v>33.150434385002278</v>
      </c>
      <c r="EQ40" s="557">
        <v>2</v>
      </c>
      <c r="ER40" s="999" t="s">
        <v>863</v>
      </c>
      <c r="ES40" s="557">
        <v>2</v>
      </c>
      <c r="ET40" s="557">
        <v>1</v>
      </c>
      <c r="EU40" s="107">
        <v>4</v>
      </c>
      <c r="EV40" s="691"/>
      <c r="EW40" s="691"/>
      <c r="EX40" s="240"/>
      <c r="EY40" s="240"/>
      <c r="EZ40" s="240"/>
      <c r="FA40" s="240"/>
      <c r="FB40" s="240"/>
      <c r="FC40" s="241"/>
      <c r="FD40" s="240"/>
      <c r="FE40" s="240"/>
      <c r="FF40" s="240"/>
      <c r="FG40" s="240"/>
      <c r="FH40" s="240"/>
      <c r="FI40" s="240"/>
      <c r="FJ40" s="240"/>
      <c r="FK40" s="240"/>
      <c r="FL40" s="242"/>
      <c r="FM40" s="242"/>
      <c r="FN40" s="242"/>
      <c r="FO40" s="242"/>
      <c r="FP40" s="243"/>
      <c r="FQ40" s="244"/>
      <c r="FR40" s="240"/>
      <c r="FS40" s="240"/>
      <c r="GR40" s="225"/>
      <c r="GS40" s="225"/>
    </row>
    <row r="41" spans="1:201" hidden="1" x14ac:dyDescent="0.25">
      <c r="A41" s="101">
        <v>15</v>
      </c>
      <c r="B41" s="228">
        <f>COUNTIFS($E$1:E41,E41,$G$1:G41,G41)</f>
        <v>1</v>
      </c>
      <c r="C41" s="228"/>
      <c r="D41" s="1043" t="s">
        <v>1337</v>
      </c>
      <c r="E41" s="666" t="s">
        <v>1378</v>
      </c>
      <c r="F41" s="207"/>
      <c r="G41" s="223">
        <v>425521446</v>
      </c>
      <c r="H41" s="230">
        <f t="shared" si="0"/>
        <v>74</v>
      </c>
      <c r="I41" s="223" t="s">
        <v>1470</v>
      </c>
      <c r="J41" s="207"/>
      <c r="K41" s="207"/>
      <c r="L41" s="253" t="s">
        <v>48</v>
      </c>
      <c r="M41" s="207">
        <v>3</v>
      </c>
      <c r="N41" s="207">
        <v>9</v>
      </c>
      <c r="O41" s="207"/>
      <c r="P41" s="207"/>
      <c r="Q41" s="297"/>
      <c r="R41" s="71"/>
      <c r="S41" s="71"/>
      <c r="T41" s="172"/>
      <c r="U41" s="172"/>
      <c r="V41" s="188"/>
      <c r="W41" s="172"/>
      <c r="X41" s="174"/>
      <c r="Y41" s="172"/>
      <c r="Z41" s="172"/>
      <c r="AA41" s="230"/>
      <c r="AB41" s="230"/>
      <c r="AC41" s="230"/>
      <c r="AD41" s="230"/>
      <c r="AE41" s="230"/>
      <c r="AF41" s="230"/>
      <c r="AG41" s="230"/>
      <c r="AH41" s="261" t="s">
        <v>710</v>
      </c>
      <c r="AI41" s="457"/>
      <c r="AJ41" s="230"/>
      <c r="AK41" s="358">
        <v>7.3999999999999996E-2</v>
      </c>
      <c r="AL41" s="524"/>
      <c r="AM41" s="230"/>
      <c r="AN41" s="495"/>
      <c r="AO41" s="230"/>
      <c r="AP41" s="233">
        <v>78.400000000000006</v>
      </c>
      <c r="AQ41" s="526">
        <v>10.4</v>
      </c>
      <c r="AR41" s="324">
        <v>9.6</v>
      </c>
      <c r="AS41" s="322">
        <v>98.4</v>
      </c>
      <c r="AT41" s="323">
        <v>7.5384615384615383</v>
      </c>
      <c r="AU41" s="324">
        <v>72.369230769230768</v>
      </c>
      <c r="AV41" s="527">
        <v>3.9200000000000004</v>
      </c>
      <c r="AW41" s="223" t="s">
        <v>754</v>
      </c>
      <c r="AX41" s="529" t="s">
        <v>754</v>
      </c>
      <c r="AY41" s="230" t="s">
        <v>754</v>
      </c>
      <c r="AZ41" s="528" t="s">
        <v>754</v>
      </c>
      <c r="BA41" s="445" t="s">
        <v>754</v>
      </c>
      <c r="BB41" s="532" t="s">
        <v>754</v>
      </c>
      <c r="BC41" s="533" t="s">
        <v>754</v>
      </c>
      <c r="BD41" s="632"/>
      <c r="BE41" s="230" t="s">
        <v>754</v>
      </c>
      <c r="BF41" s="230"/>
      <c r="BG41" s="530" t="s">
        <v>754</v>
      </c>
      <c r="BH41" s="528"/>
      <c r="BI41" s="528" t="s">
        <v>754</v>
      </c>
      <c r="BJ41" s="528" t="s">
        <v>754</v>
      </c>
      <c r="BK41" s="528" t="s">
        <v>754</v>
      </c>
      <c r="BL41" s="534" t="s">
        <v>754</v>
      </c>
      <c r="BM41" s="613" t="s">
        <v>754</v>
      </c>
      <c r="BN41" s="528" t="s">
        <v>754</v>
      </c>
      <c r="BO41" s="230" t="s">
        <v>754</v>
      </c>
      <c r="BP41" s="230" t="s">
        <v>754</v>
      </c>
      <c r="BQ41" s="535"/>
      <c r="BR41" s="356">
        <v>4.5999999999999996</v>
      </c>
      <c r="BS41" s="357">
        <v>84.1</v>
      </c>
      <c r="BT41" s="357"/>
      <c r="BU41" s="357">
        <v>1.5</v>
      </c>
      <c r="BV41" s="357">
        <v>9.1999999999999993</v>
      </c>
      <c r="BW41" s="357">
        <v>14.6</v>
      </c>
      <c r="BX41" s="357">
        <v>1.4</v>
      </c>
      <c r="BY41" s="357">
        <v>35</v>
      </c>
      <c r="BZ41" s="357">
        <v>3.2</v>
      </c>
      <c r="CA41" s="357">
        <v>33.799999999999997</v>
      </c>
      <c r="CB41" s="357">
        <v>3.1</v>
      </c>
      <c r="CC41" s="357">
        <v>0.4</v>
      </c>
      <c r="CD41" s="528">
        <v>6.0839999999999996</v>
      </c>
      <c r="CE41" s="230">
        <v>58.5</v>
      </c>
      <c r="CF41" s="230">
        <v>41.5</v>
      </c>
      <c r="CG41" s="230"/>
      <c r="CH41" s="230"/>
      <c r="CI41" s="230"/>
      <c r="CJ41" s="230"/>
      <c r="CK41" s="230"/>
      <c r="CL41" s="230"/>
      <c r="CM41" s="230"/>
      <c r="CN41" s="71"/>
      <c r="CO41" s="71"/>
      <c r="CP41" s="71"/>
      <c r="CQ41" s="71"/>
      <c r="CR41" s="71"/>
      <c r="CS41" s="71"/>
      <c r="CT41" s="71"/>
      <c r="CU41" s="587"/>
      <c r="CV41" s="230"/>
      <c r="CW41" s="223"/>
      <c r="CX41" s="223" t="s">
        <v>932</v>
      </c>
      <c r="CY41" s="223">
        <v>4</v>
      </c>
      <c r="CZ41" s="223" t="s">
        <v>930</v>
      </c>
      <c r="DA41" s="98" t="s">
        <v>930</v>
      </c>
      <c r="DB41" s="448"/>
      <c r="DC41" s="230"/>
      <c r="DD41" s="230"/>
      <c r="DE41" s="230"/>
      <c r="DF41" s="230"/>
      <c r="DG41" s="230"/>
      <c r="DH41" s="230"/>
      <c r="DI41" s="667" t="s">
        <v>1378</v>
      </c>
      <c r="DJ41" s="218"/>
      <c r="DK41" s="269"/>
      <c r="DL41" s="136"/>
      <c r="DM41" s="150">
        <v>74</v>
      </c>
      <c r="DN41" s="266" t="s">
        <v>1090</v>
      </c>
      <c r="DO41" s="521" t="s">
        <v>48</v>
      </c>
      <c r="DP41" s="980"/>
      <c r="DQ41" s="107">
        <v>1</v>
      </c>
      <c r="DR41" s="557" t="s">
        <v>31</v>
      </c>
      <c r="DS41" s="557"/>
      <c r="DT41" s="107">
        <v>0</v>
      </c>
      <c r="DU41" s="107">
        <v>0</v>
      </c>
      <c r="DV41" s="999" t="s">
        <v>863</v>
      </c>
      <c r="DW41" s="107" t="s">
        <v>863</v>
      </c>
      <c r="DX41" s="107">
        <v>0.1</v>
      </c>
      <c r="DY41" s="107">
        <v>13.5</v>
      </c>
      <c r="DZ41" s="107">
        <v>247</v>
      </c>
      <c r="EA41" s="107">
        <v>63.6</v>
      </c>
      <c r="EB41" s="107">
        <v>36.4</v>
      </c>
      <c r="EC41" s="107">
        <v>0.2</v>
      </c>
      <c r="ED41" s="107">
        <v>51.4</v>
      </c>
      <c r="EE41" s="107" t="s">
        <v>863</v>
      </c>
      <c r="EF41" s="107">
        <v>3.8</v>
      </c>
      <c r="EG41" s="107">
        <v>0</v>
      </c>
      <c r="EH41" s="557">
        <v>4</v>
      </c>
      <c r="EI41" s="282">
        <v>9</v>
      </c>
      <c r="EJ41" s="282">
        <v>3</v>
      </c>
      <c r="EK41" s="223">
        <v>3</v>
      </c>
      <c r="EL41" s="218"/>
      <c r="EM41" s="223">
        <v>0</v>
      </c>
      <c r="EN41" s="223">
        <v>162</v>
      </c>
      <c r="EO41" s="223">
        <v>76</v>
      </c>
      <c r="EP41" s="1084">
        <v>28.959000152415786</v>
      </c>
      <c r="EQ41" s="557">
        <v>3</v>
      </c>
      <c r="ER41" s="999">
        <v>42620</v>
      </c>
      <c r="ES41" s="557" t="s">
        <v>863</v>
      </c>
      <c r="ET41" s="557">
        <v>1</v>
      </c>
      <c r="EU41" s="107" t="s">
        <v>863</v>
      </c>
      <c r="EV41" s="691"/>
      <c r="EW41" s="691"/>
      <c r="EX41" s="240"/>
      <c r="EY41" s="240"/>
      <c r="EZ41" s="240"/>
      <c r="FA41" s="240"/>
      <c r="FB41" s="240"/>
      <c r="FC41" s="241"/>
      <c r="FD41" s="240"/>
      <c r="FE41" s="240"/>
      <c r="FF41" s="240"/>
      <c r="FG41" s="240"/>
      <c r="FH41" s="240"/>
      <c r="FI41" s="240"/>
      <c r="FJ41" s="240"/>
      <c r="FK41" s="240"/>
      <c r="FL41" s="242"/>
      <c r="FM41" s="242"/>
      <c r="FN41" s="242"/>
      <c r="FO41" s="242"/>
      <c r="FP41" s="243"/>
      <c r="FQ41" s="244"/>
      <c r="FR41" s="240"/>
      <c r="FS41" s="240"/>
    </row>
    <row r="42" spans="1:201" hidden="1" x14ac:dyDescent="0.25">
      <c r="A42" s="101">
        <v>16</v>
      </c>
      <c r="B42" s="228">
        <f>COUNTIFS($E$1:E42,E42,$G$1:G42,G42)</f>
        <v>1</v>
      </c>
      <c r="C42" s="228"/>
      <c r="D42" s="1043" t="s">
        <v>1340</v>
      </c>
      <c r="E42" s="666" t="s">
        <v>1381</v>
      </c>
      <c r="F42" s="207"/>
      <c r="G42" s="223">
        <v>430303409</v>
      </c>
      <c r="H42" s="230">
        <f t="shared" si="0"/>
        <v>73</v>
      </c>
      <c r="I42" s="223" t="s">
        <v>1471</v>
      </c>
      <c r="J42" s="207"/>
      <c r="K42" s="207"/>
      <c r="L42" s="253" t="s">
        <v>48</v>
      </c>
      <c r="M42" s="207"/>
      <c r="N42" s="213"/>
      <c r="O42" s="213"/>
      <c r="P42" s="213"/>
      <c r="Q42" s="12"/>
      <c r="T42" s="168"/>
      <c r="U42" s="168"/>
      <c r="V42" s="180"/>
      <c r="W42" s="168"/>
      <c r="X42" s="179"/>
      <c r="Y42" s="168"/>
      <c r="AA42" s="226"/>
      <c r="AB42" s="226"/>
      <c r="AK42" s="317">
        <v>2.27</v>
      </c>
      <c r="AL42" s="318"/>
      <c r="AN42" s="281"/>
      <c r="AP42" s="339">
        <v>23</v>
      </c>
      <c r="AQ42" s="320">
        <v>58.8</v>
      </c>
      <c r="AR42" s="321">
        <v>2.29</v>
      </c>
      <c r="AS42" s="322">
        <v>84.09</v>
      </c>
      <c r="AT42" s="323">
        <v>0.39115646258503406</v>
      </c>
      <c r="AU42" s="324">
        <v>0.89574829931972799</v>
      </c>
      <c r="AV42" s="325">
        <v>0.37649369782288428</v>
      </c>
      <c r="AW42" s="358">
        <v>8.6963000000000008</v>
      </c>
      <c r="AX42" s="326">
        <v>0.95</v>
      </c>
      <c r="AY42" s="226">
        <v>1.1499999999999999</v>
      </c>
      <c r="AZ42" s="280" t="s">
        <v>754</v>
      </c>
      <c r="BA42" s="327"/>
      <c r="BB42" s="328">
        <v>0.15</v>
      </c>
      <c r="BC42" s="329">
        <v>2.8607399999999998</v>
      </c>
      <c r="BD42" s="329"/>
      <c r="BE42" s="226" t="s">
        <v>754</v>
      </c>
      <c r="BG42" s="330" t="s">
        <v>754</v>
      </c>
      <c r="BH42" s="280"/>
      <c r="BI42" s="280" t="s">
        <v>754</v>
      </c>
      <c r="BJ42" s="280">
        <v>78.550647976725728</v>
      </c>
      <c r="BK42" s="280">
        <v>21.449352023274265</v>
      </c>
      <c r="BL42" s="331">
        <v>3.6621454993834774</v>
      </c>
      <c r="BM42" s="332">
        <v>0</v>
      </c>
      <c r="BN42" s="226">
        <v>0</v>
      </c>
      <c r="BO42" s="226">
        <v>45.5</v>
      </c>
      <c r="BP42" s="226">
        <v>66.7</v>
      </c>
      <c r="BQ42" s="333">
        <v>1.4659340659340661</v>
      </c>
      <c r="BR42" s="356">
        <v>37.200000000000003</v>
      </c>
      <c r="BS42" s="357">
        <v>94</v>
      </c>
      <c r="BT42" s="357"/>
      <c r="BU42" s="357">
        <v>3.5</v>
      </c>
      <c r="BV42" s="357">
        <v>50.9</v>
      </c>
      <c r="BW42" s="357">
        <v>47.6</v>
      </c>
      <c r="BX42" s="357">
        <v>24.2</v>
      </c>
      <c r="BY42" s="357">
        <v>24.8</v>
      </c>
      <c r="BZ42" s="357">
        <v>12.6</v>
      </c>
      <c r="CA42" s="357">
        <v>20.9</v>
      </c>
      <c r="CB42" s="357">
        <v>10.6</v>
      </c>
      <c r="CC42" s="357">
        <v>0.3</v>
      </c>
      <c r="CD42" s="280">
        <v>49.333199999999998</v>
      </c>
      <c r="CE42" s="226">
        <v>83.9</v>
      </c>
      <c r="CF42" s="226">
        <v>16.099999999999994</v>
      </c>
      <c r="CU42" s="66"/>
      <c r="CW42" s="231"/>
      <c r="CX42" s="231" t="s">
        <v>929</v>
      </c>
      <c r="CY42" s="231">
        <v>3</v>
      </c>
      <c r="CZ42" s="62" t="s">
        <v>927</v>
      </c>
      <c r="DA42" s="62" t="s">
        <v>927</v>
      </c>
      <c r="DI42" s="351" t="s">
        <v>1381</v>
      </c>
      <c r="DJ42" s="218"/>
      <c r="DK42" s="269"/>
      <c r="DL42" s="337"/>
      <c r="DM42" s="150">
        <v>73</v>
      </c>
      <c r="DN42" s="521" t="s">
        <v>1088</v>
      </c>
      <c r="DO42" s="521" t="s">
        <v>48</v>
      </c>
      <c r="DP42" s="980"/>
      <c r="DQ42" s="107">
        <v>2</v>
      </c>
      <c r="DR42" s="557" t="s">
        <v>34</v>
      </c>
      <c r="DS42" s="557"/>
      <c r="DT42" s="107">
        <v>0</v>
      </c>
      <c r="DU42" s="107">
        <v>0</v>
      </c>
      <c r="DV42" s="999" t="s">
        <v>863</v>
      </c>
      <c r="DW42" s="107" t="s">
        <v>863</v>
      </c>
      <c r="DX42" s="107" t="s">
        <v>863</v>
      </c>
      <c r="DY42" s="107" t="s">
        <v>863</v>
      </c>
      <c r="DZ42" s="107" t="s">
        <v>863</v>
      </c>
      <c r="EA42" s="107" t="s">
        <v>863</v>
      </c>
      <c r="EB42" s="107" t="s">
        <v>863</v>
      </c>
      <c r="EC42" s="107" t="s">
        <v>863</v>
      </c>
      <c r="ED42" s="107" t="s">
        <v>863</v>
      </c>
      <c r="EE42" s="107" t="s">
        <v>863</v>
      </c>
      <c r="EF42" s="107" t="s">
        <v>863</v>
      </c>
      <c r="EG42" s="107" t="s">
        <v>863</v>
      </c>
      <c r="EH42" s="557">
        <v>3</v>
      </c>
      <c r="EI42" s="282">
        <v>1</v>
      </c>
      <c r="EJ42" s="282">
        <v>4</v>
      </c>
      <c r="EK42" s="223">
        <v>3</v>
      </c>
      <c r="EL42" s="218"/>
      <c r="EM42" s="223">
        <v>0</v>
      </c>
      <c r="EN42" s="223">
        <v>164</v>
      </c>
      <c r="EO42" s="223">
        <v>72</v>
      </c>
      <c r="EP42" s="1084">
        <v>26.76977989292088</v>
      </c>
      <c r="EQ42" s="557">
        <v>2</v>
      </c>
      <c r="ER42" s="999" t="s">
        <v>863</v>
      </c>
      <c r="ES42" s="557">
        <v>3</v>
      </c>
      <c r="ET42" s="557">
        <v>2</v>
      </c>
      <c r="EU42" s="107" t="s">
        <v>863</v>
      </c>
      <c r="EV42" s="691"/>
      <c r="EW42" s="691"/>
      <c r="EX42" s="240"/>
      <c r="EY42" s="240"/>
      <c r="EZ42" s="240"/>
      <c r="FA42" s="240"/>
      <c r="FB42" s="240"/>
      <c r="FC42" s="241"/>
      <c r="FD42" s="240"/>
      <c r="FE42" s="240"/>
      <c r="FF42" s="240"/>
      <c r="FG42" s="240"/>
      <c r="FH42" s="240"/>
      <c r="FI42" s="240"/>
      <c r="FJ42" s="240"/>
      <c r="FK42" s="240"/>
      <c r="FL42" s="242"/>
      <c r="FM42" s="242"/>
      <c r="FN42" s="242"/>
      <c r="FO42" s="242"/>
      <c r="FP42" s="243"/>
      <c r="FQ42" s="244"/>
      <c r="FR42" s="240"/>
      <c r="FS42" s="240"/>
      <c r="GR42" s="225"/>
      <c r="GS42" s="225"/>
    </row>
    <row r="43" spans="1:201" hidden="1" x14ac:dyDescent="0.25">
      <c r="A43" s="101">
        <v>17</v>
      </c>
      <c r="B43" s="228">
        <f>COUNTIFS($E$1:E43,E43,$G$1:G43,G43)</f>
        <v>1</v>
      </c>
      <c r="C43" s="228"/>
      <c r="D43" s="1043" t="s">
        <v>1341</v>
      </c>
      <c r="E43" s="834" t="s">
        <v>1382</v>
      </c>
      <c r="F43" s="207"/>
      <c r="G43" s="146">
        <v>5701010403</v>
      </c>
      <c r="H43" s="230">
        <f t="shared" si="0"/>
        <v>59</v>
      </c>
      <c r="I43" s="146" t="s">
        <v>1471</v>
      </c>
      <c r="J43" s="207"/>
      <c r="K43" s="207"/>
      <c r="L43" s="254" t="s">
        <v>48</v>
      </c>
      <c r="M43" s="207"/>
      <c r="N43" s="213"/>
      <c r="O43" s="213"/>
      <c r="P43" s="213"/>
      <c r="Q43" s="12"/>
      <c r="T43" s="168"/>
      <c r="U43" s="168"/>
      <c r="V43" s="180"/>
      <c r="W43" s="168"/>
      <c r="X43" s="179"/>
      <c r="Y43" s="168"/>
      <c r="AA43" s="226"/>
      <c r="AB43" s="226"/>
      <c r="AK43" s="317">
        <v>16.5</v>
      </c>
      <c r="AL43" s="318"/>
      <c r="AN43" s="281"/>
      <c r="AP43" s="319">
        <v>50.1</v>
      </c>
      <c r="AQ43" s="320">
        <v>36.200000000000003</v>
      </c>
      <c r="AR43" s="321">
        <v>10.1</v>
      </c>
      <c r="AS43" s="322">
        <v>96.4</v>
      </c>
      <c r="AT43" s="323">
        <v>1.3839779005524862</v>
      </c>
      <c r="AU43" s="324">
        <v>13.97817679558011</v>
      </c>
      <c r="AV43" s="325">
        <v>1.08207343412527</v>
      </c>
      <c r="AW43" s="358">
        <v>21.142200000000003</v>
      </c>
      <c r="AX43" s="326">
        <v>1.5</v>
      </c>
      <c r="AY43" s="226">
        <v>2.93</v>
      </c>
      <c r="AZ43" s="280">
        <v>1.02</v>
      </c>
      <c r="BA43" s="327"/>
      <c r="BB43" s="328">
        <v>0.21</v>
      </c>
      <c r="BC43" s="329">
        <v>5.7915599999999996</v>
      </c>
      <c r="BD43" s="329"/>
      <c r="BE43" s="226">
        <v>78.900000000000006</v>
      </c>
      <c r="BG43" s="330">
        <v>19.8</v>
      </c>
      <c r="BH43" s="280"/>
      <c r="BI43" s="280">
        <v>0</v>
      </c>
      <c r="BJ43" s="280">
        <v>47.867298578199048</v>
      </c>
      <c r="BK43" s="280">
        <v>52.132701421800945</v>
      </c>
      <c r="BL43" s="331">
        <v>0.9181818181818181</v>
      </c>
      <c r="BM43" s="332">
        <v>0.39078000000000002</v>
      </c>
      <c r="BN43" s="226">
        <v>0</v>
      </c>
      <c r="BO43" s="226">
        <v>4.8099999999999996</v>
      </c>
      <c r="BP43" s="226">
        <v>5.96</v>
      </c>
      <c r="BQ43" s="333">
        <v>1.2390852390852392</v>
      </c>
      <c r="BR43" s="356">
        <v>22</v>
      </c>
      <c r="BS43" s="357">
        <v>85.9</v>
      </c>
      <c r="BT43" s="357"/>
      <c r="BU43" s="357">
        <v>5.7999999999999972</v>
      </c>
      <c r="BV43" s="357">
        <v>40.799999999999997</v>
      </c>
      <c r="BW43" s="357">
        <v>21.4</v>
      </c>
      <c r="BX43" s="357">
        <v>8.6999999999999993</v>
      </c>
      <c r="BY43" s="357">
        <v>32.299999999999997</v>
      </c>
      <c r="BZ43" s="357">
        <v>13.2</v>
      </c>
      <c r="CA43" s="357">
        <v>32</v>
      </c>
      <c r="CB43" s="357">
        <v>13.1</v>
      </c>
      <c r="CC43" s="357">
        <v>0.7</v>
      </c>
      <c r="CD43" s="280">
        <v>17.629400000000004</v>
      </c>
      <c r="CE43" s="226">
        <v>48.7</v>
      </c>
      <c r="CF43" s="226">
        <v>51.3</v>
      </c>
      <c r="CU43" s="66"/>
      <c r="CW43" s="231"/>
      <c r="CX43" s="231" t="s">
        <v>929</v>
      </c>
      <c r="CY43" s="231">
        <v>3</v>
      </c>
      <c r="CZ43" s="231" t="s">
        <v>927</v>
      </c>
      <c r="DA43" s="231" t="s">
        <v>928</v>
      </c>
      <c r="DI43" s="139" t="s">
        <v>1382</v>
      </c>
      <c r="DJ43" s="218"/>
      <c r="DK43" s="269"/>
      <c r="DL43" s="337"/>
      <c r="DM43" s="151">
        <v>59</v>
      </c>
      <c r="DN43" s="521" t="s">
        <v>1088</v>
      </c>
      <c r="DO43" s="521" t="s">
        <v>48</v>
      </c>
      <c r="DP43" s="980"/>
      <c r="DQ43" s="146">
        <v>2</v>
      </c>
      <c r="DR43" s="1058" t="s">
        <v>34</v>
      </c>
      <c r="DS43" s="1058"/>
      <c r="DT43" s="146">
        <v>0</v>
      </c>
      <c r="DU43" s="146">
        <v>0</v>
      </c>
      <c r="DV43" s="1001" t="s">
        <v>863</v>
      </c>
      <c r="DW43" s="146" t="s">
        <v>863</v>
      </c>
      <c r="DX43" s="146" t="s">
        <v>863</v>
      </c>
      <c r="DY43" s="146" t="s">
        <v>863</v>
      </c>
      <c r="DZ43" s="146" t="s">
        <v>863</v>
      </c>
      <c r="EA43" s="146" t="s">
        <v>863</v>
      </c>
      <c r="EB43" s="146" t="s">
        <v>863</v>
      </c>
      <c r="EC43" s="146" t="s">
        <v>863</v>
      </c>
      <c r="ED43" s="146" t="s">
        <v>863</v>
      </c>
      <c r="EE43" s="146" t="s">
        <v>863</v>
      </c>
      <c r="EF43" s="146" t="s">
        <v>863</v>
      </c>
      <c r="EG43" s="146" t="s">
        <v>863</v>
      </c>
      <c r="EH43" s="1058">
        <v>2</v>
      </c>
      <c r="EI43" s="282">
        <v>1</v>
      </c>
      <c r="EJ43" s="282">
        <v>12</v>
      </c>
      <c r="EK43" s="146">
        <v>3</v>
      </c>
      <c r="EL43" s="218"/>
      <c r="EM43" s="146">
        <v>1</v>
      </c>
      <c r="EN43" s="146">
        <v>178</v>
      </c>
      <c r="EO43" s="146">
        <v>100</v>
      </c>
      <c r="EP43" s="1085">
        <v>31.561671506122966</v>
      </c>
      <c r="EQ43" s="1058">
        <v>1</v>
      </c>
      <c r="ER43" s="1001" t="s">
        <v>863</v>
      </c>
      <c r="ES43" s="1058">
        <v>1</v>
      </c>
      <c r="ET43" s="1058">
        <v>1</v>
      </c>
      <c r="EU43" s="146">
        <v>4</v>
      </c>
      <c r="EV43" s="691"/>
      <c r="EW43" s="691"/>
      <c r="EX43" s="240"/>
      <c r="EY43" s="240"/>
      <c r="EZ43" s="240"/>
      <c r="FA43" s="240"/>
      <c r="FB43" s="240"/>
      <c r="FC43" s="241"/>
      <c r="FD43" s="240"/>
      <c r="FE43" s="240"/>
      <c r="FF43" s="240"/>
      <c r="FG43" s="240"/>
      <c r="FH43" s="240"/>
      <c r="FI43" s="240"/>
      <c r="FJ43" s="240"/>
      <c r="FK43" s="240"/>
      <c r="FL43" s="242"/>
      <c r="FM43" s="242"/>
      <c r="FN43" s="242"/>
      <c r="FO43" s="242"/>
      <c r="FP43" s="243"/>
      <c r="FQ43" s="244"/>
      <c r="FR43" s="240"/>
      <c r="FS43" s="240"/>
      <c r="GR43" s="225"/>
      <c r="GS43" s="225"/>
    </row>
    <row r="44" spans="1:201" hidden="1" x14ac:dyDescent="0.25">
      <c r="A44" s="101">
        <v>18</v>
      </c>
      <c r="B44" s="228">
        <f>COUNTIFS($E$1:E44,E44,$G$1:G44,G44)</f>
        <v>1</v>
      </c>
      <c r="C44" s="228"/>
      <c r="D44" s="1043" t="s">
        <v>1339</v>
      </c>
      <c r="E44" s="829" t="s">
        <v>1380</v>
      </c>
      <c r="F44" s="207"/>
      <c r="G44" s="223">
        <v>6604091648</v>
      </c>
      <c r="H44" s="230">
        <f t="shared" si="0"/>
        <v>50</v>
      </c>
      <c r="I44" s="223" t="s">
        <v>1471</v>
      </c>
      <c r="J44" s="207"/>
      <c r="K44" s="207"/>
      <c r="L44" s="253" t="s">
        <v>48</v>
      </c>
      <c r="M44" s="207"/>
      <c r="N44" s="213"/>
      <c r="O44" s="213"/>
      <c r="P44" s="213"/>
      <c r="Q44" s="12"/>
      <c r="T44" s="168"/>
      <c r="U44" s="168"/>
      <c r="V44" s="180"/>
      <c r="W44" s="168"/>
      <c r="X44" s="179"/>
      <c r="Y44" s="168"/>
      <c r="AA44" s="226"/>
      <c r="AB44" s="226"/>
      <c r="AK44" s="317">
        <v>3.06</v>
      </c>
      <c r="AL44" s="318"/>
      <c r="AN44" s="281"/>
      <c r="AP44" s="319">
        <v>41.2</v>
      </c>
      <c r="AQ44" s="320">
        <v>40.9</v>
      </c>
      <c r="AR44" s="321">
        <v>10.1</v>
      </c>
      <c r="AS44" s="322">
        <v>92.199999999999989</v>
      </c>
      <c r="AT44" s="323">
        <v>1.0073349633251836</v>
      </c>
      <c r="AU44" s="324">
        <v>10.174083129584353</v>
      </c>
      <c r="AV44" s="325">
        <v>0.80784313725490198</v>
      </c>
      <c r="AW44" s="358">
        <v>16.6448</v>
      </c>
      <c r="AX44" s="326">
        <v>2.57</v>
      </c>
      <c r="AY44" s="226">
        <v>6.48</v>
      </c>
      <c r="AZ44" s="280">
        <v>16.8</v>
      </c>
      <c r="BA44" s="327"/>
      <c r="BB44" s="328">
        <v>0.37</v>
      </c>
      <c r="BC44" s="329">
        <v>4.9110400000000007</v>
      </c>
      <c r="BD44" s="329"/>
      <c r="BE44" s="226">
        <v>89.4</v>
      </c>
      <c r="BG44" s="330">
        <v>90.3</v>
      </c>
      <c r="BH44" s="280"/>
      <c r="BI44" s="280">
        <v>0.2599999999999999</v>
      </c>
      <c r="BJ44" s="280">
        <v>54.207920792079207</v>
      </c>
      <c r="BK44" s="280">
        <v>45.792079207920793</v>
      </c>
      <c r="BL44" s="331">
        <v>1.1837837837837837</v>
      </c>
      <c r="BM44" s="332">
        <v>0.53560000000000008</v>
      </c>
      <c r="BN44" s="226">
        <v>0</v>
      </c>
      <c r="BO44" s="226">
        <v>10</v>
      </c>
      <c r="BP44" s="226">
        <v>25.7</v>
      </c>
      <c r="BQ44" s="333">
        <v>2.57</v>
      </c>
      <c r="BR44" s="347"/>
      <c r="BS44" s="347"/>
      <c r="BT44" s="347"/>
      <c r="BU44" s="347"/>
      <c r="BV44" s="347"/>
      <c r="BW44" s="347"/>
      <c r="BX44" s="347"/>
      <c r="BY44" s="347"/>
      <c r="BZ44" s="347"/>
      <c r="CA44" s="347"/>
      <c r="CB44" s="347"/>
      <c r="CC44" s="347"/>
      <c r="CD44" s="280">
        <v>12.27</v>
      </c>
      <c r="CE44" s="226">
        <v>30</v>
      </c>
      <c r="CF44" s="226">
        <v>70</v>
      </c>
      <c r="CU44" s="66"/>
      <c r="CW44" s="231"/>
      <c r="CX44" s="231" t="s">
        <v>926</v>
      </c>
      <c r="CY44" s="231">
        <v>2</v>
      </c>
      <c r="CZ44" s="231" t="s">
        <v>927</v>
      </c>
      <c r="DA44" s="62" t="s">
        <v>927</v>
      </c>
      <c r="DI44" s="343" t="s">
        <v>1380</v>
      </c>
      <c r="DJ44" s="218"/>
      <c r="DK44" s="269"/>
      <c r="DL44" s="337"/>
      <c r="DM44" s="150">
        <v>50</v>
      </c>
      <c r="DN44" s="521" t="s">
        <v>1088</v>
      </c>
      <c r="DO44" s="521" t="s">
        <v>48</v>
      </c>
      <c r="DP44" s="980"/>
      <c r="DQ44" s="107">
        <v>2</v>
      </c>
      <c r="DR44" s="557" t="s">
        <v>313</v>
      </c>
      <c r="DS44" s="557"/>
      <c r="DT44" s="107">
        <v>0</v>
      </c>
      <c r="DU44" s="107">
        <v>0</v>
      </c>
      <c r="DV44" s="999" t="s">
        <v>863</v>
      </c>
      <c r="DW44" s="107" t="s">
        <v>863</v>
      </c>
      <c r="DX44" s="107" t="s">
        <v>863</v>
      </c>
      <c r="DY44" s="107" t="s">
        <v>863</v>
      </c>
      <c r="DZ44" s="107" t="s">
        <v>863</v>
      </c>
      <c r="EA44" s="107" t="s">
        <v>863</v>
      </c>
      <c r="EB44" s="107" t="s">
        <v>863</v>
      </c>
      <c r="EC44" s="107" t="s">
        <v>863</v>
      </c>
      <c r="ED44" s="107" t="s">
        <v>863</v>
      </c>
      <c r="EE44" s="107" t="s">
        <v>863</v>
      </c>
      <c r="EF44" s="107" t="s">
        <v>863</v>
      </c>
      <c r="EG44" s="107" t="s">
        <v>863</v>
      </c>
      <c r="EH44" s="557">
        <v>2</v>
      </c>
      <c r="EI44" s="282">
        <v>1</v>
      </c>
      <c r="EJ44" s="282">
        <v>10</v>
      </c>
      <c r="EK44" s="223">
        <v>3</v>
      </c>
      <c r="EL44" s="218"/>
      <c r="EM44" s="223">
        <v>0</v>
      </c>
      <c r="EN44" s="223" t="s">
        <v>863</v>
      </c>
      <c r="EO44" s="223" t="s">
        <v>863</v>
      </c>
      <c r="EP44" s="1084" t="s">
        <v>863</v>
      </c>
      <c r="EQ44" s="557">
        <v>0</v>
      </c>
      <c r="ER44" s="999" t="s">
        <v>863</v>
      </c>
      <c r="ES44" s="557">
        <v>1</v>
      </c>
      <c r="ET44" s="557">
        <v>1</v>
      </c>
      <c r="EU44" s="107">
        <v>4</v>
      </c>
      <c r="EV44" s="691"/>
      <c r="EW44" s="691"/>
      <c r="EX44" s="240"/>
      <c r="EY44" s="240"/>
      <c r="EZ44" s="240"/>
      <c r="FA44" s="240"/>
      <c r="FB44" s="240"/>
      <c r="FC44" s="241"/>
      <c r="FD44" s="240"/>
      <c r="FE44" s="240"/>
      <c r="FF44" s="240"/>
      <c r="FG44" s="240"/>
      <c r="FH44" s="240"/>
      <c r="FI44" s="240"/>
      <c r="FJ44" s="240"/>
      <c r="FK44" s="240"/>
      <c r="FL44" s="242"/>
      <c r="FM44" s="242"/>
      <c r="FN44" s="242"/>
      <c r="FO44" s="242"/>
      <c r="FP44" s="243"/>
      <c r="FQ44" s="244"/>
      <c r="FR44" s="240"/>
      <c r="FS44" s="240"/>
      <c r="GR44" s="225"/>
      <c r="GS44" s="225"/>
    </row>
    <row r="45" spans="1:201" hidden="1" x14ac:dyDescent="0.25">
      <c r="A45" s="101">
        <v>19</v>
      </c>
      <c r="B45" s="228">
        <f>COUNTIFS($E$1:E45,E45,$G$1:G45,G45)</f>
        <v>1</v>
      </c>
      <c r="C45" s="228"/>
      <c r="D45" s="1043" t="s">
        <v>1338</v>
      </c>
      <c r="E45" s="829" t="s">
        <v>1379</v>
      </c>
      <c r="F45" s="207"/>
      <c r="G45" s="223">
        <v>445912163</v>
      </c>
      <c r="H45" s="230">
        <f t="shared" si="0"/>
        <v>72</v>
      </c>
      <c r="I45" s="223" t="s">
        <v>1471</v>
      </c>
      <c r="J45" s="207"/>
      <c r="K45" s="207"/>
      <c r="L45" s="253" t="s">
        <v>48</v>
      </c>
      <c r="M45" s="207"/>
      <c r="N45" s="213"/>
      <c r="O45" s="213"/>
      <c r="P45" s="213"/>
      <c r="Q45" s="12"/>
      <c r="T45" s="168"/>
      <c r="U45" s="168"/>
      <c r="V45" s="180"/>
      <c r="W45" s="168"/>
      <c r="X45" s="179"/>
      <c r="Y45" s="168"/>
      <c r="AA45" s="226"/>
      <c r="AB45" s="226"/>
      <c r="AK45" s="317">
        <v>3.18</v>
      </c>
      <c r="AL45" s="318"/>
      <c r="AN45" s="281"/>
      <c r="AP45" s="319">
        <v>38.799999999999997</v>
      </c>
      <c r="AQ45" s="320">
        <v>52.3</v>
      </c>
      <c r="AR45" s="321">
        <v>7.71</v>
      </c>
      <c r="AS45" s="322">
        <v>98.809999999999988</v>
      </c>
      <c r="AT45" s="323">
        <v>0.74187380497131927</v>
      </c>
      <c r="AU45" s="324">
        <v>5.7198470363288711</v>
      </c>
      <c r="AV45" s="325">
        <v>0.64655890684885853</v>
      </c>
      <c r="AW45" s="223" t="s">
        <v>754</v>
      </c>
      <c r="AX45" s="326">
        <v>1.43</v>
      </c>
      <c r="AY45" s="226">
        <v>3.45</v>
      </c>
      <c r="AZ45" s="280">
        <v>0.54</v>
      </c>
      <c r="BA45" s="327"/>
      <c r="BB45" s="328">
        <v>0.18</v>
      </c>
      <c r="BC45" s="329" t="s">
        <v>754</v>
      </c>
      <c r="BD45" s="329"/>
      <c r="BE45" s="226">
        <v>88.9</v>
      </c>
      <c r="BG45" s="330">
        <v>60.5</v>
      </c>
      <c r="BH45" s="280"/>
      <c r="BI45" s="280">
        <v>0.7</v>
      </c>
      <c r="BJ45" s="280" t="s">
        <v>754</v>
      </c>
      <c r="BK45" s="280" t="s">
        <v>754</v>
      </c>
      <c r="BL45" s="331" t="s">
        <v>754</v>
      </c>
      <c r="BM45" s="332" t="s">
        <v>754</v>
      </c>
      <c r="BN45" s="226" t="s">
        <v>754</v>
      </c>
      <c r="BO45" s="226" t="s">
        <v>754</v>
      </c>
      <c r="BP45" s="226" t="s">
        <v>754</v>
      </c>
      <c r="BQ45" s="333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280">
        <v>22.802799999999998</v>
      </c>
      <c r="CE45" s="226">
        <v>43.6</v>
      </c>
      <c r="CF45" s="226">
        <v>56.4</v>
      </c>
      <c r="CU45" s="66"/>
      <c r="CW45" s="231"/>
      <c r="CX45" s="231" t="s">
        <v>926</v>
      </c>
      <c r="CY45" s="231">
        <v>2</v>
      </c>
      <c r="CZ45" s="231" t="s">
        <v>935</v>
      </c>
      <c r="DA45" s="231" t="s">
        <v>935</v>
      </c>
      <c r="DI45" s="343" t="s">
        <v>1379</v>
      </c>
      <c r="DJ45" s="218"/>
      <c r="DK45" s="269"/>
      <c r="DL45" s="337"/>
      <c r="DM45" s="150">
        <v>72</v>
      </c>
      <c r="DN45" s="266" t="s">
        <v>1090</v>
      </c>
      <c r="DO45" s="521" t="s">
        <v>48</v>
      </c>
      <c r="DP45" s="980"/>
      <c r="DQ45" s="107">
        <v>2</v>
      </c>
      <c r="DR45" s="557" t="s">
        <v>71</v>
      </c>
      <c r="DS45" s="557"/>
      <c r="DT45" s="107">
        <v>0</v>
      </c>
      <c r="DU45" s="107">
        <v>0</v>
      </c>
      <c r="DV45" s="999" t="s">
        <v>863</v>
      </c>
      <c r="DW45" s="107" t="s">
        <v>863</v>
      </c>
      <c r="DX45" s="107" t="s">
        <v>863</v>
      </c>
      <c r="DY45" s="107" t="s">
        <v>863</v>
      </c>
      <c r="DZ45" s="107" t="s">
        <v>863</v>
      </c>
      <c r="EA45" s="107" t="s">
        <v>863</v>
      </c>
      <c r="EB45" s="107" t="s">
        <v>863</v>
      </c>
      <c r="EC45" s="107" t="s">
        <v>863</v>
      </c>
      <c r="ED45" s="107" t="s">
        <v>863</v>
      </c>
      <c r="EE45" s="107" t="s">
        <v>863</v>
      </c>
      <c r="EF45" s="107" t="s">
        <v>863</v>
      </c>
      <c r="EG45" s="107" t="s">
        <v>863</v>
      </c>
      <c r="EH45" s="557">
        <v>2</v>
      </c>
      <c r="EI45" s="282">
        <v>5</v>
      </c>
      <c r="EJ45" s="282">
        <v>12</v>
      </c>
      <c r="EK45" s="223">
        <v>3</v>
      </c>
      <c r="EL45" s="218"/>
      <c r="EM45" s="223">
        <v>0</v>
      </c>
      <c r="EN45" s="223">
        <v>160</v>
      </c>
      <c r="EO45" s="223">
        <v>87</v>
      </c>
      <c r="EP45" s="1084">
        <v>33.984375000000007</v>
      </c>
      <c r="EQ45" s="557">
        <v>1</v>
      </c>
      <c r="ER45" s="999" t="s">
        <v>863</v>
      </c>
      <c r="ES45" s="557">
        <v>3</v>
      </c>
      <c r="ET45" s="557">
        <v>2</v>
      </c>
      <c r="EU45" s="107">
        <v>4</v>
      </c>
      <c r="EV45" s="691"/>
      <c r="EW45" s="691"/>
      <c r="EX45" s="240"/>
      <c r="EY45" s="240"/>
      <c r="EZ45" s="240"/>
      <c r="FA45" s="240"/>
      <c r="FB45" s="240"/>
      <c r="FC45" s="241"/>
      <c r="FD45" s="240"/>
      <c r="FE45" s="240"/>
      <c r="FF45" s="240"/>
      <c r="FG45" s="240"/>
      <c r="FH45" s="240"/>
      <c r="FI45" s="240"/>
      <c r="FJ45" s="240"/>
      <c r="FK45" s="240"/>
      <c r="FL45" s="242"/>
      <c r="FM45" s="242"/>
      <c r="FN45" s="242"/>
      <c r="FO45" s="242"/>
      <c r="FP45" s="243"/>
      <c r="FQ45" s="244"/>
      <c r="FR45" s="240"/>
      <c r="FS45" s="240"/>
      <c r="GR45" s="225"/>
      <c r="GS45" s="225"/>
    </row>
    <row r="46" spans="1:201" hidden="1" x14ac:dyDescent="0.25">
      <c r="A46" s="101">
        <v>20</v>
      </c>
      <c r="B46" s="228">
        <f>COUNTIFS($E$1:E46,E46,$G$1:G46,G46)</f>
        <v>1</v>
      </c>
      <c r="C46" s="228"/>
      <c r="D46" s="1045">
        <v>4813</v>
      </c>
      <c r="E46" s="835" t="s">
        <v>1107</v>
      </c>
      <c r="F46" s="209" t="s">
        <v>30</v>
      </c>
      <c r="G46" s="218">
        <v>481007231</v>
      </c>
      <c r="H46" s="230">
        <f t="shared" si="0"/>
        <v>68</v>
      </c>
      <c r="I46" s="218" t="s">
        <v>1471</v>
      </c>
      <c r="J46" s="207"/>
      <c r="K46" s="207"/>
      <c r="L46" s="253" t="s">
        <v>48</v>
      </c>
      <c r="M46" s="207"/>
      <c r="N46" s="213"/>
      <c r="O46" s="213"/>
      <c r="P46" s="213"/>
      <c r="Q46" s="12"/>
      <c r="T46" s="168"/>
      <c r="U46" s="168"/>
      <c r="V46" s="180"/>
      <c r="W46" s="168"/>
      <c r="X46" s="179"/>
      <c r="Y46" s="168"/>
      <c r="AA46" s="226"/>
      <c r="AB46" s="226"/>
      <c r="AK46" s="317" t="s">
        <v>754</v>
      </c>
      <c r="AL46" s="318"/>
      <c r="AN46" s="281"/>
      <c r="AP46" s="319">
        <v>1.17</v>
      </c>
      <c r="AQ46" s="320">
        <v>5.47</v>
      </c>
      <c r="AR46" s="321">
        <v>91.5</v>
      </c>
      <c r="AS46" s="322">
        <v>98.14</v>
      </c>
      <c r="AT46" s="323">
        <v>0.21389396709323583</v>
      </c>
      <c r="AU46" s="324">
        <v>19.571297989031077</v>
      </c>
      <c r="AV46" s="325">
        <v>1.2065587295039702E-2</v>
      </c>
      <c r="AW46" s="223" t="s">
        <v>754</v>
      </c>
      <c r="AX46" s="326">
        <v>5.6000000000000001E-2</v>
      </c>
      <c r="AY46" s="226">
        <v>4.4800000000000004</v>
      </c>
      <c r="AZ46" s="280">
        <v>0.98</v>
      </c>
      <c r="BA46" s="327"/>
      <c r="BB46" s="328">
        <v>0</v>
      </c>
      <c r="BC46" s="329" t="s">
        <v>754</v>
      </c>
      <c r="BD46" s="329"/>
      <c r="BE46" s="226" t="s">
        <v>754</v>
      </c>
      <c r="BG46" s="330" t="s">
        <v>754</v>
      </c>
      <c r="BH46" s="280"/>
      <c r="BI46" s="280" t="s">
        <v>754</v>
      </c>
      <c r="BJ46" s="280" t="s">
        <v>754</v>
      </c>
      <c r="BK46" s="280" t="s">
        <v>754</v>
      </c>
      <c r="BL46" s="331" t="s">
        <v>754</v>
      </c>
      <c r="BM46" s="332" t="s">
        <v>754</v>
      </c>
      <c r="BN46" s="226" t="s">
        <v>754</v>
      </c>
      <c r="BO46" s="226" t="s">
        <v>754</v>
      </c>
      <c r="BP46" s="226" t="s">
        <v>754</v>
      </c>
      <c r="BQ46" s="333"/>
      <c r="BR46" s="347"/>
      <c r="BS46" s="347"/>
      <c r="BT46" s="347"/>
      <c r="BU46" s="347"/>
      <c r="BV46" s="347"/>
      <c r="BW46" s="347"/>
      <c r="BX46" s="347"/>
      <c r="BY46" s="347"/>
      <c r="BZ46" s="347"/>
      <c r="CA46" s="347"/>
      <c r="CB46" s="347"/>
      <c r="CC46" s="347"/>
      <c r="CD46" s="280">
        <v>1.1486999999999998</v>
      </c>
      <c r="CE46" s="226">
        <v>21</v>
      </c>
      <c r="CF46" s="226">
        <v>79</v>
      </c>
      <c r="CU46" s="66"/>
      <c r="CW46" s="231"/>
      <c r="CX46" s="231" t="s">
        <v>944</v>
      </c>
      <c r="CY46" s="231">
        <v>5</v>
      </c>
      <c r="CZ46" s="231" t="s">
        <v>936</v>
      </c>
      <c r="DA46" s="231" t="s">
        <v>936</v>
      </c>
      <c r="DI46" s="359" t="s">
        <v>1107</v>
      </c>
      <c r="DJ46" s="218"/>
      <c r="DK46" s="269"/>
      <c r="DL46" s="337"/>
      <c r="DM46" s="152">
        <v>68</v>
      </c>
      <c r="DN46" s="521" t="s">
        <v>1088</v>
      </c>
      <c r="DO46" s="521" t="s">
        <v>48</v>
      </c>
      <c r="DP46" s="980"/>
      <c r="DQ46" s="107">
        <v>2</v>
      </c>
      <c r="DR46" s="557" t="s">
        <v>34</v>
      </c>
      <c r="DS46" s="557"/>
      <c r="DT46" s="107">
        <v>1</v>
      </c>
      <c r="DU46" s="107">
        <v>1</v>
      </c>
      <c r="DV46" s="999">
        <v>42495</v>
      </c>
      <c r="DW46" s="107">
        <v>1</v>
      </c>
      <c r="DX46" s="107">
        <v>116</v>
      </c>
      <c r="DY46" s="107">
        <v>47.6</v>
      </c>
      <c r="DZ46" s="107">
        <v>26524</v>
      </c>
      <c r="EA46" s="107">
        <v>95.5</v>
      </c>
      <c r="EB46" s="107">
        <v>4.5</v>
      </c>
      <c r="EC46" s="107">
        <v>49.6</v>
      </c>
      <c r="ED46" s="107" t="s">
        <v>1516</v>
      </c>
      <c r="EE46" s="107">
        <v>3148.4</v>
      </c>
      <c r="EF46" s="107">
        <v>9.9</v>
      </c>
      <c r="EG46" s="107">
        <v>2</v>
      </c>
      <c r="EH46" s="557">
        <v>6</v>
      </c>
      <c r="EI46" s="282">
        <v>7</v>
      </c>
      <c r="EJ46" s="746">
        <v>3</v>
      </c>
      <c r="EK46" s="155">
        <v>2</v>
      </c>
      <c r="EL46" s="218"/>
      <c r="EM46" s="155">
        <v>0</v>
      </c>
      <c r="EN46" s="155">
        <v>180</v>
      </c>
      <c r="EO46" s="155">
        <v>120</v>
      </c>
      <c r="EP46" s="1084">
        <v>37.037037037037045</v>
      </c>
      <c r="EQ46" s="557">
        <v>2</v>
      </c>
      <c r="ER46" s="999">
        <v>42621</v>
      </c>
      <c r="ES46" s="557" t="s">
        <v>863</v>
      </c>
      <c r="ET46" s="557" t="s">
        <v>863</v>
      </c>
      <c r="EU46" s="107" t="s">
        <v>863</v>
      </c>
      <c r="EV46" s="691"/>
      <c r="EW46" s="691"/>
      <c r="EX46" s="240"/>
      <c r="EY46" s="240"/>
      <c r="EZ46" s="240"/>
      <c r="FA46" s="240"/>
      <c r="FB46" s="240"/>
      <c r="FC46" s="241"/>
      <c r="FD46" s="240"/>
      <c r="FE46" s="240"/>
      <c r="FF46" s="240"/>
      <c r="FG46" s="240"/>
      <c r="FH46" s="240"/>
      <c r="FI46" s="240"/>
      <c r="FJ46" s="240"/>
      <c r="FK46" s="240"/>
      <c r="FL46" s="242"/>
      <c r="FM46" s="242"/>
      <c r="FN46" s="242"/>
      <c r="FO46" s="242"/>
      <c r="FP46" s="243"/>
      <c r="FQ46" s="244"/>
      <c r="FR46" s="240"/>
      <c r="FS46" s="240"/>
      <c r="GR46" s="225"/>
      <c r="GS46" s="225"/>
    </row>
    <row r="47" spans="1:201" hidden="1" x14ac:dyDescent="0.25">
      <c r="A47" s="101">
        <v>21</v>
      </c>
      <c r="B47" s="228">
        <f>COUNTIFS($E$1:E47,E47,$G$1:G47,G47)</f>
        <v>1</v>
      </c>
      <c r="C47" s="228"/>
      <c r="D47" s="1043" t="s">
        <v>1342</v>
      </c>
      <c r="E47" s="836" t="s">
        <v>1383</v>
      </c>
      <c r="F47" s="207"/>
      <c r="G47" s="107">
        <v>6307302100</v>
      </c>
      <c r="H47" s="230">
        <f t="shared" si="0"/>
        <v>53</v>
      </c>
      <c r="I47" s="107" t="s">
        <v>1472</v>
      </c>
      <c r="J47" s="207"/>
      <c r="K47" s="207"/>
      <c r="L47" s="253" t="s">
        <v>48</v>
      </c>
      <c r="M47" s="207"/>
      <c r="N47" s="213"/>
      <c r="O47" s="213"/>
      <c r="P47" s="213"/>
      <c r="Q47" s="12"/>
      <c r="T47" s="168"/>
      <c r="U47" s="168"/>
      <c r="V47" s="180"/>
      <c r="W47" s="168"/>
      <c r="X47" s="179"/>
      <c r="Y47" s="168"/>
      <c r="AA47" s="226"/>
      <c r="AB47" s="226"/>
      <c r="AK47" s="317">
        <v>7.73</v>
      </c>
      <c r="AL47" s="318"/>
      <c r="AN47" s="281"/>
      <c r="AP47" s="319">
        <v>80.2</v>
      </c>
      <c r="AQ47" s="320">
        <v>13</v>
      </c>
      <c r="AR47" s="321">
        <v>1.08</v>
      </c>
      <c r="AS47" s="322">
        <v>94.28</v>
      </c>
      <c r="AT47" s="323">
        <v>6.1692307692307695</v>
      </c>
      <c r="AU47" s="324">
        <v>6.6627692307692312</v>
      </c>
      <c r="AV47" s="325">
        <v>5.6960227272727275</v>
      </c>
      <c r="AW47" s="358">
        <v>58.626199999999997</v>
      </c>
      <c r="AX47" s="326">
        <v>2.27</v>
      </c>
      <c r="AY47" s="226">
        <v>2.89</v>
      </c>
      <c r="AZ47" s="280">
        <v>10.58</v>
      </c>
      <c r="BA47" s="327"/>
      <c r="BB47" s="328">
        <v>3.1E-2</v>
      </c>
      <c r="BC47" s="329">
        <v>4.3147600000000015</v>
      </c>
      <c r="BD47" s="329"/>
      <c r="BE47" s="226">
        <v>99.1</v>
      </c>
      <c r="BG47" s="330">
        <v>49.1</v>
      </c>
      <c r="BH47" s="280"/>
      <c r="BI47" s="280">
        <v>11.6</v>
      </c>
      <c r="BJ47" s="280">
        <v>30.779753761969907</v>
      </c>
      <c r="BK47" s="280">
        <v>69.2202462380301</v>
      </c>
      <c r="BL47" s="331">
        <v>0.44466403162055335</v>
      </c>
      <c r="BM47" s="332">
        <v>0.25664000000000003</v>
      </c>
      <c r="BN47" s="226">
        <v>0</v>
      </c>
      <c r="BO47" s="226">
        <v>29.9</v>
      </c>
      <c r="BP47" s="226">
        <v>41.2</v>
      </c>
      <c r="BQ47" s="333">
        <v>1.3779264214046825</v>
      </c>
      <c r="BR47" s="347">
        <v>6.2</v>
      </c>
      <c r="BS47" s="347">
        <v>76.8</v>
      </c>
      <c r="BT47" s="347"/>
      <c r="BU47" s="357">
        <v>3.4000000000000004</v>
      </c>
      <c r="BV47" s="357">
        <v>13.6</v>
      </c>
      <c r="BW47" s="357">
        <v>32.200000000000003</v>
      </c>
      <c r="BX47" s="357">
        <v>4.4000000000000004</v>
      </c>
      <c r="BY47" s="357">
        <v>11.9</v>
      </c>
      <c r="BZ47" s="357">
        <v>1.6</v>
      </c>
      <c r="CA47" s="357">
        <v>30.8</v>
      </c>
      <c r="CB47" s="357">
        <v>4.2</v>
      </c>
      <c r="CC47" s="357">
        <v>0.3</v>
      </c>
      <c r="CD47" s="280">
        <v>4.1989999999999998</v>
      </c>
      <c r="CE47" s="226">
        <v>32.299999999999997</v>
      </c>
      <c r="CF47" s="226">
        <v>67.7</v>
      </c>
      <c r="CG47" s="226">
        <v>28.1</v>
      </c>
      <c r="CH47" s="226">
        <v>32.299999999999997</v>
      </c>
      <c r="CI47" s="226">
        <v>37.9</v>
      </c>
      <c r="CJ47" s="226">
        <v>5</v>
      </c>
      <c r="CK47" s="226">
        <v>74.2</v>
      </c>
      <c r="CL47" s="226">
        <v>25.7</v>
      </c>
      <c r="CU47" s="66"/>
      <c r="CW47" s="231"/>
      <c r="CX47" s="231" t="s">
        <v>929</v>
      </c>
      <c r="CY47" s="231">
        <v>3</v>
      </c>
      <c r="CZ47" s="231" t="s">
        <v>928</v>
      </c>
      <c r="DA47" s="231" t="s">
        <v>928</v>
      </c>
      <c r="DI47" s="354" t="s">
        <v>1383</v>
      </c>
      <c r="DJ47" s="218"/>
      <c r="DK47" s="269"/>
      <c r="DL47" s="337"/>
      <c r="DM47" s="150">
        <v>53</v>
      </c>
      <c r="DN47" s="521" t="s">
        <v>1088</v>
      </c>
      <c r="DO47" s="521" t="s">
        <v>48</v>
      </c>
      <c r="DP47" s="980"/>
      <c r="DQ47" s="107">
        <v>2</v>
      </c>
      <c r="DR47" s="557" t="s">
        <v>34</v>
      </c>
      <c r="DS47" s="557"/>
      <c r="DT47" s="107">
        <v>0</v>
      </c>
      <c r="DU47" s="107">
        <v>0</v>
      </c>
      <c r="DV47" s="999" t="s">
        <v>863</v>
      </c>
      <c r="DW47" s="107" t="s">
        <v>863</v>
      </c>
      <c r="DX47" s="107" t="s">
        <v>863</v>
      </c>
      <c r="DY47" s="107" t="s">
        <v>863</v>
      </c>
      <c r="DZ47" s="107" t="s">
        <v>863</v>
      </c>
      <c r="EA47" s="107" t="s">
        <v>863</v>
      </c>
      <c r="EB47" s="107" t="s">
        <v>863</v>
      </c>
      <c r="EC47" s="107" t="s">
        <v>863</v>
      </c>
      <c r="ED47" s="107" t="s">
        <v>863</v>
      </c>
      <c r="EE47" s="107" t="s">
        <v>863</v>
      </c>
      <c r="EF47" s="107" t="s">
        <v>863</v>
      </c>
      <c r="EG47" s="107" t="s">
        <v>863</v>
      </c>
      <c r="EH47" s="557">
        <v>3</v>
      </c>
      <c r="EI47" s="282">
        <v>5</v>
      </c>
      <c r="EJ47" s="282">
        <v>10</v>
      </c>
      <c r="EK47" s="223">
        <v>2</v>
      </c>
      <c r="EL47" s="218"/>
      <c r="EM47" s="223">
        <v>0</v>
      </c>
      <c r="EN47" s="223" t="s">
        <v>863</v>
      </c>
      <c r="EO47" s="223" t="s">
        <v>863</v>
      </c>
      <c r="EP47" s="1084" t="s">
        <v>863</v>
      </c>
      <c r="EQ47" s="557">
        <v>1</v>
      </c>
      <c r="ER47" s="999" t="s">
        <v>863</v>
      </c>
      <c r="ES47" s="557">
        <v>1</v>
      </c>
      <c r="ET47" s="557">
        <v>1</v>
      </c>
      <c r="EU47" s="107" t="s">
        <v>863</v>
      </c>
      <c r="EV47" s="691"/>
      <c r="EW47" s="691"/>
      <c r="EX47" s="240"/>
      <c r="EY47" s="240"/>
      <c r="EZ47" s="240"/>
      <c r="FA47" s="240"/>
      <c r="FB47" s="240"/>
      <c r="FC47" s="241"/>
      <c r="FD47" s="240"/>
      <c r="FE47" s="240"/>
      <c r="FF47" s="240"/>
      <c r="FG47" s="240"/>
      <c r="FH47" s="240"/>
      <c r="FI47" s="240"/>
      <c r="FJ47" s="240"/>
      <c r="FK47" s="240"/>
      <c r="FL47" s="242"/>
      <c r="FM47" s="242"/>
      <c r="FN47" s="242"/>
      <c r="FO47" s="242"/>
      <c r="FP47" s="243"/>
      <c r="FQ47" s="244"/>
      <c r="FR47" s="240"/>
      <c r="FS47" s="240"/>
      <c r="GR47" s="225"/>
      <c r="GS47" s="225"/>
    </row>
    <row r="48" spans="1:201" hidden="1" x14ac:dyDescent="0.25">
      <c r="A48" s="228">
        <v>22</v>
      </c>
      <c r="B48" s="228">
        <f>COUNTIFS($E$1:E48,E48,$G$1:G48,G48)</f>
        <v>1</v>
      </c>
      <c r="C48" s="228"/>
      <c r="D48" s="1043" t="s">
        <v>1343</v>
      </c>
      <c r="E48" s="836" t="s">
        <v>1384</v>
      </c>
      <c r="F48" s="207"/>
      <c r="G48" s="107">
        <v>5506131950</v>
      </c>
      <c r="H48" s="230">
        <f t="shared" si="0"/>
        <v>61</v>
      </c>
      <c r="I48" s="107" t="s">
        <v>1472</v>
      </c>
      <c r="J48" s="207"/>
      <c r="K48" s="207"/>
      <c r="L48" s="253" t="s">
        <v>48</v>
      </c>
      <c r="M48" s="207"/>
      <c r="N48" s="213"/>
      <c r="O48" s="213"/>
      <c r="P48" s="213"/>
      <c r="Q48" s="12"/>
      <c r="T48" s="168"/>
      <c r="U48" s="168"/>
      <c r="V48" s="180"/>
      <c r="W48" s="168"/>
      <c r="X48" s="179"/>
      <c r="Y48" s="168"/>
      <c r="AA48" s="226"/>
      <c r="AB48" s="226"/>
      <c r="AK48" s="317">
        <v>33</v>
      </c>
      <c r="AL48" s="318"/>
      <c r="AN48" s="281"/>
      <c r="AP48" s="319">
        <v>15.2</v>
      </c>
      <c r="AQ48" s="320">
        <v>6.94</v>
      </c>
      <c r="AR48" s="321">
        <v>68.8</v>
      </c>
      <c r="AS48" s="322">
        <v>90.94</v>
      </c>
      <c r="AT48" s="323">
        <v>2.190201729106628</v>
      </c>
      <c r="AU48" s="324">
        <v>150.68587896253601</v>
      </c>
      <c r="AV48" s="325">
        <v>0.20068655928175336</v>
      </c>
      <c r="AW48" s="223" t="s">
        <v>754</v>
      </c>
      <c r="AX48" s="326">
        <v>0.38</v>
      </c>
      <c r="AY48" s="226">
        <v>3.52</v>
      </c>
      <c r="AZ48" s="280">
        <v>23.42</v>
      </c>
      <c r="BA48" s="327"/>
      <c r="BB48" s="328">
        <v>3.1E-2</v>
      </c>
      <c r="BC48" s="329" t="e">
        <v>#VALUE!</v>
      </c>
      <c r="BD48" s="329"/>
      <c r="BE48" s="226">
        <v>99.9</v>
      </c>
      <c r="BG48" s="330">
        <v>33.200000000000003</v>
      </c>
      <c r="BH48" s="280"/>
      <c r="BI48" s="280">
        <v>1.0899999999999999</v>
      </c>
      <c r="BJ48" s="280" t="s">
        <v>754</v>
      </c>
      <c r="BK48" s="280" t="s">
        <v>754</v>
      </c>
      <c r="BL48" s="331" t="s">
        <v>754</v>
      </c>
      <c r="BM48" s="332" t="s">
        <v>754</v>
      </c>
      <c r="BN48" s="226" t="s">
        <v>754</v>
      </c>
      <c r="BO48" s="226" t="s">
        <v>754</v>
      </c>
      <c r="BP48" s="226" t="s">
        <v>754</v>
      </c>
      <c r="BQ48" s="333" t="e">
        <v>#VALUE!</v>
      </c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280">
        <v>4.3166800000000007</v>
      </c>
      <c r="CE48" s="226">
        <v>62.2</v>
      </c>
      <c r="CF48" s="226">
        <v>37.799999999999997</v>
      </c>
      <c r="CU48" s="66"/>
      <c r="CW48" s="231"/>
      <c r="CX48" s="231" t="s">
        <v>943</v>
      </c>
      <c r="CY48" s="231">
        <v>6</v>
      </c>
      <c r="CZ48" s="231" t="s">
        <v>936</v>
      </c>
      <c r="DA48" s="231" t="s">
        <v>1294</v>
      </c>
      <c r="DI48" s="360" t="s">
        <v>1384</v>
      </c>
      <c r="DJ48" s="218"/>
      <c r="DK48" s="269"/>
      <c r="DL48" s="337"/>
      <c r="DM48" s="150">
        <v>61</v>
      </c>
      <c r="DN48" s="521" t="s">
        <v>1088</v>
      </c>
      <c r="DO48" s="521" t="s">
        <v>48</v>
      </c>
      <c r="DP48" s="980"/>
      <c r="DQ48" s="107">
        <v>2</v>
      </c>
      <c r="DR48" s="557" t="s">
        <v>1188</v>
      </c>
      <c r="DS48" s="557"/>
      <c r="DT48" s="107">
        <v>0</v>
      </c>
      <c r="DU48" s="107">
        <v>0</v>
      </c>
      <c r="DV48" s="999" t="s">
        <v>863</v>
      </c>
      <c r="DW48" s="107" t="s">
        <v>863</v>
      </c>
      <c r="DX48" s="107">
        <v>12.6</v>
      </c>
      <c r="DY48" s="107" t="s">
        <v>863</v>
      </c>
      <c r="DZ48" s="107" t="s">
        <v>863</v>
      </c>
      <c r="EA48" s="107" t="s">
        <v>863</v>
      </c>
      <c r="EB48" s="107" t="s">
        <v>863</v>
      </c>
      <c r="EC48" s="107" t="s">
        <v>863</v>
      </c>
      <c r="ED48" s="107" t="s">
        <v>863</v>
      </c>
      <c r="EE48" s="107" t="s">
        <v>863</v>
      </c>
      <c r="EF48" s="107" t="s">
        <v>863</v>
      </c>
      <c r="EG48" s="107" t="s">
        <v>863</v>
      </c>
      <c r="EH48" s="557">
        <v>7</v>
      </c>
      <c r="EI48" s="282">
        <v>3</v>
      </c>
      <c r="EJ48" s="282">
        <v>5</v>
      </c>
      <c r="EK48" s="223">
        <v>1</v>
      </c>
      <c r="EL48" s="218"/>
      <c r="EM48" s="223">
        <v>1</v>
      </c>
      <c r="EN48" s="223">
        <v>180</v>
      </c>
      <c r="EO48" s="223">
        <v>103</v>
      </c>
      <c r="EP48" s="1084">
        <v>31.790123456790131</v>
      </c>
      <c r="EQ48" s="557">
        <v>0</v>
      </c>
      <c r="ER48" s="999" t="s">
        <v>863</v>
      </c>
      <c r="ES48" s="557">
        <v>3</v>
      </c>
      <c r="ET48" s="557">
        <v>1</v>
      </c>
      <c r="EU48" s="107">
        <v>2</v>
      </c>
      <c r="EV48" s="691"/>
      <c r="EW48" s="691"/>
      <c r="EX48" s="240"/>
      <c r="EY48" s="240"/>
      <c r="EZ48" s="240"/>
      <c r="FA48" s="240"/>
      <c r="FB48" s="240"/>
      <c r="FC48" s="241"/>
      <c r="FD48" s="240"/>
      <c r="FE48" s="240"/>
      <c r="FF48" s="240"/>
      <c r="FG48" s="240"/>
      <c r="FH48" s="240"/>
      <c r="FI48" s="240"/>
      <c r="FJ48" s="240"/>
      <c r="FK48" s="240"/>
      <c r="FL48" s="242"/>
      <c r="FM48" s="242"/>
      <c r="FN48" s="242"/>
      <c r="FO48" s="242"/>
      <c r="FP48" s="243"/>
      <c r="FQ48" s="244"/>
      <c r="FR48" s="240"/>
      <c r="FS48" s="240"/>
      <c r="GR48" s="225"/>
      <c r="GS48" s="225"/>
    </row>
    <row r="49" spans="1:201" hidden="1" x14ac:dyDescent="0.25">
      <c r="A49" s="101">
        <v>23</v>
      </c>
      <c r="B49" s="228">
        <f>COUNTIFS($E$1:E49,E49,$G$1:G49,G49)</f>
        <v>1</v>
      </c>
      <c r="C49" s="228"/>
      <c r="D49" s="1044" t="s">
        <v>1344</v>
      </c>
      <c r="E49" s="837" t="s">
        <v>1385</v>
      </c>
      <c r="F49" s="207"/>
      <c r="G49" s="156">
        <v>7006285319</v>
      </c>
      <c r="H49" s="230">
        <f t="shared" si="0"/>
        <v>46</v>
      </c>
      <c r="I49" s="156" t="s">
        <v>1473</v>
      </c>
      <c r="J49" s="207"/>
      <c r="K49" s="207"/>
      <c r="L49" s="252" t="s">
        <v>48</v>
      </c>
      <c r="M49" s="207"/>
      <c r="N49" s="213"/>
      <c r="O49" s="213"/>
      <c r="P49" s="213"/>
      <c r="Q49" s="12"/>
      <c r="T49" s="168"/>
      <c r="U49" s="168"/>
      <c r="V49" s="180"/>
      <c r="W49" s="168"/>
      <c r="X49" s="179"/>
      <c r="Y49" s="168"/>
      <c r="AA49" s="226"/>
      <c r="AB49" s="226"/>
      <c r="AK49" s="317">
        <v>90.4</v>
      </c>
      <c r="AL49" s="318"/>
      <c r="AN49" s="281"/>
      <c r="AP49" s="319">
        <v>1.45</v>
      </c>
      <c r="AQ49" s="320">
        <v>12.7</v>
      </c>
      <c r="AR49" s="321">
        <v>77.7</v>
      </c>
      <c r="AS49" s="322">
        <v>91.85</v>
      </c>
      <c r="AT49" s="323">
        <v>0.1141732283464567</v>
      </c>
      <c r="AU49" s="324">
        <v>8.8712598425196862</v>
      </c>
      <c r="AV49" s="325">
        <v>1.6039823008849555E-2</v>
      </c>
      <c r="AW49" s="358">
        <v>1.0991</v>
      </c>
      <c r="AX49" s="326">
        <v>0.11</v>
      </c>
      <c r="AY49" s="226">
        <v>5.22</v>
      </c>
      <c r="AZ49" s="280">
        <v>6.68</v>
      </c>
      <c r="BA49" s="327"/>
      <c r="BB49" s="328">
        <v>0</v>
      </c>
      <c r="BC49" s="329">
        <v>7.0179999999999992E-2</v>
      </c>
      <c r="BD49" s="329"/>
      <c r="BE49" s="226">
        <v>63.8</v>
      </c>
      <c r="BG49" s="330">
        <v>30.7</v>
      </c>
      <c r="BH49" s="280"/>
      <c r="BI49" s="280">
        <v>0</v>
      </c>
      <c r="BJ49" s="280">
        <v>78.23218997361478</v>
      </c>
      <c r="BK49" s="280">
        <v>21.767810026385224</v>
      </c>
      <c r="BL49" s="331">
        <v>3.5939393939393938</v>
      </c>
      <c r="BM49" s="332">
        <v>9.6714999999999995E-2</v>
      </c>
      <c r="BN49" s="328">
        <v>1.3194999999999998E-2</v>
      </c>
      <c r="BO49" s="226">
        <v>0.6</v>
      </c>
      <c r="BP49" s="226">
        <v>0.84</v>
      </c>
      <c r="BQ49" s="333">
        <v>1.4</v>
      </c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280">
        <v>9.6393000000000004</v>
      </c>
      <c r="CE49" s="226">
        <v>75.900000000000006</v>
      </c>
      <c r="CF49" s="226">
        <v>24.099999999999994</v>
      </c>
      <c r="CU49" s="66"/>
      <c r="CW49" s="231"/>
      <c r="CX49" s="231" t="s">
        <v>943</v>
      </c>
      <c r="CY49" s="231">
        <v>6</v>
      </c>
      <c r="CZ49" s="62" t="s">
        <v>936</v>
      </c>
      <c r="DA49" s="62" t="s">
        <v>1293</v>
      </c>
      <c r="DI49" s="354" t="s">
        <v>1385</v>
      </c>
      <c r="DJ49" s="218"/>
      <c r="DK49" s="269"/>
      <c r="DL49" s="337"/>
      <c r="DM49" s="150">
        <v>46</v>
      </c>
      <c r="DN49" s="521" t="s">
        <v>1088</v>
      </c>
      <c r="DO49" s="521" t="s">
        <v>48</v>
      </c>
      <c r="DP49" s="980"/>
      <c r="DQ49" s="107">
        <v>2</v>
      </c>
      <c r="DR49" s="557" t="s">
        <v>34</v>
      </c>
      <c r="DS49" s="557"/>
      <c r="DT49" s="107">
        <v>0</v>
      </c>
      <c r="DU49" s="107">
        <v>0</v>
      </c>
      <c r="DV49" s="999" t="s">
        <v>863</v>
      </c>
      <c r="DW49" s="107" t="s">
        <v>863</v>
      </c>
      <c r="DX49" s="107" t="s">
        <v>863</v>
      </c>
      <c r="DY49" s="107" t="s">
        <v>863</v>
      </c>
      <c r="DZ49" s="107">
        <v>5767</v>
      </c>
      <c r="EA49" s="107">
        <v>78.3</v>
      </c>
      <c r="EB49" s="107">
        <v>21.7</v>
      </c>
      <c r="EC49" s="107" t="s">
        <v>863</v>
      </c>
      <c r="ED49" s="107" t="s">
        <v>863</v>
      </c>
      <c r="EE49" s="107" t="s">
        <v>863</v>
      </c>
      <c r="EF49" s="107" t="s">
        <v>863</v>
      </c>
      <c r="EG49" s="107">
        <v>0</v>
      </c>
      <c r="EH49" s="557">
        <v>3</v>
      </c>
      <c r="EI49" s="282">
        <v>6</v>
      </c>
      <c r="EJ49" s="282">
        <v>12</v>
      </c>
      <c r="EK49" s="223">
        <v>3</v>
      </c>
      <c r="EL49" s="218"/>
      <c r="EM49" s="223">
        <v>0</v>
      </c>
      <c r="EN49" s="223">
        <v>175</v>
      </c>
      <c r="EO49" s="223">
        <v>85</v>
      </c>
      <c r="EP49" s="1084">
        <v>27.755102040816329</v>
      </c>
      <c r="EQ49" s="557">
        <v>2</v>
      </c>
      <c r="ER49" s="999" t="s">
        <v>863</v>
      </c>
      <c r="ES49" s="557">
        <v>2</v>
      </c>
      <c r="ET49" s="557">
        <v>1</v>
      </c>
      <c r="EU49" s="107" t="s">
        <v>863</v>
      </c>
      <c r="EV49" s="691"/>
      <c r="EW49" s="691"/>
      <c r="EX49" s="240"/>
      <c r="EY49" s="240"/>
      <c r="EZ49" s="240"/>
      <c r="FA49" s="240"/>
      <c r="FB49" s="240"/>
      <c r="FC49" s="241"/>
      <c r="FD49" s="240"/>
      <c r="FE49" s="240"/>
      <c r="FF49" s="240"/>
      <c r="FG49" s="240"/>
      <c r="FH49" s="240"/>
      <c r="FI49" s="240"/>
      <c r="FJ49" s="240"/>
      <c r="FK49" s="240"/>
      <c r="FL49" s="242"/>
      <c r="FM49" s="242"/>
      <c r="FN49" s="242"/>
      <c r="FO49" s="242"/>
      <c r="FP49" s="243"/>
      <c r="FQ49" s="244"/>
      <c r="FR49" s="240"/>
      <c r="FS49" s="240"/>
      <c r="GR49" s="225"/>
      <c r="GS49" s="225"/>
    </row>
    <row r="50" spans="1:201" hidden="1" x14ac:dyDescent="0.25">
      <c r="A50" s="101">
        <v>24</v>
      </c>
      <c r="B50" s="228">
        <f>COUNTIFS($E$1:E50,E50,$G$1:G50,G50)</f>
        <v>1</v>
      </c>
      <c r="C50" s="228"/>
      <c r="D50" s="1043" t="s">
        <v>1346</v>
      </c>
      <c r="E50" s="667" t="s">
        <v>1386</v>
      </c>
      <c r="F50" s="207"/>
      <c r="G50" s="107">
        <v>6055161134</v>
      </c>
      <c r="H50" s="230">
        <f t="shared" si="0"/>
        <v>56</v>
      </c>
      <c r="I50" s="107" t="s">
        <v>1474</v>
      </c>
      <c r="J50" s="207"/>
      <c r="K50" s="207"/>
      <c r="L50" s="253" t="s">
        <v>48</v>
      </c>
      <c r="M50" s="207"/>
      <c r="N50" s="213"/>
      <c r="O50" s="213"/>
      <c r="P50" s="213"/>
      <c r="Q50" s="12"/>
      <c r="T50" s="168"/>
      <c r="U50" s="168"/>
      <c r="V50" s="180"/>
      <c r="W50" s="168"/>
      <c r="X50" s="179"/>
      <c r="Y50" s="168"/>
      <c r="AA50" s="226"/>
      <c r="AB50" s="226"/>
      <c r="AK50" s="317">
        <v>3.8</v>
      </c>
      <c r="AL50" s="318"/>
      <c r="AN50" s="281"/>
      <c r="AP50" s="319">
        <v>55.1</v>
      </c>
      <c r="AQ50" s="320">
        <v>38.9</v>
      </c>
      <c r="AR50" s="321">
        <v>2.65</v>
      </c>
      <c r="AS50" s="322">
        <v>96.65</v>
      </c>
      <c r="AT50" s="323">
        <v>1.4164524421593832</v>
      </c>
      <c r="AU50" s="324">
        <v>3.753598971722365</v>
      </c>
      <c r="AV50" s="325">
        <v>1.3261131167268352</v>
      </c>
      <c r="AW50" s="358">
        <v>24.409299999999998</v>
      </c>
      <c r="AX50" s="326">
        <v>11.2</v>
      </c>
      <c r="AY50" s="226">
        <v>20.2</v>
      </c>
      <c r="AZ50" s="280">
        <v>41.401000000000003</v>
      </c>
      <c r="BA50" s="327"/>
      <c r="BB50" s="328">
        <v>0.16</v>
      </c>
      <c r="BC50" s="329">
        <v>6.1381400000000008</v>
      </c>
      <c r="BD50" s="329"/>
      <c r="BE50" s="226">
        <v>97.6</v>
      </c>
      <c r="BG50" s="330">
        <v>84.8</v>
      </c>
      <c r="BH50" s="280"/>
      <c r="BI50" s="280">
        <v>0.37999999999999989</v>
      </c>
      <c r="BJ50" s="280">
        <v>43.340857787810386</v>
      </c>
      <c r="BK50" s="280">
        <v>56.659142212189622</v>
      </c>
      <c r="BL50" s="331">
        <v>0.76494023904382458</v>
      </c>
      <c r="BM50" s="332">
        <v>0.22590999999999997</v>
      </c>
      <c r="BN50" s="328">
        <v>0</v>
      </c>
      <c r="BO50" s="226">
        <v>5.87</v>
      </c>
      <c r="BP50" s="226">
        <v>50.6</v>
      </c>
      <c r="BQ50" s="333">
        <v>8.6201022146507675</v>
      </c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280">
        <v>14.898699999999998</v>
      </c>
      <c r="CE50" s="226">
        <v>38.299999999999997</v>
      </c>
      <c r="CF50" s="226">
        <v>61.7</v>
      </c>
      <c r="CU50" s="66"/>
      <c r="CW50" s="231"/>
      <c r="CX50" s="231" t="s">
        <v>943</v>
      </c>
      <c r="CY50" s="231">
        <v>6</v>
      </c>
      <c r="CZ50" s="231" t="s">
        <v>930</v>
      </c>
      <c r="DA50" s="98" t="s">
        <v>930</v>
      </c>
      <c r="DI50" s="361" t="s">
        <v>1386</v>
      </c>
      <c r="DJ50" s="218"/>
      <c r="DK50" s="269"/>
      <c r="DL50" s="337"/>
      <c r="DM50" s="149">
        <v>56</v>
      </c>
      <c r="DN50" s="266" t="s">
        <v>1090</v>
      </c>
      <c r="DO50" s="521" t="s">
        <v>48</v>
      </c>
      <c r="DP50" s="980"/>
      <c r="DQ50" s="107">
        <v>2</v>
      </c>
      <c r="DR50" s="557" t="s">
        <v>66</v>
      </c>
      <c r="DS50" s="557"/>
      <c r="DT50" s="107">
        <v>0</v>
      </c>
      <c r="DU50" s="107">
        <v>0</v>
      </c>
      <c r="DV50" s="999" t="s">
        <v>863</v>
      </c>
      <c r="DW50" s="107" t="s">
        <v>863</v>
      </c>
      <c r="DX50" s="107" t="s">
        <v>863</v>
      </c>
      <c r="DY50" s="107" t="s">
        <v>863</v>
      </c>
      <c r="DZ50" s="107" t="s">
        <v>863</v>
      </c>
      <c r="EA50" s="107" t="s">
        <v>863</v>
      </c>
      <c r="EB50" s="107" t="s">
        <v>863</v>
      </c>
      <c r="EC50" s="107" t="s">
        <v>863</v>
      </c>
      <c r="ED50" s="107" t="s">
        <v>863</v>
      </c>
      <c r="EE50" s="107" t="s">
        <v>863</v>
      </c>
      <c r="EF50" s="107" t="s">
        <v>863</v>
      </c>
      <c r="EG50" s="107" t="s">
        <v>863</v>
      </c>
      <c r="EH50" s="557">
        <v>7</v>
      </c>
      <c r="EI50" s="282">
        <v>5</v>
      </c>
      <c r="EJ50" s="282">
        <v>9</v>
      </c>
      <c r="EK50" s="223">
        <v>2</v>
      </c>
      <c r="EL50" s="218"/>
      <c r="EM50" s="223">
        <v>1</v>
      </c>
      <c r="EN50" s="223">
        <v>165</v>
      </c>
      <c r="EO50" s="223">
        <v>78</v>
      </c>
      <c r="EP50" s="1084">
        <v>28.65013774104683</v>
      </c>
      <c r="EQ50" s="557">
        <v>0</v>
      </c>
      <c r="ER50" s="999" t="s">
        <v>863</v>
      </c>
      <c r="ES50" s="557">
        <v>1</v>
      </c>
      <c r="ET50" s="557">
        <v>1</v>
      </c>
      <c r="EU50" s="107" t="s">
        <v>863</v>
      </c>
      <c r="EV50" s="691"/>
      <c r="EW50" s="691"/>
      <c r="EX50" s="240"/>
      <c r="EY50" s="240"/>
      <c r="EZ50" s="240"/>
      <c r="FA50" s="240"/>
      <c r="FB50" s="240"/>
      <c r="FC50" s="241"/>
      <c r="FD50" s="240"/>
      <c r="FE50" s="240"/>
      <c r="FF50" s="240"/>
      <c r="FG50" s="240"/>
      <c r="FH50" s="240"/>
      <c r="FI50" s="240"/>
      <c r="FJ50" s="240"/>
      <c r="FK50" s="240"/>
      <c r="FL50" s="242"/>
      <c r="FM50" s="242"/>
      <c r="FN50" s="242"/>
      <c r="FO50" s="242"/>
      <c r="FP50" s="243"/>
      <c r="FQ50" s="244"/>
      <c r="FR50" s="240"/>
      <c r="FS50" s="240"/>
      <c r="GR50" s="225"/>
      <c r="GS50" s="225"/>
    </row>
    <row r="51" spans="1:201" s="260" customFormat="1" hidden="1" x14ac:dyDescent="0.25">
      <c r="A51" s="101">
        <v>25</v>
      </c>
      <c r="B51" s="228">
        <f>COUNTIFS($E$1:E51,E51,$G$1:G51,G51)</f>
        <v>1</v>
      </c>
      <c r="C51" s="228"/>
      <c r="D51" s="1043" t="s">
        <v>1345</v>
      </c>
      <c r="E51" s="667" t="s">
        <v>67</v>
      </c>
      <c r="F51" s="207" t="s">
        <v>68</v>
      </c>
      <c r="G51" s="107">
        <v>501009179</v>
      </c>
      <c r="H51" s="230">
        <f t="shared" si="0"/>
        <v>66</v>
      </c>
      <c r="I51" s="107" t="s">
        <v>1474</v>
      </c>
      <c r="J51" s="207"/>
      <c r="K51" s="207"/>
      <c r="L51" s="253" t="s">
        <v>48</v>
      </c>
      <c r="M51" s="207"/>
      <c r="N51" s="213"/>
      <c r="O51" s="213"/>
      <c r="P51" s="213"/>
      <c r="Q51" s="12"/>
      <c r="R51" s="66"/>
      <c r="S51" s="66"/>
      <c r="T51" s="168"/>
      <c r="U51" s="168"/>
      <c r="V51" s="180"/>
      <c r="W51" s="168"/>
      <c r="X51" s="179"/>
      <c r="Y51" s="168"/>
      <c r="Z51" s="168"/>
      <c r="AA51" s="226"/>
      <c r="AB51" s="226"/>
      <c r="AC51" s="226"/>
      <c r="AD51" s="226"/>
      <c r="AE51" s="226"/>
      <c r="AF51" s="226"/>
      <c r="AG51" s="226"/>
      <c r="AH51" s="76"/>
      <c r="AI51" s="72"/>
      <c r="AJ51" s="226"/>
      <c r="AK51" s="317">
        <v>0.98</v>
      </c>
      <c r="AL51" s="318"/>
      <c r="AM51" s="226"/>
      <c r="AN51" s="281"/>
      <c r="AO51" s="226"/>
      <c r="AP51" s="319">
        <v>67.099999999999994</v>
      </c>
      <c r="AQ51" s="320">
        <v>24.1</v>
      </c>
      <c r="AR51" s="321">
        <v>3.83</v>
      </c>
      <c r="AS51" s="322">
        <v>95.029999999999987</v>
      </c>
      <c r="AT51" s="323">
        <v>2.7842323651452277</v>
      </c>
      <c r="AU51" s="324">
        <v>10.663609958506223</v>
      </c>
      <c r="AV51" s="325">
        <v>2.4024346580737554</v>
      </c>
      <c r="AW51" s="223" t="s">
        <v>754</v>
      </c>
      <c r="AX51" s="326">
        <v>2.09</v>
      </c>
      <c r="AY51" s="226">
        <v>3.32</v>
      </c>
      <c r="AZ51" s="280">
        <v>8.07</v>
      </c>
      <c r="BA51" s="327"/>
      <c r="BB51" s="328">
        <v>0.45</v>
      </c>
      <c r="BC51" s="329" t="e">
        <v>#VALUE!</v>
      </c>
      <c r="BD51" s="329"/>
      <c r="BE51" s="226" t="s">
        <v>754</v>
      </c>
      <c r="BF51" s="226"/>
      <c r="BG51" s="330" t="s">
        <v>754</v>
      </c>
      <c r="BH51" s="280"/>
      <c r="BI51" s="280" t="s">
        <v>754</v>
      </c>
      <c r="BJ51" s="280" t="s">
        <v>754</v>
      </c>
      <c r="BK51" s="280" t="s">
        <v>754</v>
      </c>
      <c r="BL51" s="331" t="s">
        <v>754</v>
      </c>
      <c r="BM51" s="332" t="s">
        <v>754</v>
      </c>
      <c r="BN51" s="328" t="s">
        <v>754</v>
      </c>
      <c r="BO51" s="226" t="s">
        <v>754</v>
      </c>
      <c r="BP51" s="226" t="s">
        <v>754</v>
      </c>
      <c r="BQ51" s="333" t="e">
        <v>#VALUE!</v>
      </c>
      <c r="BR51" s="347"/>
      <c r="BS51" s="347"/>
      <c r="BT51" s="347"/>
      <c r="BU51" s="347"/>
      <c r="BV51" s="347"/>
      <c r="BW51" s="347"/>
      <c r="BX51" s="347"/>
      <c r="BY51" s="347"/>
      <c r="BZ51" s="347"/>
      <c r="CA51" s="347"/>
      <c r="CB51" s="347"/>
      <c r="CC51" s="347"/>
      <c r="CD51" s="280">
        <v>7.8566000000000011</v>
      </c>
      <c r="CE51" s="226">
        <v>32.6</v>
      </c>
      <c r="CF51" s="226">
        <v>67.400000000000006</v>
      </c>
      <c r="CG51" s="226"/>
      <c r="CH51" s="226"/>
      <c r="CI51" s="226"/>
      <c r="CJ51" s="226"/>
      <c r="CK51" s="226"/>
      <c r="CL51" s="226"/>
      <c r="CM51" s="226"/>
      <c r="CN51" s="66"/>
      <c r="CO51" s="66"/>
      <c r="CP51" s="66"/>
      <c r="CQ51" s="66"/>
      <c r="CR51" s="66"/>
      <c r="CS51" s="66"/>
      <c r="CT51" s="66"/>
      <c r="CU51" s="66"/>
      <c r="CV51" s="226"/>
      <c r="CW51" s="231"/>
      <c r="CX51" s="231" t="s">
        <v>926</v>
      </c>
      <c r="CY51" s="231">
        <v>1</v>
      </c>
      <c r="CZ51" s="231" t="s">
        <v>927</v>
      </c>
      <c r="DA51" s="231" t="s">
        <v>928</v>
      </c>
      <c r="DB51" s="335"/>
      <c r="DC51" s="226"/>
      <c r="DD51" s="226"/>
      <c r="DE51" s="226"/>
      <c r="DF51" s="226"/>
      <c r="DG51" s="226"/>
      <c r="DH51" s="226"/>
      <c r="DI51" s="362" t="s">
        <v>67</v>
      </c>
      <c r="DJ51" s="218"/>
      <c r="DK51" s="269"/>
      <c r="DL51" s="337"/>
      <c r="DM51" s="149">
        <v>66</v>
      </c>
      <c r="DN51" s="521" t="s">
        <v>1088</v>
      </c>
      <c r="DO51" s="521" t="s">
        <v>48</v>
      </c>
      <c r="DP51" s="980"/>
      <c r="DQ51" s="107">
        <v>2</v>
      </c>
      <c r="DR51" s="557" t="s">
        <v>1001</v>
      </c>
      <c r="DS51" s="557"/>
      <c r="DT51" s="107">
        <v>0</v>
      </c>
      <c r="DU51" s="107">
        <v>0</v>
      </c>
      <c r="DV51" s="999" t="s">
        <v>863</v>
      </c>
      <c r="DW51" s="107" t="s">
        <v>863</v>
      </c>
      <c r="DX51" s="107" t="s">
        <v>863</v>
      </c>
      <c r="DY51" s="107" t="s">
        <v>863</v>
      </c>
      <c r="DZ51" s="107" t="s">
        <v>863</v>
      </c>
      <c r="EA51" s="107" t="s">
        <v>863</v>
      </c>
      <c r="EB51" s="107" t="s">
        <v>863</v>
      </c>
      <c r="EC51" s="107" t="s">
        <v>863</v>
      </c>
      <c r="ED51" s="107" t="s">
        <v>863</v>
      </c>
      <c r="EE51" s="107" t="s">
        <v>863</v>
      </c>
      <c r="EF51" s="107" t="s">
        <v>863</v>
      </c>
      <c r="EG51" s="107" t="s">
        <v>863</v>
      </c>
      <c r="EH51" s="557">
        <v>1</v>
      </c>
      <c r="EI51" s="282">
        <v>5</v>
      </c>
      <c r="EJ51" s="282">
        <v>7</v>
      </c>
      <c r="EK51" s="223">
        <v>2</v>
      </c>
      <c r="EL51" s="218"/>
      <c r="EM51" s="223">
        <v>1</v>
      </c>
      <c r="EN51" s="223">
        <v>175</v>
      </c>
      <c r="EO51" s="223">
        <v>97</v>
      </c>
      <c r="EP51" s="1084">
        <v>31.673469387755102</v>
      </c>
      <c r="EQ51" s="557">
        <v>0</v>
      </c>
      <c r="ER51" s="999" t="s">
        <v>863</v>
      </c>
      <c r="ES51" s="557">
        <v>1</v>
      </c>
      <c r="ET51" s="557">
        <v>0</v>
      </c>
      <c r="EU51" s="107" t="s">
        <v>863</v>
      </c>
      <c r="EV51" s="691"/>
      <c r="EW51" s="691"/>
      <c r="EX51" s="240"/>
      <c r="EY51" s="240"/>
      <c r="EZ51" s="240"/>
      <c r="FA51" s="240"/>
      <c r="FB51" s="240"/>
      <c r="FC51" s="241"/>
      <c r="FD51" s="240"/>
      <c r="FE51" s="240"/>
      <c r="FF51" s="240"/>
      <c r="FG51" s="240"/>
      <c r="FH51" s="240"/>
      <c r="FI51" s="240"/>
      <c r="FJ51" s="240"/>
      <c r="FK51" s="240"/>
      <c r="FL51" s="242"/>
      <c r="FM51" s="242"/>
      <c r="FN51" s="242"/>
      <c r="FO51" s="242"/>
      <c r="FP51" s="243"/>
      <c r="FQ51" s="244"/>
      <c r="FR51" s="240"/>
      <c r="FS51" s="240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225"/>
      <c r="GS51" s="225"/>
    </row>
    <row r="52" spans="1:201" hidden="1" x14ac:dyDescent="0.25">
      <c r="A52" s="101">
        <v>26</v>
      </c>
      <c r="B52" s="228">
        <f>COUNTIFS($E$1:E52,E52,$G$1:G52,G52)</f>
        <v>1</v>
      </c>
      <c r="C52" s="228"/>
      <c r="D52" s="1043" t="s">
        <v>1347</v>
      </c>
      <c r="E52" s="253" t="s">
        <v>1387</v>
      </c>
      <c r="F52" s="207" t="s">
        <v>46</v>
      </c>
      <c r="G52" s="223">
        <v>6311247140</v>
      </c>
      <c r="H52" s="230">
        <f t="shared" si="0"/>
        <v>53</v>
      </c>
      <c r="I52" s="107" t="s">
        <v>1475</v>
      </c>
      <c r="J52" s="207"/>
      <c r="K52" s="207"/>
      <c r="L52" s="253" t="s">
        <v>48</v>
      </c>
      <c r="M52" s="207"/>
      <c r="N52" s="213"/>
      <c r="O52" s="213"/>
      <c r="P52" s="213"/>
      <c r="Q52" s="12"/>
      <c r="T52" s="168"/>
      <c r="U52" s="168"/>
      <c r="V52" s="180"/>
      <c r="W52" s="168"/>
      <c r="X52" s="179"/>
      <c r="Y52" s="168"/>
      <c r="AA52" s="226"/>
      <c r="AB52" s="226"/>
      <c r="AK52" s="317">
        <v>50.7</v>
      </c>
      <c r="AL52" s="318"/>
      <c r="AN52" s="281"/>
      <c r="AP52" s="319">
        <v>28.9</v>
      </c>
      <c r="AQ52" s="320">
        <v>59.5</v>
      </c>
      <c r="AR52" s="321">
        <v>9.1999999999999993</v>
      </c>
      <c r="AS52" s="322">
        <v>97.600000000000009</v>
      </c>
      <c r="AT52" s="323">
        <v>0.48571428571428571</v>
      </c>
      <c r="AU52" s="324">
        <v>4.468571428571428</v>
      </c>
      <c r="AV52" s="325">
        <v>0.42066957787481801</v>
      </c>
      <c r="AW52" s="358">
        <v>15.818400000000002</v>
      </c>
      <c r="AX52" s="326">
        <v>5.99</v>
      </c>
      <c r="AY52" s="226">
        <v>8.19</v>
      </c>
      <c r="AZ52" s="280">
        <v>0.8600000000000001</v>
      </c>
      <c r="BA52" s="327"/>
      <c r="BB52" s="328">
        <v>0.23</v>
      </c>
      <c r="BC52" s="329">
        <v>2.6163199999999991</v>
      </c>
      <c r="BD52" s="329"/>
      <c r="BE52" s="226">
        <v>94.4</v>
      </c>
      <c r="BG52" s="330">
        <v>18.8</v>
      </c>
      <c r="BH52" s="280"/>
      <c r="BI52" s="280">
        <v>0.35</v>
      </c>
      <c r="BJ52" s="280">
        <v>55.448717948717942</v>
      </c>
      <c r="BK52" s="280">
        <v>44.551282051282044</v>
      </c>
      <c r="BL52" s="331">
        <v>1.2446043165467626</v>
      </c>
      <c r="BM52" s="332">
        <v>1.2877800000000001</v>
      </c>
      <c r="BN52" s="328">
        <v>0</v>
      </c>
      <c r="BO52" s="226">
        <v>3.97</v>
      </c>
      <c r="BP52" s="226">
        <v>9.91</v>
      </c>
      <c r="BQ52" s="333">
        <v>2.4962216624685136</v>
      </c>
      <c r="BR52" s="347">
        <v>34.200000000000003</v>
      </c>
      <c r="BS52" s="347">
        <v>91.5</v>
      </c>
      <c r="BT52" s="347"/>
      <c r="BU52" s="357">
        <v>4.5</v>
      </c>
      <c r="BV52" s="357">
        <v>55</v>
      </c>
      <c r="BW52" s="357">
        <v>27.4</v>
      </c>
      <c r="BX52" s="357">
        <v>15.1</v>
      </c>
      <c r="BY52" s="357">
        <v>35</v>
      </c>
      <c r="BZ52" s="357">
        <v>19.3</v>
      </c>
      <c r="CA52" s="357">
        <v>29.3</v>
      </c>
      <c r="CB52" s="357">
        <v>16.100000000000001</v>
      </c>
      <c r="CC52" s="357">
        <v>0.6</v>
      </c>
      <c r="CD52" s="280">
        <v>10.6898</v>
      </c>
      <c r="CE52" s="226">
        <v>47.3</v>
      </c>
      <c r="CF52" s="226">
        <v>52.7</v>
      </c>
      <c r="CU52" s="66"/>
      <c r="CW52" s="231"/>
      <c r="CX52" s="231" t="s">
        <v>929</v>
      </c>
      <c r="CY52" s="231">
        <v>3</v>
      </c>
      <c r="CZ52" s="62" t="s">
        <v>927</v>
      </c>
      <c r="DA52" s="62" t="s">
        <v>927</v>
      </c>
      <c r="DI52" s="355" t="s">
        <v>1387</v>
      </c>
      <c r="DJ52" s="218"/>
      <c r="DK52" s="269"/>
      <c r="DL52" s="337"/>
      <c r="DM52" s="149">
        <v>53</v>
      </c>
      <c r="DN52" s="521" t="s">
        <v>1088</v>
      </c>
      <c r="DO52" s="521" t="s">
        <v>48</v>
      </c>
      <c r="DP52" s="980"/>
      <c r="DQ52" s="107">
        <v>2</v>
      </c>
      <c r="DR52" s="557" t="s">
        <v>34</v>
      </c>
      <c r="DS52" s="557"/>
      <c r="DT52" s="107">
        <v>0</v>
      </c>
      <c r="DU52" s="107">
        <v>0</v>
      </c>
      <c r="DV52" s="999" t="s">
        <v>863</v>
      </c>
      <c r="DW52" s="107" t="s">
        <v>863</v>
      </c>
      <c r="DX52" s="107" t="s">
        <v>863</v>
      </c>
      <c r="DY52" s="107" t="s">
        <v>863</v>
      </c>
      <c r="DZ52" s="107" t="s">
        <v>863</v>
      </c>
      <c r="EA52" s="107" t="s">
        <v>863</v>
      </c>
      <c r="EB52" s="107" t="s">
        <v>863</v>
      </c>
      <c r="EC52" s="107" t="s">
        <v>863</v>
      </c>
      <c r="ED52" s="107" t="s">
        <v>863</v>
      </c>
      <c r="EE52" s="107" t="s">
        <v>863</v>
      </c>
      <c r="EF52" s="107" t="s">
        <v>863</v>
      </c>
      <c r="EG52" s="107" t="s">
        <v>863</v>
      </c>
      <c r="EH52" s="557">
        <v>3</v>
      </c>
      <c r="EI52" s="282">
        <v>1</v>
      </c>
      <c r="EJ52" s="282">
        <v>10</v>
      </c>
      <c r="EK52" s="223">
        <v>1</v>
      </c>
      <c r="EL52" s="218"/>
      <c r="EM52" s="223">
        <v>1</v>
      </c>
      <c r="EN52" s="223">
        <v>181</v>
      </c>
      <c r="EO52" s="223">
        <v>124</v>
      </c>
      <c r="EP52" s="1084">
        <v>37.849882482219712</v>
      </c>
      <c r="EQ52" s="557">
        <v>1</v>
      </c>
      <c r="ER52" s="999" t="s">
        <v>863</v>
      </c>
      <c r="ES52" s="557">
        <v>3</v>
      </c>
      <c r="ET52" s="557">
        <v>2</v>
      </c>
      <c r="EU52" s="107">
        <v>4</v>
      </c>
      <c r="EV52" s="691"/>
      <c r="EW52" s="691"/>
      <c r="EX52" s="240"/>
      <c r="EY52" s="240"/>
      <c r="EZ52" s="240"/>
      <c r="FA52" s="240"/>
      <c r="FB52" s="240"/>
      <c r="FC52" s="241"/>
      <c r="FD52" s="240"/>
      <c r="FE52" s="240"/>
      <c r="FF52" s="240"/>
      <c r="FG52" s="240"/>
      <c r="FH52" s="240"/>
      <c r="FI52" s="240"/>
      <c r="FJ52" s="240"/>
      <c r="FK52" s="240"/>
      <c r="FL52" s="242"/>
      <c r="FM52" s="242"/>
      <c r="FN52" s="242"/>
      <c r="FO52" s="242"/>
      <c r="FP52" s="243"/>
      <c r="FQ52" s="244"/>
      <c r="FR52" s="240"/>
      <c r="FS52" s="240"/>
      <c r="GR52" s="225"/>
      <c r="GS52" s="225"/>
    </row>
    <row r="53" spans="1:201" s="260" customFormat="1" hidden="1" x14ac:dyDescent="0.25">
      <c r="A53" s="101">
        <v>27</v>
      </c>
      <c r="B53" s="228">
        <f>COUNTIFS($E$1:E53,E53,$G$1:G53,G53)</f>
        <v>1</v>
      </c>
      <c r="C53" s="228"/>
      <c r="D53" s="1043" t="s">
        <v>1348</v>
      </c>
      <c r="E53" s="253" t="s">
        <v>1388</v>
      </c>
      <c r="F53" s="207"/>
      <c r="G53" s="223">
        <v>461020413</v>
      </c>
      <c r="H53" s="230">
        <f t="shared" si="0"/>
        <v>70</v>
      </c>
      <c r="I53" s="107" t="s">
        <v>1475</v>
      </c>
      <c r="J53" s="207"/>
      <c r="K53" s="207"/>
      <c r="L53" s="253" t="s">
        <v>48</v>
      </c>
      <c r="M53" s="207"/>
      <c r="N53" s="213"/>
      <c r="O53" s="213"/>
      <c r="P53" s="213"/>
      <c r="Q53" s="12"/>
      <c r="R53" s="66"/>
      <c r="S53" s="66"/>
      <c r="T53" s="168"/>
      <c r="U53" s="168"/>
      <c r="V53" s="180"/>
      <c r="W53" s="168"/>
      <c r="X53" s="179"/>
      <c r="Y53" s="168"/>
      <c r="Z53" s="168"/>
      <c r="AA53" s="226"/>
      <c r="AB53" s="226"/>
      <c r="AC53" s="226"/>
      <c r="AD53" s="226"/>
      <c r="AE53" s="226"/>
      <c r="AF53" s="226"/>
      <c r="AG53" s="226"/>
      <c r="AH53" s="76"/>
      <c r="AI53" s="72"/>
      <c r="AJ53" s="226"/>
      <c r="AK53" s="317">
        <v>26</v>
      </c>
      <c r="AL53" s="318"/>
      <c r="AM53" s="226"/>
      <c r="AN53" s="281"/>
      <c r="AO53" s="226"/>
      <c r="AP53" s="319">
        <v>69.2</v>
      </c>
      <c r="AQ53" s="320">
        <v>18.899999999999999</v>
      </c>
      <c r="AR53" s="321">
        <v>6.74</v>
      </c>
      <c r="AS53" s="322">
        <v>94.839999999999989</v>
      </c>
      <c r="AT53" s="323">
        <v>3.6613756613756618</v>
      </c>
      <c r="AU53" s="324">
        <v>24.677671957671961</v>
      </c>
      <c r="AV53" s="325">
        <v>2.6989079563182528</v>
      </c>
      <c r="AW53" s="223" t="s">
        <v>754</v>
      </c>
      <c r="AX53" s="326">
        <v>10.5</v>
      </c>
      <c r="AY53" s="226">
        <v>15.1</v>
      </c>
      <c r="AZ53" s="280">
        <v>3.68</v>
      </c>
      <c r="BA53" s="327"/>
      <c r="BB53" s="328">
        <v>9.8000000000000004E-2</v>
      </c>
      <c r="BC53" s="329" t="e">
        <v>#VALUE!</v>
      </c>
      <c r="BD53" s="329"/>
      <c r="BE53" s="226">
        <v>94</v>
      </c>
      <c r="BF53" s="226"/>
      <c r="BG53" s="330">
        <v>87.3</v>
      </c>
      <c r="BH53" s="280"/>
      <c r="BI53" s="280">
        <v>0</v>
      </c>
      <c r="BJ53" s="280" t="s">
        <v>754</v>
      </c>
      <c r="BK53" s="280" t="s">
        <v>754</v>
      </c>
      <c r="BL53" s="331" t="s">
        <v>754</v>
      </c>
      <c r="BM53" s="332" t="s">
        <v>754</v>
      </c>
      <c r="BN53" s="328" t="s">
        <v>754</v>
      </c>
      <c r="BO53" s="226" t="s">
        <v>754</v>
      </c>
      <c r="BP53" s="226" t="s">
        <v>754</v>
      </c>
      <c r="BQ53" s="333" t="e">
        <v>#VALUE!</v>
      </c>
      <c r="BR53" s="347"/>
      <c r="BS53" s="347"/>
      <c r="BT53" s="347"/>
      <c r="BU53" s="347"/>
      <c r="BV53" s="347"/>
      <c r="BW53" s="347"/>
      <c r="BX53" s="347"/>
      <c r="BY53" s="347"/>
      <c r="BZ53" s="347"/>
      <c r="CA53" s="347"/>
      <c r="CB53" s="347"/>
      <c r="CC53" s="347"/>
      <c r="CD53" s="280">
        <v>11.056499999999998</v>
      </c>
      <c r="CE53" s="226">
        <v>58.5</v>
      </c>
      <c r="CF53" s="226">
        <v>41.5</v>
      </c>
      <c r="CG53" s="226"/>
      <c r="CH53" s="226"/>
      <c r="CI53" s="226"/>
      <c r="CJ53" s="226"/>
      <c r="CK53" s="226"/>
      <c r="CL53" s="226"/>
      <c r="CM53" s="226"/>
      <c r="CN53" s="66"/>
      <c r="CO53" s="66"/>
      <c r="CP53" s="66"/>
      <c r="CQ53" s="66"/>
      <c r="CR53" s="66"/>
      <c r="CS53" s="66"/>
      <c r="CT53" s="66"/>
      <c r="CU53" s="66"/>
      <c r="CV53" s="226"/>
      <c r="CW53" s="231"/>
      <c r="CX53" s="231" t="s">
        <v>929</v>
      </c>
      <c r="CY53" s="231">
        <v>3</v>
      </c>
      <c r="CZ53" s="231" t="s">
        <v>928</v>
      </c>
      <c r="DA53" s="231" t="s">
        <v>928</v>
      </c>
      <c r="DB53" s="335"/>
      <c r="DC53" s="226"/>
      <c r="DD53" s="226"/>
      <c r="DE53" s="226"/>
      <c r="DF53" s="226"/>
      <c r="DG53" s="226"/>
      <c r="DH53" s="226"/>
      <c r="DI53" s="355" t="s">
        <v>1388</v>
      </c>
      <c r="DJ53" s="218"/>
      <c r="DK53" s="269"/>
      <c r="DL53" s="337"/>
      <c r="DM53" s="149">
        <v>70</v>
      </c>
      <c r="DN53" s="521" t="s">
        <v>1088</v>
      </c>
      <c r="DO53" s="521" t="s">
        <v>48</v>
      </c>
      <c r="DP53" s="980"/>
      <c r="DQ53" s="107">
        <v>2</v>
      </c>
      <c r="DR53" s="557" t="s">
        <v>27</v>
      </c>
      <c r="DS53" s="557"/>
      <c r="DT53" s="107">
        <v>0</v>
      </c>
      <c r="DU53" s="107">
        <v>0</v>
      </c>
      <c r="DV53" s="999" t="s">
        <v>863</v>
      </c>
      <c r="DW53" s="107" t="s">
        <v>863</v>
      </c>
      <c r="DX53" s="107" t="s">
        <v>863</v>
      </c>
      <c r="DY53" s="107" t="s">
        <v>863</v>
      </c>
      <c r="DZ53" s="107" t="s">
        <v>863</v>
      </c>
      <c r="EA53" s="107" t="s">
        <v>863</v>
      </c>
      <c r="EB53" s="107" t="s">
        <v>863</v>
      </c>
      <c r="EC53" s="107" t="s">
        <v>863</v>
      </c>
      <c r="ED53" s="107" t="s">
        <v>863</v>
      </c>
      <c r="EE53" s="107" t="s">
        <v>863</v>
      </c>
      <c r="EF53" s="107" t="s">
        <v>863</v>
      </c>
      <c r="EG53" s="107" t="s">
        <v>863</v>
      </c>
      <c r="EH53" s="557">
        <v>3</v>
      </c>
      <c r="EI53" s="282">
        <v>1</v>
      </c>
      <c r="EJ53" s="282">
        <v>7</v>
      </c>
      <c r="EK53" s="223">
        <v>2</v>
      </c>
      <c r="EL53" s="218"/>
      <c r="EM53" s="223">
        <v>1</v>
      </c>
      <c r="EN53" s="223">
        <v>170</v>
      </c>
      <c r="EO53" s="223">
        <v>77</v>
      </c>
      <c r="EP53" s="1084">
        <v>26.643598615916954</v>
      </c>
      <c r="EQ53" s="557">
        <v>1</v>
      </c>
      <c r="ER53" s="999" t="s">
        <v>863</v>
      </c>
      <c r="ES53" s="557">
        <v>2</v>
      </c>
      <c r="ET53" s="557">
        <v>2</v>
      </c>
      <c r="EU53" s="107" t="s">
        <v>863</v>
      </c>
      <c r="EV53" s="691"/>
      <c r="EW53" s="691"/>
      <c r="EX53" s="240"/>
      <c r="EY53" s="240"/>
      <c r="EZ53" s="240"/>
      <c r="FA53" s="240"/>
      <c r="FB53" s="240"/>
      <c r="FC53" s="241"/>
      <c r="FD53" s="240"/>
      <c r="FE53" s="240"/>
      <c r="FF53" s="240"/>
      <c r="FG53" s="240"/>
      <c r="FH53" s="240"/>
      <c r="FI53" s="240"/>
      <c r="FJ53" s="240"/>
      <c r="FK53" s="240"/>
      <c r="FL53" s="242"/>
      <c r="FM53" s="242"/>
      <c r="FN53" s="242"/>
      <c r="FO53" s="242"/>
      <c r="FP53" s="243"/>
      <c r="FQ53" s="244"/>
      <c r="FR53" s="240"/>
      <c r="FS53" s="240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225"/>
      <c r="GS53" s="225"/>
    </row>
    <row r="54" spans="1:201" hidden="1" x14ac:dyDescent="0.25">
      <c r="A54" s="228">
        <v>28</v>
      </c>
      <c r="B54" s="228">
        <f>COUNTIFS($E$1:E54,E54,$G$1:G54,G54)</f>
        <v>1</v>
      </c>
      <c r="C54" s="228"/>
      <c r="D54" s="1043" t="s">
        <v>1350</v>
      </c>
      <c r="E54" s="838" t="s">
        <v>1390</v>
      </c>
      <c r="F54" s="207"/>
      <c r="G54" s="223">
        <v>5461232568</v>
      </c>
      <c r="H54" s="230">
        <f t="shared" si="0"/>
        <v>62</v>
      </c>
      <c r="I54" s="107" t="s">
        <v>1476</v>
      </c>
      <c r="J54" s="207"/>
      <c r="K54" s="207"/>
      <c r="L54" s="253" t="s">
        <v>48</v>
      </c>
      <c r="M54" s="207"/>
      <c r="N54" s="213"/>
      <c r="O54" s="213"/>
      <c r="P54" s="213"/>
      <c r="Q54" s="12"/>
      <c r="T54" s="168"/>
      <c r="U54" s="168"/>
      <c r="V54" s="180"/>
      <c r="W54" s="168"/>
      <c r="X54" s="179"/>
      <c r="Y54" s="168"/>
      <c r="AA54" s="226"/>
      <c r="AB54" s="226"/>
      <c r="AK54" s="317">
        <v>27.5</v>
      </c>
      <c r="AL54" s="318"/>
      <c r="AN54" s="281"/>
      <c r="AP54" s="319">
        <v>21.6</v>
      </c>
      <c r="AQ54" s="320">
        <v>22.4</v>
      </c>
      <c r="AR54" s="321">
        <v>52.8</v>
      </c>
      <c r="AS54" s="322">
        <v>96.8</v>
      </c>
      <c r="AT54" s="323">
        <v>0.96428571428571441</v>
      </c>
      <c r="AU54" s="324">
        <v>50.914285714285718</v>
      </c>
      <c r="AV54" s="325">
        <v>0.28723404255319157</v>
      </c>
      <c r="AW54" s="358">
        <v>11.988000000000001</v>
      </c>
      <c r="AX54" s="326">
        <v>0.51</v>
      </c>
      <c r="AY54" s="226">
        <v>2.06</v>
      </c>
      <c r="AZ54" s="280">
        <v>7.2799999999999994</v>
      </c>
      <c r="BA54" s="327"/>
      <c r="BB54" s="328">
        <v>3.5999999999999997E-2</v>
      </c>
      <c r="BC54" s="329">
        <v>1.9224000000000001</v>
      </c>
      <c r="BD54" s="329"/>
      <c r="BE54" s="226">
        <v>75.400000000000006</v>
      </c>
      <c r="BG54" s="330">
        <v>72.5</v>
      </c>
      <c r="BH54" s="280"/>
      <c r="BI54" s="280">
        <v>0.4</v>
      </c>
      <c r="BJ54" s="280">
        <v>53.333333333333336</v>
      </c>
      <c r="BK54" s="280">
        <v>46.666666666666664</v>
      </c>
      <c r="BL54" s="331">
        <v>1.142857142857143</v>
      </c>
      <c r="BM54" s="332">
        <v>9.9360000000000018E-2</v>
      </c>
      <c r="BN54" s="328">
        <v>0</v>
      </c>
      <c r="BO54" s="226">
        <v>3.82</v>
      </c>
      <c r="BP54" s="226">
        <v>11.6</v>
      </c>
      <c r="BQ54" s="333">
        <v>3.0366492146596857</v>
      </c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347"/>
      <c r="CC54" s="347"/>
      <c r="CD54" s="280">
        <v>12.8576</v>
      </c>
      <c r="CE54" s="226">
        <v>57.4</v>
      </c>
      <c r="CF54" s="226">
        <v>42.6</v>
      </c>
      <c r="CU54" s="66"/>
      <c r="CW54" s="231"/>
      <c r="CX54" s="231" t="s">
        <v>943</v>
      </c>
      <c r="CY54" s="231">
        <v>6</v>
      </c>
      <c r="CZ54" s="223" t="s">
        <v>933</v>
      </c>
      <c r="DA54" s="223" t="s">
        <v>1292</v>
      </c>
      <c r="DI54" s="343" t="s">
        <v>1390</v>
      </c>
      <c r="DJ54" s="218"/>
      <c r="DK54" s="269"/>
      <c r="DL54" s="337"/>
      <c r="DM54" s="149">
        <v>62</v>
      </c>
      <c r="DN54" s="266" t="s">
        <v>1090</v>
      </c>
      <c r="DO54" s="521" t="s">
        <v>48</v>
      </c>
      <c r="DP54" s="980"/>
      <c r="DQ54" s="107">
        <v>2</v>
      </c>
      <c r="DR54" s="557" t="s">
        <v>71</v>
      </c>
      <c r="DS54" s="557"/>
      <c r="DT54" s="107">
        <v>0</v>
      </c>
      <c r="DU54" s="107">
        <v>0</v>
      </c>
      <c r="DV54" s="999" t="s">
        <v>863</v>
      </c>
      <c r="DW54" s="107" t="s">
        <v>863</v>
      </c>
      <c r="DX54" s="107" t="s">
        <v>863</v>
      </c>
      <c r="DY54" s="107" t="s">
        <v>863</v>
      </c>
      <c r="DZ54" s="107" t="s">
        <v>863</v>
      </c>
      <c r="EA54" s="107" t="s">
        <v>863</v>
      </c>
      <c r="EB54" s="107" t="s">
        <v>863</v>
      </c>
      <c r="EC54" s="107" t="s">
        <v>863</v>
      </c>
      <c r="ED54" s="107" t="s">
        <v>863</v>
      </c>
      <c r="EE54" s="107" t="s">
        <v>863</v>
      </c>
      <c r="EF54" s="107" t="s">
        <v>863</v>
      </c>
      <c r="EG54" s="107" t="s">
        <v>863</v>
      </c>
      <c r="EH54" s="557">
        <v>2</v>
      </c>
      <c r="EI54" s="282">
        <v>1</v>
      </c>
      <c r="EJ54" s="282">
        <v>11</v>
      </c>
      <c r="EK54" s="223">
        <v>3</v>
      </c>
      <c r="EL54" s="218"/>
      <c r="EM54" s="223">
        <v>0</v>
      </c>
      <c r="EN54" s="223">
        <v>164</v>
      </c>
      <c r="EO54" s="223">
        <v>85</v>
      </c>
      <c r="EP54" s="1084">
        <v>31.603212373587155</v>
      </c>
      <c r="EQ54" s="557">
        <v>0</v>
      </c>
      <c r="ER54" s="999" t="s">
        <v>863</v>
      </c>
      <c r="ES54" s="557">
        <v>0</v>
      </c>
      <c r="ET54" s="557">
        <v>1</v>
      </c>
      <c r="EU54" s="107">
        <v>1</v>
      </c>
      <c r="EV54" s="691"/>
      <c r="EW54" s="691"/>
      <c r="EX54" s="240"/>
      <c r="EY54" s="240"/>
      <c r="EZ54" s="240"/>
      <c r="FA54" s="240"/>
      <c r="FB54" s="240"/>
      <c r="FC54" s="241"/>
      <c r="FD54" s="240"/>
      <c r="FE54" s="240"/>
      <c r="FF54" s="240"/>
      <c r="FG54" s="240"/>
      <c r="FH54" s="240"/>
      <c r="FI54" s="240"/>
      <c r="FJ54" s="240"/>
      <c r="FK54" s="240"/>
      <c r="FL54" s="242"/>
      <c r="FM54" s="242"/>
      <c r="FN54" s="242"/>
      <c r="FO54" s="242"/>
      <c r="FP54" s="243"/>
      <c r="FQ54" s="244"/>
      <c r="FR54" s="240"/>
      <c r="FS54" s="240"/>
      <c r="GR54" s="225"/>
      <c r="GS54" s="225"/>
    </row>
    <row r="55" spans="1:201" hidden="1" x14ac:dyDescent="0.25">
      <c r="A55" s="101">
        <v>29</v>
      </c>
      <c r="B55" s="228">
        <f>COUNTIFS($E$1:E55,E55,$G$1:G55,G55)</f>
        <v>1</v>
      </c>
      <c r="C55" s="228"/>
      <c r="D55" s="1043" t="s">
        <v>1349</v>
      </c>
      <c r="E55" s="667" t="s">
        <v>1389</v>
      </c>
      <c r="F55" s="207"/>
      <c r="G55" s="223">
        <v>9201235703</v>
      </c>
      <c r="H55" s="230">
        <f t="shared" si="0"/>
        <v>24</v>
      </c>
      <c r="I55" s="107" t="s">
        <v>1476</v>
      </c>
      <c r="J55" s="207"/>
      <c r="K55" s="207"/>
      <c r="L55" s="253" t="s">
        <v>48</v>
      </c>
      <c r="M55" s="207"/>
      <c r="N55" s="213"/>
      <c r="O55" s="213"/>
      <c r="P55" s="213"/>
      <c r="Q55" s="12"/>
      <c r="T55" s="168"/>
      <c r="U55" s="168"/>
      <c r="V55" s="180"/>
      <c r="W55" s="168"/>
      <c r="X55" s="179"/>
      <c r="Y55" s="168"/>
      <c r="AA55" s="226"/>
      <c r="AB55" s="226"/>
      <c r="AK55" s="317">
        <v>36.299999999999997</v>
      </c>
      <c r="AL55" s="318"/>
      <c r="AN55" s="281"/>
      <c r="AP55" s="319">
        <v>13.2</v>
      </c>
      <c r="AQ55" s="320">
        <v>9.93</v>
      </c>
      <c r="AR55" s="321">
        <v>69.900000000000006</v>
      </c>
      <c r="AS55" s="322">
        <v>93.03</v>
      </c>
      <c r="AT55" s="323">
        <v>1.3293051359516617</v>
      </c>
      <c r="AU55" s="324">
        <v>92.91842900302116</v>
      </c>
      <c r="AV55" s="325">
        <v>0.16535137166478764</v>
      </c>
      <c r="AW55" s="358">
        <v>8.1707999999999998</v>
      </c>
      <c r="AX55" s="326">
        <v>1.36</v>
      </c>
      <c r="AY55" s="226">
        <v>13</v>
      </c>
      <c r="AZ55" s="280">
        <v>29.310000000000002</v>
      </c>
      <c r="BA55" s="327"/>
      <c r="BB55" s="328">
        <v>0.1</v>
      </c>
      <c r="BC55" s="329">
        <v>1.0058399999999998</v>
      </c>
      <c r="BD55" s="329"/>
      <c r="BE55" s="226">
        <v>96.4</v>
      </c>
      <c r="BG55" s="330">
        <v>30.7</v>
      </c>
      <c r="BH55" s="280"/>
      <c r="BI55" s="280">
        <v>0.182</v>
      </c>
      <c r="BJ55" s="280">
        <v>65.428109854604202</v>
      </c>
      <c r="BK55" s="280">
        <v>34.571890145395798</v>
      </c>
      <c r="BL55" s="331">
        <v>1.8925233644859814</v>
      </c>
      <c r="BM55" s="332">
        <v>0.49103999999999998</v>
      </c>
      <c r="BN55" s="328">
        <v>0</v>
      </c>
      <c r="BO55" s="226">
        <v>6.35</v>
      </c>
      <c r="BP55" s="226">
        <v>13.3</v>
      </c>
      <c r="BQ55" s="333">
        <v>2.0944881889763782</v>
      </c>
      <c r="BR55" s="347"/>
      <c r="BS55" s="347"/>
      <c r="BT55" s="347"/>
      <c r="BU55" s="347"/>
      <c r="BV55" s="347"/>
      <c r="BW55" s="347"/>
      <c r="BX55" s="347"/>
      <c r="BY55" s="347"/>
      <c r="BZ55" s="347"/>
      <c r="CA55" s="347"/>
      <c r="CB55" s="347"/>
      <c r="CC55" s="347"/>
      <c r="CD55" s="280">
        <v>3.6740999999999997</v>
      </c>
      <c r="CE55" s="226">
        <v>37</v>
      </c>
      <c r="CF55" s="226">
        <v>63</v>
      </c>
      <c r="CU55" s="66"/>
      <c r="CW55" s="231"/>
      <c r="CX55" s="231" t="s">
        <v>943</v>
      </c>
      <c r="CY55" s="231">
        <v>6</v>
      </c>
      <c r="CZ55" s="231" t="s">
        <v>936</v>
      </c>
      <c r="DA55" s="231" t="s">
        <v>1294</v>
      </c>
      <c r="DI55" s="363" t="s">
        <v>1389</v>
      </c>
      <c r="DJ55" s="218"/>
      <c r="DK55" s="269"/>
      <c r="DL55" s="337"/>
      <c r="DM55" s="149">
        <v>24</v>
      </c>
      <c r="DN55" s="521" t="s">
        <v>1088</v>
      </c>
      <c r="DO55" s="521" t="s">
        <v>48</v>
      </c>
      <c r="DP55" s="980"/>
      <c r="DQ55" s="107">
        <v>2</v>
      </c>
      <c r="DR55" s="557" t="s">
        <v>1517</v>
      </c>
      <c r="DS55" s="557"/>
      <c r="DT55" s="107">
        <v>0</v>
      </c>
      <c r="DU55" s="107">
        <v>0</v>
      </c>
      <c r="DV55" s="999" t="s">
        <v>863</v>
      </c>
      <c r="DW55" s="107" t="s">
        <v>863</v>
      </c>
      <c r="DX55" s="107" t="s">
        <v>863</v>
      </c>
      <c r="DY55" s="107" t="s">
        <v>863</v>
      </c>
      <c r="DZ55" s="107" t="s">
        <v>863</v>
      </c>
      <c r="EA55" s="107" t="s">
        <v>863</v>
      </c>
      <c r="EB55" s="107" t="s">
        <v>863</v>
      </c>
      <c r="EC55" s="107" t="s">
        <v>863</v>
      </c>
      <c r="ED55" s="107" t="s">
        <v>863</v>
      </c>
      <c r="EE55" s="107" t="s">
        <v>863</v>
      </c>
      <c r="EF55" s="107" t="s">
        <v>863</v>
      </c>
      <c r="EG55" s="107" t="s">
        <v>863</v>
      </c>
      <c r="EH55" s="557" t="s">
        <v>1092</v>
      </c>
      <c r="EI55" s="282">
        <v>5</v>
      </c>
      <c r="EJ55" s="282">
        <v>12</v>
      </c>
      <c r="EK55" s="223">
        <v>3</v>
      </c>
      <c r="EL55" s="218"/>
      <c r="EM55" s="223">
        <v>0</v>
      </c>
      <c r="EN55" s="223">
        <v>176</v>
      </c>
      <c r="EO55" s="223">
        <v>85</v>
      </c>
      <c r="EP55" s="1084">
        <v>27.440599173553718</v>
      </c>
      <c r="EQ55" s="557">
        <v>0</v>
      </c>
      <c r="ER55" s="999" t="s">
        <v>863</v>
      </c>
      <c r="ES55" s="557">
        <v>0</v>
      </c>
      <c r="ET55" s="557">
        <v>2</v>
      </c>
      <c r="EU55" s="107">
        <v>4</v>
      </c>
      <c r="EV55" s="691"/>
      <c r="EW55" s="691"/>
      <c r="EX55" s="240"/>
      <c r="EY55" s="240"/>
      <c r="EZ55" s="240"/>
      <c r="FA55" s="240"/>
      <c r="FB55" s="240"/>
      <c r="FC55" s="241"/>
      <c r="FD55" s="240"/>
      <c r="FE55" s="240"/>
      <c r="FF55" s="240"/>
      <c r="FG55" s="240"/>
      <c r="FH55" s="240"/>
      <c r="FI55" s="240"/>
      <c r="FJ55" s="240"/>
      <c r="FK55" s="240"/>
      <c r="FL55" s="242"/>
      <c r="FM55" s="242"/>
      <c r="FN55" s="242"/>
      <c r="FO55" s="242"/>
      <c r="FP55" s="243"/>
      <c r="FQ55" s="244"/>
      <c r="FR55" s="240"/>
      <c r="FS55" s="240"/>
      <c r="GR55" s="225"/>
      <c r="GS55" s="225"/>
    </row>
    <row r="56" spans="1:201" hidden="1" x14ac:dyDescent="0.25">
      <c r="A56" s="101">
        <v>30</v>
      </c>
      <c r="B56" s="228">
        <f>COUNTIFS($E$1:E56,E56,$G$1:G56,G56)</f>
        <v>1</v>
      </c>
      <c r="C56" s="228"/>
      <c r="D56" s="1043" t="s">
        <v>1351</v>
      </c>
      <c r="E56" s="253" t="s">
        <v>1391</v>
      </c>
      <c r="F56" s="207"/>
      <c r="G56" s="155">
        <v>445527415</v>
      </c>
      <c r="H56" s="230">
        <f t="shared" si="0"/>
        <v>72</v>
      </c>
      <c r="I56" s="107" t="s">
        <v>1477</v>
      </c>
      <c r="J56" s="207"/>
      <c r="K56" s="207"/>
      <c r="L56" s="253" t="s">
        <v>48</v>
      </c>
      <c r="M56" s="207"/>
      <c r="N56" s="213"/>
      <c r="O56" s="213"/>
      <c r="P56" s="213"/>
      <c r="Q56" s="12"/>
      <c r="T56" s="168"/>
      <c r="U56" s="168"/>
      <c r="V56" s="180"/>
      <c r="W56" s="168"/>
      <c r="X56" s="179"/>
      <c r="Y56" s="168"/>
      <c r="AA56" s="226"/>
      <c r="AB56" s="226"/>
      <c r="AK56" s="317">
        <v>2.4700000000000002</v>
      </c>
      <c r="AL56" s="318"/>
      <c r="AN56" s="281"/>
      <c r="AP56" s="339">
        <v>43</v>
      </c>
      <c r="AQ56" s="320">
        <v>32.6</v>
      </c>
      <c r="AR56" s="321">
        <v>6.59</v>
      </c>
      <c r="AS56" s="322">
        <v>82.19</v>
      </c>
      <c r="AT56" s="323">
        <v>1.3190184049079754</v>
      </c>
      <c r="AU56" s="324">
        <v>8.6923312883435582</v>
      </c>
      <c r="AV56" s="325">
        <v>1.0972186782342435</v>
      </c>
      <c r="AW56" s="358">
        <v>11.437999999999999</v>
      </c>
      <c r="AX56" s="326">
        <v>2.2999999999999998</v>
      </c>
      <c r="AY56" s="226">
        <v>4.75</v>
      </c>
      <c r="AZ56" s="280">
        <v>16.79</v>
      </c>
      <c r="BA56" s="327"/>
      <c r="BB56" s="328">
        <v>0.4</v>
      </c>
      <c r="BC56" s="329">
        <v>6.3124000000000002</v>
      </c>
      <c r="BD56" s="329"/>
      <c r="BE56" s="226">
        <v>98.7</v>
      </c>
      <c r="BG56" s="330">
        <v>77.2</v>
      </c>
      <c r="BH56" s="280"/>
      <c r="BI56" s="280">
        <v>2.94</v>
      </c>
      <c r="BJ56" s="280">
        <v>54.887218045112782</v>
      </c>
      <c r="BK56" s="280">
        <v>45.112781954887218</v>
      </c>
      <c r="BL56" s="331">
        <v>1.2166666666666666</v>
      </c>
      <c r="BM56" s="332">
        <v>0.15479999999999999</v>
      </c>
      <c r="BN56" s="328">
        <v>0</v>
      </c>
      <c r="BO56" s="226">
        <v>4.16</v>
      </c>
      <c r="BP56" s="226">
        <v>14.6</v>
      </c>
      <c r="BQ56" s="333">
        <v>3.5096153846153846</v>
      </c>
      <c r="BR56" s="347"/>
      <c r="BS56" s="347"/>
      <c r="BT56" s="347"/>
      <c r="BU56" s="347"/>
      <c r="BV56" s="347"/>
      <c r="BW56" s="347"/>
      <c r="BX56" s="347"/>
      <c r="BY56" s="347"/>
      <c r="BZ56" s="347"/>
      <c r="CA56" s="347"/>
      <c r="CB56" s="347"/>
      <c r="CC56" s="347"/>
      <c r="CD56" s="280">
        <v>24.5152</v>
      </c>
      <c r="CE56" s="226">
        <v>75.2</v>
      </c>
      <c r="CF56" s="226">
        <v>24.799999999999997</v>
      </c>
      <c r="CU56" s="66"/>
      <c r="CW56" s="231"/>
      <c r="CX56" s="231" t="s">
        <v>926</v>
      </c>
      <c r="CY56" s="231">
        <v>1</v>
      </c>
      <c r="CZ56" s="231" t="s">
        <v>930</v>
      </c>
      <c r="DA56" s="98" t="s">
        <v>930</v>
      </c>
      <c r="DI56" s="364" t="s">
        <v>1391</v>
      </c>
      <c r="DJ56" s="218"/>
      <c r="DK56" s="269"/>
      <c r="DL56" s="337"/>
      <c r="DM56" s="149">
        <v>72</v>
      </c>
      <c r="DN56" s="266" t="s">
        <v>1090</v>
      </c>
      <c r="DO56" s="521" t="s">
        <v>48</v>
      </c>
      <c r="DP56" s="980"/>
      <c r="DQ56" s="107">
        <v>2</v>
      </c>
      <c r="DR56" s="557" t="s">
        <v>1155</v>
      </c>
      <c r="DS56" s="557"/>
      <c r="DT56" s="107">
        <v>0</v>
      </c>
      <c r="DU56" s="107">
        <v>0</v>
      </c>
      <c r="DV56" s="999" t="s">
        <v>863</v>
      </c>
      <c r="DW56" s="107" t="s">
        <v>863</v>
      </c>
      <c r="DX56" s="107" t="s">
        <v>863</v>
      </c>
      <c r="DY56" s="107" t="s">
        <v>863</v>
      </c>
      <c r="DZ56" s="107" t="s">
        <v>863</v>
      </c>
      <c r="EA56" s="107" t="s">
        <v>863</v>
      </c>
      <c r="EB56" s="107" t="s">
        <v>863</v>
      </c>
      <c r="EC56" s="107" t="s">
        <v>863</v>
      </c>
      <c r="ED56" s="107" t="s">
        <v>863</v>
      </c>
      <c r="EE56" s="107" t="s">
        <v>863</v>
      </c>
      <c r="EF56" s="107" t="s">
        <v>863</v>
      </c>
      <c r="EG56" s="107" t="s">
        <v>863</v>
      </c>
      <c r="EH56" s="557">
        <v>1</v>
      </c>
      <c r="EI56" s="282">
        <v>5</v>
      </c>
      <c r="EJ56" s="747">
        <v>11</v>
      </c>
      <c r="EK56" s="1002">
        <v>2</v>
      </c>
      <c r="EL56" s="218"/>
      <c r="EM56" s="1002">
        <v>0</v>
      </c>
      <c r="EN56" s="1002">
        <v>167</v>
      </c>
      <c r="EO56" s="1002">
        <v>75</v>
      </c>
      <c r="EP56" s="1084">
        <v>26.892323138154833</v>
      </c>
      <c r="EQ56" s="557">
        <v>1</v>
      </c>
      <c r="ER56" s="999" t="s">
        <v>863</v>
      </c>
      <c r="ES56" s="557">
        <v>2</v>
      </c>
      <c r="ET56" s="557">
        <v>1</v>
      </c>
      <c r="EU56" s="107" t="s">
        <v>863</v>
      </c>
      <c r="EV56" s="691"/>
      <c r="EW56" s="691"/>
      <c r="EX56" s="240"/>
      <c r="EY56" s="240"/>
      <c r="EZ56" s="240"/>
      <c r="FA56" s="240"/>
      <c r="FB56" s="240"/>
      <c r="FC56" s="241"/>
      <c r="FD56" s="240"/>
      <c r="FE56" s="240"/>
      <c r="FF56" s="240"/>
      <c r="FG56" s="240"/>
      <c r="FH56" s="240"/>
      <c r="FI56" s="240"/>
      <c r="FJ56" s="240"/>
      <c r="FK56" s="240"/>
      <c r="FL56" s="242"/>
      <c r="FM56" s="242"/>
      <c r="FN56" s="242"/>
      <c r="FO56" s="242"/>
      <c r="FP56" s="243"/>
      <c r="FQ56" s="244"/>
      <c r="FR56" s="240"/>
      <c r="FS56" s="240"/>
      <c r="GR56" s="225"/>
      <c r="GS56" s="225"/>
    </row>
    <row r="57" spans="1:201" hidden="1" x14ac:dyDescent="0.25">
      <c r="A57" s="101">
        <v>31</v>
      </c>
      <c r="B57" s="228">
        <f>COUNTIFS($E$1:E57,E57,$G$1:G57,G57)</f>
        <v>1</v>
      </c>
      <c r="C57" s="228"/>
      <c r="D57" s="1043" t="s">
        <v>1353</v>
      </c>
      <c r="E57" s="839" t="s">
        <v>1393</v>
      </c>
      <c r="F57" s="207"/>
      <c r="G57" s="218">
        <v>5605031135</v>
      </c>
      <c r="H57" s="230">
        <f t="shared" si="0"/>
        <v>60</v>
      </c>
      <c r="I57" s="107" t="s">
        <v>1478</v>
      </c>
      <c r="J57" s="207"/>
      <c r="K57" s="207"/>
      <c r="L57" s="253" t="s">
        <v>48</v>
      </c>
      <c r="M57" s="207"/>
      <c r="N57" s="213"/>
      <c r="O57" s="213"/>
      <c r="P57" s="213"/>
      <c r="Q57" s="12"/>
      <c r="T57" s="168"/>
      <c r="U57" s="168"/>
      <c r="V57" s="180"/>
      <c r="W57" s="168"/>
      <c r="X57" s="179"/>
      <c r="Y57" s="168"/>
      <c r="AA57" s="226"/>
      <c r="AB57" s="226"/>
      <c r="AK57" s="317">
        <v>53.8</v>
      </c>
      <c r="AL57" s="318"/>
      <c r="AN57" s="281"/>
      <c r="AP57" s="319">
        <v>15.4</v>
      </c>
      <c r="AQ57" s="320">
        <v>15.1</v>
      </c>
      <c r="AR57" s="321">
        <v>61.3</v>
      </c>
      <c r="AS57" s="322">
        <v>91.8</v>
      </c>
      <c r="AT57" s="323">
        <v>1.0198675496688743</v>
      </c>
      <c r="AU57" s="324">
        <v>62.517880794701988</v>
      </c>
      <c r="AV57" s="325">
        <v>0.20157068062827227</v>
      </c>
      <c r="AW57" s="358">
        <v>12.058199999999999</v>
      </c>
      <c r="AX57" s="326">
        <v>1.07</v>
      </c>
      <c r="AY57" s="226">
        <v>6.17</v>
      </c>
      <c r="AZ57" s="280">
        <v>30.7</v>
      </c>
      <c r="BA57" s="327"/>
      <c r="BB57" s="328">
        <v>7.6999999999999999E-2</v>
      </c>
      <c r="BC57" s="329">
        <v>0.66836000000000018</v>
      </c>
      <c r="BD57" s="329"/>
      <c r="BE57" s="226">
        <v>95.8</v>
      </c>
      <c r="BG57" s="330">
        <v>82.9</v>
      </c>
      <c r="BH57" s="280"/>
      <c r="BI57" s="280">
        <v>0.38799999999999996</v>
      </c>
      <c r="BJ57" s="280">
        <v>84.291187739463609</v>
      </c>
      <c r="BK57" s="280">
        <v>15.7088122605364</v>
      </c>
      <c r="BL57" s="331">
        <v>5.3658536585365848</v>
      </c>
      <c r="BM57" s="332">
        <v>3.3572000000000002</v>
      </c>
      <c r="BN57" s="328">
        <v>4.0040000000000006E-2</v>
      </c>
      <c r="BO57" s="226">
        <v>6.26</v>
      </c>
      <c r="BP57" s="226">
        <v>3.41</v>
      </c>
      <c r="BQ57" s="333">
        <v>0.54472843450479236</v>
      </c>
      <c r="BR57" s="347"/>
      <c r="BS57" s="347"/>
      <c r="BT57" s="347"/>
      <c r="BU57" s="347"/>
      <c r="BV57" s="347"/>
      <c r="BW57" s="347"/>
      <c r="BX57" s="347"/>
      <c r="BY57" s="347"/>
      <c r="BZ57" s="347"/>
      <c r="CA57" s="347"/>
      <c r="CB57" s="347"/>
      <c r="CC57" s="347"/>
      <c r="CD57" s="280">
        <v>8.3352000000000004</v>
      </c>
      <c r="CE57" s="226">
        <v>55.2</v>
      </c>
      <c r="CF57" s="226">
        <v>44.8</v>
      </c>
      <c r="CU57" s="66"/>
      <c r="CW57" s="231"/>
      <c r="CX57" s="231" t="s">
        <v>943</v>
      </c>
      <c r="CY57" s="231">
        <v>6</v>
      </c>
      <c r="CZ57" s="231" t="s">
        <v>936</v>
      </c>
      <c r="DA57" s="231" t="s">
        <v>1294</v>
      </c>
      <c r="DI57" s="365" t="s">
        <v>1393</v>
      </c>
      <c r="DJ57" s="218"/>
      <c r="DK57" s="269"/>
      <c r="DL57" s="337"/>
      <c r="DM57" s="149">
        <v>60</v>
      </c>
      <c r="DN57" s="521" t="s">
        <v>1088</v>
      </c>
      <c r="DO57" s="521" t="s">
        <v>48</v>
      </c>
      <c r="DP57" s="980"/>
      <c r="DQ57" s="107">
        <v>2</v>
      </c>
      <c r="DR57" s="557" t="s">
        <v>72</v>
      </c>
      <c r="DS57" s="557"/>
      <c r="DT57" s="107">
        <v>0</v>
      </c>
      <c r="DU57" s="107">
        <v>0</v>
      </c>
      <c r="DV57" s="999" t="s">
        <v>863</v>
      </c>
      <c r="DW57" s="107" t="s">
        <v>863</v>
      </c>
      <c r="DX57" s="107" t="s">
        <v>863</v>
      </c>
      <c r="DY57" s="107" t="s">
        <v>863</v>
      </c>
      <c r="DZ57" s="107" t="s">
        <v>863</v>
      </c>
      <c r="EA57" s="107" t="s">
        <v>863</v>
      </c>
      <c r="EB57" s="107" t="s">
        <v>863</v>
      </c>
      <c r="EC57" s="107" t="s">
        <v>863</v>
      </c>
      <c r="ED57" s="107" t="s">
        <v>863</v>
      </c>
      <c r="EE57" s="107" t="s">
        <v>863</v>
      </c>
      <c r="EF57" s="107" t="s">
        <v>863</v>
      </c>
      <c r="EG57" s="107" t="s">
        <v>863</v>
      </c>
      <c r="EH57" s="557">
        <v>2</v>
      </c>
      <c r="EI57" s="282">
        <v>8</v>
      </c>
      <c r="EJ57" s="282">
        <v>9</v>
      </c>
      <c r="EK57" s="223">
        <v>3</v>
      </c>
      <c r="EL57" s="218"/>
      <c r="EM57" s="223">
        <v>1</v>
      </c>
      <c r="EN57" s="223">
        <v>174</v>
      </c>
      <c r="EO57" s="223">
        <v>88</v>
      </c>
      <c r="EP57" s="1084">
        <v>29.065926806711587</v>
      </c>
      <c r="EQ57" s="557">
        <v>0</v>
      </c>
      <c r="ER57" s="999" t="s">
        <v>863</v>
      </c>
      <c r="ES57" s="557">
        <v>2</v>
      </c>
      <c r="ET57" s="557">
        <v>2</v>
      </c>
      <c r="EU57" s="107">
        <v>4</v>
      </c>
      <c r="EV57" s="691"/>
      <c r="EW57" s="691"/>
      <c r="EX57" s="240"/>
      <c r="EY57" s="240"/>
      <c r="EZ57" s="240"/>
      <c r="FA57" s="240"/>
      <c r="FB57" s="240"/>
      <c r="FC57" s="241"/>
      <c r="FD57" s="240"/>
      <c r="FE57" s="240"/>
      <c r="FF57" s="240"/>
      <c r="FG57" s="240"/>
      <c r="FH57" s="240"/>
      <c r="FI57" s="240"/>
      <c r="FJ57" s="240"/>
      <c r="FK57" s="240"/>
      <c r="FL57" s="242"/>
      <c r="FM57" s="242"/>
      <c r="FN57" s="242"/>
      <c r="FO57" s="242"/>
      <c r="FP57" s="243"/>
      <c r="FQ57" s="244"/>
      <c r="FR57" s="240"/>
      <c r="FS57" s="240"/>
      <c r="GR57" s="225"/>
      <c r="GS57" s="225"/>
    </row>
    <row r="58" spans="1:201" hidden="1" x14ac:dyDescent="0.25">
      <c r="A58" s="228">
        <v>32</v>
      </c>
      <c r="B58" s="228">
        <f>COUNTIFS($E$1:E58,E58,$G$1:G58,G58)</f>
        <v>1</v>
      </c>
      <c r="C58" s="228"/>
      <c r="D58" s="1043" t="s">
        <v>1352</v>
      </c>
      <c r="E58" s="667" t="s">
        <v>1392</v>
      </c>
      <c r="F58" s="207"/>
      <c r="G58" s="223">
        <v>495807025</v>
      </c>
      <c r="H58" s="230">
        <f t="shared" si="0"/>
        <v>67</v>
      </c>
      <c r="I58" s="107" t="s">
        <v>1478</v>
      </c>
      <c r="J58" s="207"/>
      <c r="K58" s="207"/>
      <c r="L58" s="253" t="s">
        <v>48</v>
      </c>
      <c r="M58" s="207"/>
      <c r="N58" s="213"/>
      <c r="O58" s="213"/>
      <c r="P58" s="213"/>
      <c r="Q58" s="12"/>
      <c r="T58" s="168"/>
      <c r="U58" s="168"/>
      <c r="V58" s="180"/>
      <c r="W58" s="168"/>
      <c r="X58" s="179"/>
      <c r="Y58" s="168"/>
      <c r="AA58" s="226"/>
      <c r="AB58" s="226"/>
      <c r="AK58" s="317">
        <v>53.1</v>
      </c>
      <c r="AL58" s="318"/>
      <c r="AN58" s="281"/>
      <c r="AP58" s="319">
        <v>27.1</v>
      </c>
      <c r="AQ58" s="320">
        <v>54.8</v>
      </c>
      <c r="AR58" s="321">
        <v>5.78</v>
      </c>
      <c r="AS58" s="322">
        <v>87.68</v>
      </c>
      <c r="AT58" s="323">
        <v>0.49452554744525551</v>
      </c>
      <c r="AU58" s="324">
        <v>2.8583576642335768</v>
      </c>
      <c r="AV58" s="325">
        <v>0.44734235721360188</v>
      </c>
      <c r="AW58" s="358">
        <v>11.5175</v>
      </c>
      <c r="AX58" s="326">
        <v>3.18</v>
      </c>
      <c r="AY58" s="226">
        <v>8.5500000000000007</v>
      </c>
      <c r="AZ58" s="280">
        <v>15.3</v>
      </c>
      <c r="BA58" s="327"/>
      <c r="BB58" s="328">
        <v>0.37</v>
      </c>
      <c r="BC58" s="329">
        <v>3.1165000000000003</v>
      </c>
      <c r="BD58" s="329"/>
      <c r="BE58" s="226">
        <v>86.9</v>
      </c>
      <c r="BG58" s="330">
        <v>77.5</v>
      </c>
      <c r="BH58" s="280"/>
      <c r="BI58" s="280">
        <v>0</v>
      </c>
      <c r="BJ58" s="280">
        <v>67.294117647058826</v>
      </c>
      <c r="BK58" s="280">
        <v>32.705882352941174</v>
      </c>
      <c r="BL58" s="331">
        <v>2.0575539568345325</v>
      </c>
      <c r="BM58" s="332">
        <v>0.10840000000000001</v>
      </c>
      <c r="BN58" s="328">
        <v>0</v>
      </c>
      <c r="BO58" s="226">
        <v>1.94</v>
      </c>
      <c r="BP58" s="226">
        <v>9.83</v>
      </c>
      <c r="BQ58" s="333">
        <v>5.0670103092783503</v>
      </c>
      <c r="BR58" s="356">
        <v>43</v>
      </c>
      <c r="BS58" s="357">
        <v>91.4</v>
      </c>
      <c r="BT58" s="357"/>
      <c r="BU58" s="357">
        <v>5.5</v>
      </c>
      <c r="BV58" s="357">
        <v>58.8</v>
      </c>
      <c r="BW58" s="357">
        <v>18.399999999999999</v>
      </c>
      <c r="BX58" s="357">
        <v>10.8</v>
      </c>
      <c r="BY58" s="357">
        <v>53.9</v>
      </c>
      <c r="BZ58" s="357">
        <v>31.7</v>
      </c>
      <c r="CA58" s="357">
        <v>18.399999999999999</v>
      </c>
      <c r="CB58" s="357">
        <v>10.8</v>
      </c>
      <c r="CC58" s="357">
        <v>0.9</v>
      </c>
      <c r="CD58" s="280">
        <v>41.428799999999995</v>
      </c>
      <c r="CE58" s="226">
        <v>75.599999999999994</v>
      </c>
      <c r="CF58" s="226">
        <v>24.400000000000006</v>
      </c>
      <c r="CU58" s="66"/>
      <c r="CW58" s="231"/>
      <c r="CX58" s="231" t="s">
        <v>929</v>
      </c>
      <c r="CY58" s="231">
        <v>3</v>
      </c>
      <c r="CZ58" s="231" t="s">
        <v>935</v>
      </c>
      <c r="DA58" s="231" t="s">
        <v>935</v>
      </c>
      <c r="DI58" s="351" t="s">
        <v>1392</v>
      </c>
      <c r="DJ58" s="218"/>
      <c r="DK58" s="269"/>
      <c r="DL58" s="337"/>
      <c r="DM58" s="149">
        <v>67</v>
      </c>
      <c r="DN58" s="266" t="s">
        <v>1090</v>
      </c>
      <c r="DO58" s="521" t="s">
        <v>48</v>
      </c>
      <c r="DP58" s="980"/>
      <c r="DQ58" s="107">
        <v>2</v>
      </c>
      <c r="DR58" s="557" t="s">
        <v>34</v>
      </c>
      <c r="DS58" s="557"/>
      <c r="DT58" s="107">
        <v>0</v>
      </c>
      <c r="DU58" s="107">
        <v>0</v>
      </c>
      <c r="DV58" s="999" t="s">
        <v>863</v>
      </c>
      <c r="DW58" s="107" t="s">
        <v>863</v>
      </c>
      <c r="DX58" s="107" t="s">
        <v>863</v>
      </c>
      <c r="DY58" s="107" t="s">
        <v>863</v>
      </c>
      <c r="DZ58" s="107" t="s">
        <v>863</v>
      </c>
      <c r="EA58" s="107" t="s">
        <v>863</v>
      </c>
      <c r="EB58" s="107" t="s">
        <v>863</v>
      </c>
      <c r="EC58" s="107" t="s">
        <v>863</v>
      </c>
      <c r="ED58" s="107" t="s">
        <v>863</v>
      </c>
      <c r="EE58" s="107" t="s">
        <v>863</v>
      </c>
      <c r="EF58" s="107" t="s">
        <v>863</v>
      </c>
      <c r="EG58" s="107" t="s">
        <v>863</v>
      </c>
      <c r="EH58" s="557">
        <v>3</v>
      </c>
      <c r="EI58" s="282">
        <v>1</v>
      </c>
      <c r="EJ58" s="282">
        <v>11</v>
      </c>
      <c r="EK58" s="223">
        <v>2</v>
      </c>
      <c r="EL58" s="218"/>
      <c r="EM58" s="223">
        <v>0</v>
      </c>
      <c r="EN58" s="223">
        <v>160</v>
      </c>
      <c r="EO58" s="223">
        <v>90</v>
      </c>
      <c r="EP58" s="1084">
        <v>35.15625</v>
      </c>
      <c r="EQ58" s="557">
        <v>2</v>
      </c>
      <c r="ER58" s="999" t="s">
        <v>863</v>
      </c>
      <c r="ES58" s="557">
        <v>2</v>
      </c>
      <c r="ET58" s="557">
        <v>2</v>
      </c>
      <c r="EU58" s="107">
        <v>4</v>
      </c>
      <c r="EV58" s="691"/>
      <c r="EW58" s="691"/>
      <c r="EX58" s="240"/>
      <c r="EY58" s="240"/>
      <c r="EZ58" s="240"/>
      <c r="FA58" s="240"/>
      <c r="FB58" s="240"/>
      <c r="FC58" s="241"/>
      <c r="FD58" s="240"/>
      <c r="FE58" s="240"/>
      <c r="FF58" s="240"/>
      <c r="FG58" s="240"/>
      <c r="FH58" s="240"/>
      <c r="FI58" s="240"/>
      <c r="FJ58" s="240"/>
      <c r="FK58" s="240"/>
      <c r="FL58" s="242"/>
      <c r="FM58" s="242"/>
      <c r="FN58" s="242"/>
      <c r="FO58" s="242"/>
      <c r="FP58" s="243"/>
      <c r="FQ58" s="244"/>
      <c r="FR58" s="240"/>
      <c r="FS58" s="240"/>
      <c r="GR58" s="225"/>
      <c r="GS58" s="225"/>
    </row>
    <row r="59" spans="1:201" hidden="1" x14ac:dyDescent="0.25">
      <c r="A59" s="101">
        <v>33</v>
      </c>
      <c r="B59" s="228">
        <f>COUNTIFS($E$1:E59,E59,$G$1:G59,G59)</f>
        <v>1</v>
      </c>
      <c r="C59" s="228"/>
      <c r="D59" s="1043" t="s">
        <v>1354</v>
      </c>
      <c r="E59" s="667" t="s">
        <v>1394</v>
      </c>
      <c r="F59" s="207"/>
      <c r="G59" s="223">
        <v>6510160668</v>
      </c>
      <c r="H59" s="230">
        <f t="shared" si="0"/>
        <v>51</v>
      </c>
      <c r="I59" s="107" t="s">
        <v>1478</v>
      </c>
      <c r="J59" s="207"/>
      <c r="K59" s="207"/>
      <c r="L59" s="253" t="s">
        <v>48</v>
      </c>
      <c r="M59" s="207"/>
      <c r="N59" s="213"/>
      <c r="O59" s="213"/>
      <c r="P59" s="213"/>
      <c r="Q59" s="12"/>
      <c r="T59" s="168"/>
      <c r="U59" s="168"/>
      <c r="V59" s="180"/>
      <c r="W59" s="168"/>
      <c r="X59" s="179"/>
      <c r="Y59" s="168"/>
      <c r="AA59" s="226"/>
      <c r="AB59" s="226"/>
      <c r="AK59" s="317">
        <v>35.4</v>
      </c>
      <c r="AL59" s="318"/>
      <c r="AN59" s="281"/>
      <c r="AP59" s="319">
        <v>59.1</v>
      </c>
      <c r="AQ59" s="320">
        <v>29.3</v>
      </c>
      <c r="AR59" s="321">
        <v>5.86</v>
      </c>
      <c r="AS59" s="322">
        <v>94.26</v>
      </c>
      <c r="AT59" s="323">
        <v>2.0170648464163823</v>
      </c>
      <c r="AU59" s="324">
        <v>11.82</v>
      </c>
      <c r="AV59" s="325">
        <v>1.6808873720136517</v>
      </c>
      <c r="AW59" s="358">
        <v>39.833400000000005</v>
      </c>
      <c r="AX59" s="326">
        <v>2.95</v>
      </c>
      <c r="AY59" s="226">
        <v>5.01</v>
      </c>
      <c r="AZ59" s="280">
        <v>9.39</v>
      </c>
      <c r="BA59" s="327"/>
      <c r="BB59" s="328">
        <v>0.28999999999999998</v>
      </c>
      <c r="BC59" s="329">
        <v>3.8533199999999992</v>
      </c>
      <c r="BD59" s="329"/>
      <c r="BE59" s="226">
        <v>89.2</v>
      </c>
      <c r="BG59" s="330">
        <v>58.6</v>
      </c>
      <c r="BH59" s="280"/>
      <c r="BI59" s="280">
        <v>0</v>
      </c>
      <c r="BJ59" s="280">
        <v>28.783382789317503</v>
      </c>
      <c r="BK59" s="280">
        <v>71.216617210682486</v>
      </c>
      <c r="BL59" s="331">
        <v>0.40416666666666662</v>
      </c>
      <c r="BM59" s="332">
        <v>0.26595000000000002</v>
      </c>
      <c r="BN59" s="328">
        <v>0</v>
      </c>
      <c r="BO59" s="226">
        <v>11.5</v>
      </c>
      <c r="BP59" s="226">
        <v>6.13</v>
      </c>
      <c r="BQ59" s="333">
        <v>0.53304347826086951</v>
      </c>
      <c r="BR59" s="366">
        <v>15.2</v>
      </c>
      <c r="BS59" s="367">
        <v>84.4</v>
      </c>
      <c r="BT59" s="367"/>
      <c r="BU59" s="357">
        <v>4.8000000000000043</v>
      </c>
      <c r="BV59" s="367">
        <v>28.1</v>
      </c>
      <c r="BW59" s="367">
        <v>38.200000000000003</v>
      </c>
      <c r="BX59" s="367">
        <v>10.7</v>
      </c>
      <c r="BY59" s="367">
        <v>14.4</v>
      </c>
      <c r="BZ59" s="367">
        <v>4.0999999999999996</v>
      </c>
      <c r="CA59" s="367">
        <v>30.4</v>
      </c>
      <c r="CB59" s="367">
        <v>8.5</v>
      </c>
      <c r="CC59" s="367">
        <v>1.8</v>
      </c>
      <c r="CD59" s="280">
        <v>15.411800000000001</v>
      </c>
      <c r="CE59" s="226">
        <v>52.6</v>
      </c>
      <c r="CF59" s="226">
        <v>47.4</v>
      </c>
      <c r="CU59" s="66"/>
      <c r="CW59" s="231"/>
      <c r="CX59" s="231" t="s">
        <v>929</v>
      </c>
      <c r="CY59" s="231">
        <v>3</v>
      </c>
      <c r="CZ59" s="231" t="s">
        <v>927</v>
      </c>
      <c r="DA59" s="231" t="s">
        <v>928</v>
      </c>
      <c r="DI59" s="351" t="s">
        <v>1394</v>
      </c>
      <c r="DJ59" s="218"/>
      <c r="DK59" s="269"/>
      <c r="DL59" s="337"/>
      <c r="DM59" s="149">
        <v>51</v>
      </c>
      <c r="DN59" s="521" t="s">
        <v>1088</v>
      </c>
      <c r="DO59" s="521" t="s">
        <v>48</v>
      </c>
      <c r="DP59" s="980"/>
      <c r="DQ59" s="107">
        <v>2</v>
      </c>
      <c r="DR59" s="557" t="s">
        <v>34</v>
      </c>
      <c r="DS59" s="557"/>
      <c r="DT59" s="107">
        <v>0</v>
      </c>
      <c r="DU59" s="107">
        <v>0</v>
      </c>
      <c r="DV59" s="999" t="s">
        <v>863</v>
      </c>
      <c r="DW59" s="107" t="s">
        <v>863</v>
      </c>
      <c r="DX59" s="107" t="s">
        <v>863</v>
      </c>
      <c r="DY59" s="107" t="s">
        <v>863</v>
      </c>
      <c r="DZ59" s="107">
        <v>181</v>
      </c>
      <c r="EA59" s="107">
        <v>16.600000000000001</v>
      </c>
      <c r="EB59" s="107">
        <v>83.4</v>
      </c>
      <c r="EC59" s="107" t="s">
        <v>863</v>
      </c>
      <c r="ED59" s="107" t="s">
        <v>863</v>
      </c>
      <c r="EE59" s="107" t="s">
        <v>863</v>
      </c>
      <c r="EF59" s="107" t="s">
        <v>863</v>
      </c>
      <c r="EG59" s="107">
        <v>0</v>
      </c>
      <c r="EH59" s="557">
        <v>3</v>
      </c>
      <c r="EI59" s="282">
        <v>1</v>
      </c>
      <c r="EJ59" s="282">
        <v>14</v>
      </c>
      <c r="EK59" s="223">
        <v>3</v>
      </c>
      <c r="EL59" s="218"/>
      <c r="EM59" s="223">
        <v>0</v>
      </c>
      <c r="EN59" s="223">
        <v>190</v>
      </c>
      <c r="EO59" s="223">
        <v>130</v>
      </c>
      <c r="EP59" s="1084">
        <v>36.011080332409975</v>
      </c>
      <c r="EQ59" s="557">
        <v>2</v>
      </c>
      <c r="ER59" s="999" t="s">
        <v>863</v>
      </c>
      <c r="ES59" s="557">
        <v>2</v>
      </c>
      <c r="ET59" s="557">
        <v>1</v>
      </c>
      <c r="EU59" s="107" t="s">
        <v>863</v>
      </c>
      <c r="EV59" s="691"/>
      <c r="EW59" s="691"/>
      <c r="EX59" s="240"/>
      <c r="EY59" s="240"/>
      <c r="EZ59" s="240"/>
      <c r="FA59" s="240"/>
      <c r="FB59" s="240"/>
      <c r="FC59" s="241"/>
      <c r="FD59" s="240"/>
      <c r="FE59" s="240"/>
      <c r="FF59" s="240"/>
      <c r="FG59" s="240"/>
      <c r="FH59" s="240"/>
      <c r="FI59" s="240"/>
      <c r="FJ59" s="240"/>
      <c r="FK59" s="240"/>
      <c r="FL59" s="242"/>
      <c r="FM59" s="242"/>
      <c r="FN59" s="242"/>
      <c r="FO59" s="242"/>
      <c r="FP59" s="243"/>
      <c r="FQ59" s="244"/>
      <c r="FR59" s="240"/>
      <c r="FS59" s="240"/>
      <c r="GR59" s="225"/>
      <c r="GS59" s="225"/>
    </row>
    <row r="60" spans="1:201" hidden="1" x14ac:dyDescent="0.25">
      <c r="A60" s="228">
        <v>34</v>
      </c>
      <c r="B60" s="228">
        <f>COUNTIFS($E$1:E60,E60,$G$1:G60,G60)</f>
        <v>1</v>
      </c>
      <c r="C60" s="228"/>
      <c r="D60" s="1043" t="s">
        <v>1355</v>
      </c>
      <c r="E60" s="667" t="s">
        <v>1395</v>
      </c>
      <c r="F60" s="207"/>
      <c r="G60" s="223">
        <v>5862181050</v>
      </c>
      <c r="H60" s="230">
        <f t="shared" si="0"/>
        <v>58</v>
      </c>
      <c r="I60" s="107" t="s">
        <v>1479</v>
      </c>
      <c r="J60" s="207"/>
      <c r="K60" s="207"/>
      <c r="L60" s="253" t="s">
        <v>48</v>
      </c>
      <c r="M60" s="207"/>
      <c r="N60" s="213"/>
      <c r="O60" s="213"/>
      <c r="P60" s="213"/>
      <c r="Q60" s="12"/>
      <c r="T60" s="168"/>
      <c r="U60" s="168"/>
      <c r="V60" s="180"/>
      <c r="W60" s="168"/>
      <c r="X60" s="179"/>
      <c r="Y60" s="168"/>
      <c r="AA60" s="226"/>
      <c r="AB60" s="226"/>
      <c r="AK60" s="317">
        <v>90.1</v>
      </c>
      <c r="AL60" s="318"/>
      <c r="AN60" s="281"/>
      <c r="AP60" s="319">
        <v>4.9400000000000004</v>
      </c>
      <c r="AQ60" s="320">
        <v>3.98</v>
      </c>
      <c r="AR60" s="321">
        <v>82.2</v>
      </c>
      <c r="AS60" s="322">
        <v>91.12</v>
      </c>
      <c r="AT60" s="323">
        <v>1.2412060301507539</v>
      </c>
      <c r="AU60" s="324">
        <v>102.02713567839197</v>
      </c>
      <c r="AV60" s="325">
        <v>5.7321884427941519E-2</v>
      </c>
      <c r="AW60" s="358">
        <v>2.95906</v>
      </c>
      <c r="AX60" s="326">
        <v>0.22</v>
      </c>
      <c r="AY60" s="226">
        <v>4.62</v>
      </c>
      <c r="AZ60" s="280">
        <v>58.23</v>
      </c>
      <c r="BA60" s="327"/>
      <c r="BB60" s="328">
        <v>7.1500000000000001E-3</v>
      </c>
      <c r="BC60" s="329">
        <v>0.3961880000000001</v>
      </c>
      <c r="BD60" s="329"/>
      <c r="BE60" s="226">
        <v>96.1</v>
      </c>
      <c r="BG60" s="330">
        <v>37.4</v>
      </c>
      <c r="BH60" s="280"/>
      <c r="BI60" s="280">
        <v>2.081</v>
      </c>
      <c r="BJ60" s="280">
        <v>79.298831385642742</v>
      </c>
      <c r="BK60" s="280">
        <v>20.701168614357261</v>
      </c>
      <c r="BL60" s="331">
        <v>3.8306451612903225</v>
      </c>
      <c r="BM60" s="332">
        <v>0.18031000000000003</v>
      </c>
      <c r="BN60" s="328">
        <v>1.729E-2</v>
      </c>
      <c r="BO60" s="226">
        <v>9.44</v>
      </c>
      <c r="BP60" s="226">
        <v>20.399999999999999</v>
      </c>
      <c r="BQ60" s="333">
        <v>2.1610169491525424</v>
      </c>
      <c r="BR60" s="347"/>
      <c r="BS60" s="347"/>
      <c r="BT60" s="347"/>
      <c r="BU60" s="347"/>
      <c r="BV60" s="347"/>
      <c r="BW60" s="347"/>
      <c r="BX60" s="347"/>
      <c r="BY60" s="347"/>
      <c r="BZ60" s="347"/>
      <c r="CA60" s="347"/>
      <c r="CB60" s="347"/>
      <c r="CC60" s="347"/>
      <c r="CD60" s="280">
        <v>2.8934600000000001</v>
      </c>
      <c r="CE60" s="226">
        <v>72.7</v>
      </c>
      <c r="CF60" s="226">
        <v>27.299999999999997</v>
      </c>
      <c r="CU60" s="66"/>
      <c r="CW60" s="231"/>
      <c r="CX60" s="231" t="s">
        <v>943</v>
      </c>
      <c r="CY60" s="231">
        <v>6</v>
      </c>
      <c r="CZ60" s="231" t="s">
        <v>933</v>
      </c>
      <c r="DA60" s="231" t="s">
        <v>933</v>
      </c>
      <c r="DI60" s="351" t="s">
        <v>1395</v>
      </c>
      <c r="DJ60" s="218"/>
      <c r="DK60" s="269"/>
      <c r="DL60" s="337"/>
      <c r="DM60" s="149">
        <v>58</v>
      </c>
      <c r="DN60" s="266" t="s">
        <v>1090</v>
      </c>
      <c r="DO60" s="521" t="s">
        <v>48</v>
      </c>
      <c r="DP60" s="980"/>
      <c r="DQ60" s="107">
        <v>2</v>
      </c>
      <c r="DR60" s="557" t="s">
        <v>34</v>
      </c>
      <c r="DS60" s="557"/>
      <c r="DT60" s="107">
        <v>0</v>
      </c>
      <c r="DU60" s="107">
        <v>0</v>
      </c>
      <c r="DV60" s="999" t="s">
        <v>863</v>
      </c>
      <c r="DW60" s="107" t="s">
        <v>863</v>
      </c>
      <c r="DX60" s="107" t="s">
        <v>863</v>
      </c>
      <c r="DY60" s="107" t="s">
        <v>863</v>
      </c>
      <c r="DZ60" s="107">
        <v>18397</v>
      </c>
      <c r="EA60" s="107">
        <v>90.6</v>
      </c>
      <c r="EB60" s="107">
        <v>9.4</v>
      </c>
      <c r="EC60" s="107" t="s">
        <v>863</v>
      </c>
      <c r="ED60" s="107" t="s">
        <v>863</v>
      </c>
      <c r="EE60" s="107" t="s">
        <v>863</v>
      </c>
      <c r="EF60" s="107" t="s">
        <v>863</v>
      </c>
      <c r="EG60" s="107">
        <v>0</v>
      </c>
      <c r="EH60" s="557">
        <v>3</v>
      </c>
      <c r="EI60" s="282">
        <v>1</v>
      </c>
      <c r="EJ60" s="282">
        <v>10</v>
      </c>
      <c r="EK60" s="223">
        <v>3</v>
      </c>
      <c r="EL60" s="218"/>
      <c r="EM60" s="223">
        <v>1</v>
      </c>
      <c r="EN60" s="223" t="s">
        <v>863</v>
      </c>
      <c r="EO60" s="223" t="s">
        <v>863</v>
      </c>
      <c r="EP60" s="1084" t="s">
        <v>863</v>
      </c>
      <c r="EQ60" s="557">
        <v>2</v>
      </c>
      <c r="ER60" s="999" t="s">
        <v>863</v>
      </c>
      <c r="ES60" s="557">
        <v>2</v>
      </c>
      <c r="ET60" s="557">
        <v>2</v>
      </c>
      <c r="EU60" s="107" t="s">
        <v>863</v>
      </c>
      <c r="EV60" s="691"/>
      <c r="EW60" s="691"/>
      <c r="EX60" s="240"/>
      <c r="EY60" s="240"/>
      <c r="EZ60" s="240"/>
      <c r="FA60" s="240"/>
      <c r="FB60" s="240"/>
      <c r="FC60" s="241"/>
      <c r="FD60" s="240"/>
      <c r="FE60" s="240"/>
      <c r="FF60" s="240"/>
      <c r="FG60" s="240"/>
      <c r="FH60" s="240"/>
      <c r="FI60" s="240"/>
      <c r="FJ60" s="240"/>
      <c r="FK60" s="240"/>
      <c r="FL60" s="242"/>
      <c r="FM60" s="242"/>
      <c r="FN60" s="242"/>
      <c r="FO60" s="242"/>
      <c r="FP60" s="243"/>
      <c r="FQ60" s="244"/>
      <c r="FR60" s="240"/>
      <c r="FS60" s="240"/>
      <c r="GR60" s="225"/>
      <c r="GS60" s="225"/>
    </row>
    <row r="61" spans="1:201" hidden="1" x14ac:dyDescent="0.25">
      <c r="A61" s="101">
        <v>35</v>
      </c>
      <c r="B61" s="228">
        <f>COUNTIFS($E$1:E61,E61,$G$1:G61,G61)</f>
        <v>1</v>
      </c>
      <c r="C61" s="228"/>
      <c r="D61" s="1043" t="s">
        <v>1356</v>
      </c>
      <c r="E61" s="667" t="s">
        <v>1396</v>
      </c>
      <c r="F61" s="207"/>
      <c r="G61" s="223">
        <v>6458170807</v>
      </c>
      <c r="H61" s="230">
        <f t="shared" si="0"/>
        <v>52</v>
      </c>
      <c r="I61" s="107" t="s">
        <v>1480</v>
      </c>
      <c r="J61" s="207"/>
      <c r="K61" s="207"/>
      <c r="L61" s="253" t="s">
        <v>48</v>
      </c>
      <c r="M61" s="207"/>
      <c r="N61" s="213"/>
      <c r="O61" s="213"/>
      <c r="P61" s="213"/>
      <c r="Q61" s="12"/>
      <c r="T61" s="168"/>
      <c r="U61" s="168"/>
      <c r="V61" s="180"/>
      <c r="W61" s="168"/>
      <c r="X61" s="179"/>
      <c r="Y61" s="168"/>
      <c r="AA61" s="226"/>
      <c r="AB61" s="226"/>
      <c r="AK61" s="317">
        <v>29.6</v>
      </c>
      <c r="AL61" s="318"/>
      <c r="AN61" s="281"/>
      <c r="AP61" s="339">
        <v>23.6</v>
      </c>
      <c r="AQ61" s="320">
        <v>56.8</v>
      </c>
      <c r="AR61" s="321">
        <v>1.17</v>
      </c>
      <c r="AS61" s="322">
        <v>81.570000000000007</v>
      </c>
      <c r="AT61" s="323">
        <v>0.41549295774647893</v>
      </c>
      <c r="AU61" s="324">
        <v>0.48612676056338033</v>
      </c>
      <c r="AV61" s="325">
        <v>0.40710712437467661</v>
      </c>
      <c r="AW61" s="358">
        <v>15.951240000000002</v>
      </c>
      <c r="AX61" s="326">
        <v>1.69</v>
      </c>
      <c r="AY61" s="226">
        <v>4.76</v>
      </c>
      <c r="AZ61" s="280">
        <v>42.67</v>
      </c>
      <c r="BA61" s="327"/>
      <c r="BB61" s="328">
        <v>0.78</v>
      </c>
      <c r="BC61" s="329">
        <v>1.5297519999999998</v>
      </c>
      <c r="BD61" s="329"/>
      <c r="BE61" s="226">
        <v>96.7</v>
      </c>
      <c r="BG61" s="330">
        <v>76.5</v>
      </c>
      <c r="BH61" s="280"/>
      <c r="BI61" s="280">
        <v>0.97</v>
      </c>
      <c r="BJ61" s="280">
        <v>91.285693149874234</v>
      </c>
      <c r="BK61" s="280">
        <v>8.714306850125757</v>
      </c>
      <c r="BL61" s="331">
        <v>10.475382003395588</v>
      </c>
      <c r="BM61" s="332">
        <v>0.6466400000000001</v>
      </c>
      <c r="BN61" s="328">
        <v>0.21948000000000001</v>
      </c>
      <c r="BO61" s="226">
        <v>1.58</v>
      </c>
      <c r="BP61" s="226">
        <v>8.5399999999999991</v>
      </c>
      <c r="BQ61" s="333">
        <v>5.40506329113924</v>
      </c>
      <c r="BR61" s="347">
        <v>24.6</v>
      </c>
      <c r="BS61" s="347">
        <v>85.9</v>
      </c>
      <c r="BT61" s="347"/>
      <c r="BU61" s="357">
        <v>8.7000000000000028</v>
      </c>
      <c r="BV61" s="367">
        <v>57.2</v>
      </c>
      <c r="BW61" s="367">
        <v>14.4</v>
      </c>
      <c r="BX61" s="367">
        <v>8.1999999999999993</v>
      </c>
      <c r="BY61" s="367">
        <v>27.7</v>
      </c>
      <c r="BZ61" s="367">
        <v>15.8</v>
      </c>
      <c r="CA61" s="367">
        <v>42.8</v>
      </c>
      <c r="CB61" s="367">
        <v>24.5</v>
      </c>
      <c r="CC61" s="367">
        <v>1.3</v>
      </c>
      <c r="CD61" s="280">
        <v>29.592799999999997</v>
      </c>
      <c r="CE61" s="226">
        <v>52.1</v>
      </c>
      <c r="CF61" s="226">
        <v>47.9</v>
      </c>
      <c r="CU61" s="66"/>
      <c r="CW61" s="231"/>
      <c r="CX61" s="231" t="s">
        <v>929</v>
      </c>
      <c r="CY61" s="231">
        <v>3</v>
      </c>
      <c r="CZ61" s="231" t="s">
        <v>935</v>
      </c>
      <c r="DA61" s="231" t="s">
        <v>935</v>
      </c>
      <c r="DI61" s="351" t="s">
        <v>1396</v>
      </c>
      <c r="DJ61" s="218"/>
      <c r="DK61" s="269"/>
      <c r="DL61" s="337"/>
      <c r="DM61" s="149">
        <v>52</v>
      </c>
      <c r="DN61" s="266" t="s">
        <v>1090</v>
      </c>
      <c r="DO61" s="521" t="s">
        <v>48</v>
      </c>
      <c r="DP61" s="980"/>
      <c r="DQ61" s="107">
        <v>2</v>
      </c>
      <c r="DR61" s="557" t="s">
        <v>34</v>
      </c>
      <c r="DS61" s="557"/>
      <c r="DT61" s="107">
        <v>0</v>
      </c>
      <c r="DU61" s="107">
        <v>0</v>
      </c>
      <c r="DV61" s="999" t="s">
        <v>863</v>
      </c>
      <c r="DW61" s="107" t="s">
        <v>863</v>
      </c>
      <c r="DX61" s="107" t="s">
        <v>863</v>
      </c>
      <c r="DY61" s="107" t="s">
        <v>863</v>
      </c>
      <c r="DZ61" s="107" t="s">
        <v>863</v>
      </c>
      <c r="EA61" s="107" t="s">
        <v>863</v>
      </c>
      <c r="EB61" s="107" t="s">
        <v>863</v>
      </c>
      <c r="EC61" s="107" t="s">
        <v>863</v>
      </c>
      <c r="ED61" s="107" t="s">
        <v>863</v>
      </c>
      <c r="EE61" s="107" t="s">
        <v>863</v>
      </c>
      <c r="EF61" s="107" t="s">
        <v>863</v>
      </c>
      <c r="EG61" s="107" t="s">
        <v>863</v>
      </c>
      <c r="EH61" s="557">
        <v>3</v>
      </c>
      <c r="EI61" s="282">
        <v>1</v>
      </c>
      <c r="EJ61" s="282">
        <v>10</v>
      </c>
      <c r="EK61" s="223">
        <v>1</v>
      </c>
      <c r="EL61" s="218"/>
      <c r="EM61" s="223">
        <v>1</v>
      </c>
      <c r="EN61" s="223">
        <v>175</v>
      </c>
      <c r="EO61" s="223">
        <v>102</v>
      </c>
      <c r="EP61" s="1084">
        <v>33.306122448979593</v>
      </c>
      <c r="EQ61" s="557">
        <v>0</v>
      </c>
      <c r="ER61" s="999" t="s">
        <v>863</v>
      </c>
      <c r="ES61" s="557">
        <v>3</v>
      </c>
      <c r="ET61" s="557">
        <v>2</v>
      </c>
      <c r="EU61" s="107">
        <v>4</v>
      </c>
      <c r="EV61" s="691"/>
      <c r="EW61" s="691"/>
      <c r="EX61" s="240"/>
      <c r="EY61" s="240"/>
      <c r="EZ61" s="240"/>
      <c r="FA61" s="240"/>
      <c r="FB61" s="240"/>
      <c r="FC61" s="241"/>
      <c r="FD61" s="240"/>
      <c r="FE61" s="240"/>
      <c r="FF61" s="240"/>
      <c r="FG61" s="240"/>
      <c r="FH61" s="240"/>
      <c r="FI61" s="240"/>
      <c r="FJ61" s="240"/>
      <c r="FK61" s="240"/>
      <c r="FL61" s="242"/>
      <c r="FM61" s="242"/>
      <c r="FN61" s="242"/>
      <c r="FO61" s="242"/>
      <c r="FP61" s="243"/>
      <c r="FQ61" s="244"/>
      <c r="FR61" s="240"/>
      <c r="FS61" s="240"/>
      <c r="GR61" s="225"/>
      <c r="GS61" s="225"/>
    </row>
    <row r="62" spans="1:201" hidden="1" x14ac:dyDescent="0.25">
      <c r="A62" s="101">
        <v>36</v>
      </c>
      <c r="B62" s="228">
        <f>COUNTIFS($E$1:E62,E62,$G$1:G62,G62)</f>
        <v>1</v>
      </c>
      <c r="C62" s="228"/>
      <c r="D62" s="1043" t="s">
        <v>1357</v>
      </c>
      <c r="E62" s="667" t="s">
        <v>1397</v>
      </c>
      <c r="F62" s="207"/>
      <c r="G62" s="223">
        <v>365924957</v>
      </c>
      <c r="H62" s="230">
        <f t="shared" si="0"/>
        <v>80</v>
      </c>
      <c r="I62" s="107" t="s">
        <v>1480</v>
      </c>
      <c r="J62" s="207"/>
      <c r="K62" s="207"/>
      <c r="L62" s="253" t="s">
        <v>48</v>
      </c>
      <c r="M62" s="207"/>
      <c r="N62" s="213"/>
      <c r="O62" s="213"/>
      <c r="P62" s="213"/>
      <c r="Q62" s="12"/>
      <c r="T62" s="168"/>
      <c r="U62" s="168"/>
      <c r="V62" s="180"/>
      <c r="W62" s="168"/>
      <c r="X62" s="179"/>
      <c r="Y62" s="168"/>
      <c r="AA62" s="226"/>
      <c r="AB62" s="226"/>
      <c r="AK62" s="317">
        <v>45.4</v>
      </c>
      <c r="AL62" s="318"/>
      <c r="AN62" s="281"/>
      <c r="AP62" s="319">
        <v>37.799999999999997</v>
      </c>
      <c r="AQ62" s="320">
        <v>53.8</v>
      </c>
      <c r="AR62" s="321">
        <v>2.64</v>
      </c>
      <c r="AS62" s="322">
        <v>94.24</v>
      </c>
      <c r="AT62" s="323">
        <v>0.70260223048327131</v>
      </c>
      <c r="AU62" s="324">
        <v>1.8548698884758363</v>
      </c>
      <c r="AV62" s="325">
        <v>0.66973777462792339</v>
      </c>
      <c r="AW62" s="223" t="s">
        <v>754</v>
      </c>
      <c r="AX62" s="326">
        <v>1.99</v>
      </c>
      <c r="AY62" s="226">
        <v>5.28</v>
      </c>
      <c r="AZ62" s="280">
        <v>4.2200000000000006</v>
      </c>
      <c r="BA62" s="327"/>
      <c r="BB62" s="328">
        <v>0.12</v>
      </c>
      <c r="BC62" s="329" t="e">
        <v>#VALUE!</v>
      </c>
      <c r="BD62" s="329"/>
      <c r="BE62" s="226">
        <v>94.3</v>
      </c>
      <c r="BG62" s="330">
        <v>80.3</v>
      </c>
      <c r="BH62" s="280"/>
      <c r="BI62" s="280">
        <v>1.57</v>
      </c>
      <c r="BJ62" s="280" t="s">
        <v>754</v>
      </c>
      <c r="BK62" s="280" t="s">
        <v>754</v>
      </c>
      <c r="BL62" s="331" t="s">
        <v>754</v>
      </c>
      <c r="BM62" s="332" t="s">
        <v>754</v>
      </c>
      <c r="BN62" s="328" t="s">
        <v>754</v>
      </c>
      <c r="BO62" s="226" t="s">
        <v>754</v>
      </c>
      <c r="BP62" s="226" t="s">
        <v>754</v>
      </c>
      <c r="BQ62" s="333" t="e">
        <v>#VALUE!</v>
      </c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280">
        <v>34.647200000000005</v>
      </c>
      <c r="CE62" s="226">
        <v>64.400000000000006</v>
      </c>
      <c r="CF62" s="226">
        <v>35.599999999999994</v>
      </c>
      <c r="CU62" s="66"/>
      <c r="CW62" s="231"/>
      <c r="CX62" s="231" t="s">
        <v>929</v>
      </c>
      <c r="CY62" s="231">
        <v>3</v>
      </c>
      <c r="CZ62" s="231" t="s">
        <v>935</v>
      </c>
      <c r="DA62" s="231" t="s">
        <v>935</v>
      </c>
      <c r="DI62" s="351" t="s">
        <v>1397</v>
      </c>
      <c r="DJ62" s="218"/>
      <c r="DK62" s="269"/>
      <c r="DL62" s="337"/>
      <c r="DM62" s="149">
        <v>80</v>
      </c>
      <c r="DN62" s="266" t="s">
        <v>1090</v>
      </c>
      <c r="DO62" s="521" t="s">
        <v>48</v>
      </c>
      <c r="DP62" s="980"/>
      <c r="DQ62" s="107">
        <v>2</v>
      </c>
      <c r="DR62" s="557" t="s">
        <v>27</v>
      </c>
      <c r="DS62" s="557"/>
      <c r="DT62" s="107">
        <v>0</v>
      </c>
      <c r="DU62" s="107">
        <v>0</v>
      </c>
      <c r="DV62" s="999" t="s">
        <v>863</v>
      </c>
      <c r="DW62" s="107" t="s">
        <v>863</v>
      </c>
      <c r="DX62" s="107" t="s">
        <v>863</v>
      </c>
      <c r="DY62" s="107" t="s">
        <v>863</v>
      </c>
      <c r="DZ62" s="107" t="s">
        <v>863</v>
      </c>
      <c r="EA62" s="107" t="s">
        <v>863</v>
      </c>
      <c r="EB62" s="107" t="s">
        <v>863</v>
      </c>
      <c r="EC62" s="107" t="s">
        <v>863</v>
      </c>
      <c r="ED62" s="107" t="s">
        <v>863</v>
      </c>
      <c r="EE62" s="107" t="s">
        <v>863</v>
      </c>
      <c r="EF62" s="107" t="s">
        <v>863</v>
      </c>
      <c r="EG62" s="107" t="s">
        <v>863</v>
      </c>
      <c r="EH62" s="557">
        <v>3</v>
      </c>
      <c r="EI62" s="282">
        <v>1</v>
      </c>
      <c r="EJ62" s="282">
        <v>4</v>
      </c>
      <c r="EK62" s="223">
        <v>1</v>
      </c>
      <c r="EL62" s="218"/>
      <c r="EM62" s="223">
        <v>1</v>
      </c>
      <c r="EN62" s="223">
        <v>155</v>
      </c>
      <c r="EO62" s="223">
        <v>63</v>
      </c>
      <c r="EP62" s="1084">
        <v>26.222684703433924</v>
      </c>
      <c r="EQ62" s="557">
        <v>1</v>
      </c>
      <c r="ER62" s="999" t="s">
        <v>863</v>
      </c>
      <c r="ES62" s="557">
        <v>3</v>
      </c>
      <c r="ET62" s="557">
        <v>2</v>
      </c>
      <c r="EU62" s="107" t="s">
        <v>863</v>
      </c>
      <c r="EV62" s="691"/>
      <c r="EW62" s="691"/>
      <c r="EX62" s="240"/>
      <c r="EY62" s="240"/>
      <c r="EZ62" s="240"/>
      <c r="FA62" s="240"/>
      <c r="FB62" s="240"/>
      <c r="FC62" s="241"/>
      <c r="FD62" s="240"/>
      <c r="FE62" s="240"/>
      <c r="FF62" s="240"/>
      <c r="FG62" s="240"/>
      <c r="FH62" s="240"/>
      <c r="FI62" s="240"/>
      <c r="FJ62" s="240"/>
      <c r="FK62" s="240"/>
      <c r="FL62" s="242"/>
      <c r="FM62" s="242"/>
      <c r="FN62" s="242"/>
      <c r="FO62" s="242"/>
      <c r="FP62" s="243"/>
      <c r="FQ62" s="244"/>
      <c r="FR62" s="240"/>
      <c r="FS62" s="240"/>
      <c r="GR62" s="225"/>
      <c r="GS62" s="225"/>
    </row>
    <row r="63" spans="1:201" hidden="1" x14ac:dyDescent="0.25">
      <c r="A63" s="101">
        <v>37</v>
      </c>
      <c r="B63" s="228">
        <f>COUNTIFS($E$1:E63,E63,$G$1:G63,G63)</f>
        <v>1</v>
      </c>
      <c r="C63" s="228"/>
      <c r="D63" s="959" t="s">
        <v>1358</v>
      </c>
      <c r="E63" s="840" t="s">
        <v>1398</v>
      </c>
      <c r="F63" s="207"/>
      <c r="G63" s="147">
        <v>5908130745</v>
      </c>
      <c r="H63" s="230">
        <f t="shared" si="0"/>
        <v>57</v>
      </c>
      <c r="I63" s="156" t="s">
        <v>1481</v>
      </c>
      <c r="J63" s="207"/>
      <c r="K63" s="207"/>
      <c r="L63" s="252" t="s">
        <v>48</v>
      </c>
      <c r="M63" s="207"/>
      <c r="N63" s="213"/>
      <c r="O63" s="213"/>
      <c r="P63" s="213"/>
      <c r="Q63" s="12"/>
      <c r="T63" s="168"/>
      <c r="U63" s="168"/>
      <c r="V63" s="180"/>
      <c r="W63" s="168"/>
      <c r="X63" s="179"/>
      <c r="Y63" s="168"/>
      <c r="AA63" s="226"/>
      <c r="AB63" s="226"/>
      <c r="AK63" s="317">
        <v>67.2</v>
      </c>
      <c r="AL63" s="318"/>
      <c r="AN63" s="281"/>
      <c r="AP63" s="319">
        <v>48.1</v>
      </c>
      <c r="AQ63" s="320">
        <v>47.6</v>
      </c>
      <c r="AR63" s="321">
        <v>0.5</v>
      </c>
      <c r="AS63" s="322">
        <v>96.2</v>
      </c>
      <c r="AT63" s="323">
        <v>1.0105042016806722</v>
      </c>
      <c r="AU63" s="324">
        <v>0.50525210084033612</v>
      </c>
      <c r="AV63" s="325">
        <v>1</v>
      </c>
      <c r="AW63" s="358">
        <v>24.386700000000001</v>
      </c>
      <c r="AX63" s="326">
        <v>3.49</v>
      </c>
      <c r="AY63" s="226">
        <v>7.78</v>
      </c>
      <c r="AZ63" s="280">
        <v>20.060000000000002</v>
      </c>
      <c r="BA63" s="327"/>
      <c r="BB63" s="328">
        <v>0.91</v>
      </c>
      <c r="BC63" s="329">
        <v>4.7426599999999999</v>
      </c>
      <c r="BD63" s="329"/>
      <c r="BE63" s="226" t="s">
        <v>754</v>
      </c>
      <c r="BG63" s="330" t="s">
        <v>754</v>
      </c>
      <c r="BH63" s="280"/>
      <c r="BI63" s="280" t="s">
        <v>754</v>
      </c>
      <c r="BJ63" s="280">
        <v>36.291913214990139</v>
      </c>
      <c r="BK63" s="280">
        <v>63.708086785009861</v>
      </c>
      <c r="BL63" s="331">
        <v>0.56965944272445823</v>
      </c>
      <c r="BM63" s="332">
        <v>0.21164000000000002</v>
      </c>
      <c r="BN63" s="328">
        <v>0</v>
      </c>
      <c r="BO63" s="226">
        <v>4.04</v>
      </c>
      <c r="BP63" s="226">
        <v>12.9</v>
      </c>
      <c r="BQ63" s="333">
        <v>3.1930693069306932</v>
      </c>
      <c r="BR63" s="347"/>
      <c r="BS63" s="347"/>
      <c r="BT63" s="347"/>
      <c r="BU63" s="347"/>
      <c r="BV63" s="347"/>
      <c r="BW63" s="347"/>
      <c r="BX63" s="347"/>
      <c r="BY63" s="347"/>
      <c r="BZ63" s="347"/>
      <c r="CA63" s="347"/>
      <c r="CB63" s="347"/>
      <c r="CC63" s="347"/>
      <c r="CD63" s="280">
        <v>14.994000000000002</v>
      </c>
      <c r="CE63" s="226">
        <v>31.5</v>
      </c>
      <c r="CF63" s="226">
        <v>68.5</v>
      </c>
      <c r="CU63" s="66"/>
      <c r="CW63" s="231"/>
      <c r="CX63" s="231" t="s">
        <v>926</v>
      </c>
      <c r="CY63" s="231">
        <v>1</v>
      </c>
      <c r="CZ63" s="231" t="s">
        <v>927</v>
      </c>
      <c r="DA63" s="231" t="s">
        <v>928</v>
      </c>
      <c r="DI63" s="368" t="s">
        <v>1398</v>
      </c>
      <c r="DJ63" s="218"/>
      <c r="DK63" s="269"/>
      <c r="DL63" s="337"/>
      <c r="DM63" s="108">
        <v>57</v>
      </c>
      <c r="DN63" s="521" t="s">
        <v>1088</v>
      </c>
      <c r="DO63" s="521" t="s">
        <v>48</v>
      </c>
      <c r="DP63" s="980"/>
      <c r="DQ63" s="107">
        <v>2</v>
      </c>
      <c r="DR63" s="557" t="s">
        <v>1001</v>
      </c>
      <c r="DS63" s="557"/>
      <c r="DT63" s="107">
        <v>0</v>
      </c>
      <c r="DU63" s="107">
        <v>0</v>
      </c>
      <c r="DV63" s="999" t="s">
        <v>863</v>
      </c>
      <c r="DW63" s="107" t="s">
        <v>863</v>
      </c>
      <c r="DX63" s="107" t="s">
        <v>863</v>
      </c>
      <c r="DY63" s="107" t="s">
        <v>863</v>
      </c>
      <c r="DZ63" s="107" t="s">
        <v>863</v>
      </c>
      <c r="EA63" s="107" t="s">
        <v>863</v>
      </c>
      <c r="EB63" s="107" t="s">
        <v>863</v>
      </c>
      <c r="EC63" s="107" t="s">
        <v>863</v>
      </c>
      <c r="ED63" s="107" t="s">
        <v>863</v>
      </c>
      <c r="EE63" s="107" t="s">
        <v>863</v>
      </c>
      <c r="EF63" s="107" t="s">
        <v>863</v>
      </c>
      <c r="EG63" s="107" t="s">
        <v>863</v>
      </c>
      <c r="EH63" s="557">
        <v>1</v>
      </c>
      <c r="EI63" s="282">
        <v>1</v>
      </c>
      <c r="EJ63" s="282">
        <v>11</v>
      </c>
      <c r="EK63" s="223">
        <v>2</v>
      </c>
      <c r="EL63" s="218"/>
      <c r="EM63" s="223">
        <v>0</v>
      </c>
      <c r="EN63" s="223" t="s">
        <v>863</v>
      </c>
      <c r="EO63" s="223" t="s">
        <v>863</v>
      </c>
      <c r="EP63" s="1084" t="s">
        <v>863</v>
      </c>
      <c r="EQ63" s="557">
        <v>1</v>
      </c>
      <c r="ER63" s="999" t="s">
        <v>863</v>
      </c>
      <c r="ES63" s="557">
        <v>1</v>
      </c>
      <c r="ET63" s="557">
        <v>0</v>
      </c>
      <c r="EU63" s="107" t="s">
        <v>863</v>
      </c>
      <c r="EV63" s="691"/>
      <c r="EW63" s="691"/>
      <c r="EX63" s="240"/>
      <c r="EY63" s="240"/>
      <c r="EZ63" s="240"/>
      <c r="FA63" s="240"/>
      <c r="FB63" s="240"/>
      <c r="FC63" s="241"/>
      <c r="FD63" s="240"/>
      <c r="FE63" s="240"/>
      <c r="FF63" s="240"/>
      <c r="FG63" s="240"/>
      <c r="FH63" s="240"/>
      <c r="FI63" s="240"/>
      <c r="FJ63" s="240"/>
      <c r="FK63" s="240"/>
      <c r="FL63" s="242"/>
      <c r="FM63" s="242"/>
      <c r="FN63" s="242"/>
      <c r="FO63" s="242"/>
      <c r="FP63" s="243"/>
      <c r="FQ63" s="244"/>
      <c r="FR63" s="240"/>
      <c r="FS63" s="240"/>
      <c r="GR63" s="225"/>
      <c r="GS63" s="225"/>
    </row>
    <row r="64" spans="1:201" hidden="1" x14ac:dyDescent="0.25">
      <c r="A64" s="101">
        <v>38</v>
      </c>
      <c r="B64" s="228">
        <f>COUNTIFS($E$1:E64,E64,$G$1:G64,G64)</f>
        <v>1</v>
      </c>
      <c r="C64" s="228"/>
      <c r="D64" s="135" t="s">
        <v>1359</v>
      </c>
      <c r="E64" s="611" t="s">
        <v>1399</v>
      </c>
      <c r="F64" s="207"/>
      <c r="G64" s="223">
        <v>455227446</v>
      </c>
      <c r="H64" s="230">
        <f t="shared" si="0"/>
        <v>71</v>
      </c>
      <c r="I64" s="107" t="s">
        <v>1482</v>
      </c>
      <c r="J64" s="207"/>
      <c r="K64" s="207"/>
      <c r="L64" s="253" t="s">
        <v>48</v>
      </c>
      <c r="M64" s="207"/>
      <c r="N64" s="213"/>
      <c r="O64" s="213"/>
      <c r="P64" s="213"/>
      <c r="Q64" s="12"/>
      <c r="T64" s="168"/>
      <c r="U64" s="168"/>
      <c r="V64" s="180"/>
      <c r="W64" s="168"/>
      <c r="X64" s="179"/>
      <c r="Y64" s="168"/>
      <c r="AA64" s="226"/>
      <c r="AB64" s="226"/>
      <c r="AK64" s="317">
        <v>0.5</v>
      </c>
      <c r="AL64" s="318"/>
      <c r="AN64" s="281"/>
      <c r="AP64" s="319">
        <v>59.5</v>
      </c>
      <c r="AQ64" s="320">
        <v>31.6</v>
      </c>
      <c r="AR64" s="321">
        <v>7.43</v>
      </c>
      <c r="AS64" s="322">
        <v>98.53</v>
      </c>
      <c r="AT64" s="323">
        <v>1.8829113924050631</v>
      </c>
      <c r="AU64" s="324">
        <v>13.990031645569619</v>
      </c>
      <c r="AV64" s="325">
        <v>1.5244683576735845</v>
      </c>
      <c r="AW64" s="223" t="s">
        <v>754</v>
      </c>
      <c r="AX64" s="326">
        <v>0.91</v>
      </c>
      <c r="AY64" s="226">
        <v>1.52</v>
      </c>
      <c r="AZ64" s="280" t="s">
        <v>754</v>
      </c>
      <c r="BA64" s="327"/>
      <c r="BB64" s="328">
        <v>7.3999999999999996E-2</v>
      </c>
      <c r="BC64" s="329" t="e">
        <v>#VALUE!</v>
      </c>
      <c r="BD64" s="329"/>
      <c r="BE64" s="226" t="s">
        <v>754</v>
      </c>
      <c r="BG64" s="330" t="s">
        <v>754</v>
      </c>
      <c r="BH64" s="280"/>
      <c r="BI64" s="280" t="s">
        <v>754</v>
      </c>
      <c r="BJ64" s="280" t="s">
        <v>754</v>
      </c>
      <c r="BK64" s="280" t="s">
        <v>754</v>
      </c>
      <c r="BL64" s="331" t="s">
        <v>754</v>
      </c>
      <c r="BM64" s="332" t="s">
        <v>754</v>
      </c>
      <c r="BN64" s="328" t="s">
        <v>754</v>
      </c>
      <c r="BO64" s="226" t="s">
        <v>754</v>
      </c>
      <c r="BP64" s="226" t="s">
        <v>754</v>
      </c>
      <c r="BQ64" s="333" t="e">
        <v>#VALUE!</v>
      </c>
      <c r="BR64" s="347"/>
      <c r="BS64" s="347"/>
      <c r="BT64" s="347"/>
      <c r="BU64" s="347"/>
      <c r="BV64" s="347"/>
      <c r="BW64" s="347"/>
      <c r="BX64" s="347"/>
      <c r="BY64" s="347"/>
      <c r="BZ64" s="347"/>
      <c r="CA64" s="347"/>
      <c r="CB64" s="347"/>
      <c r="CC64" s="347"/>
      <c r="CD64" s="280">
        <v>23.7</v>
      </c>
      <c r="CE64" s="226">
        <v>75</v>
      </c>
      <c r="CF64" s="226">
        <v>25</v>
      </c>
      <c r="CU64" s="66"/>
      <c r="CW64" s="231"/>
      <c r="CX64" s="231" t="s">
        <v>929</v>
      </c>
      <c r="CY64" s="231">
        <v>3</v>
      </c>
      <c r="CZ64" s="231" t="s">
        <v>930</v>
      </c>
      <c r="DA64" s="98" t="s">
        <v>930</v>
      </c>
      <c r="DI64" s="138" t="s">
        <v>1399</v>
      </c>
      <c r="DJ64" s="218"/>
      <c r="DK64" s="269"/>
      <c r="DL64" s="337"/>
      <c r="DM64" s="108">
        <v>71</v>
      </c>
      <c r="DN64" s="266" t="s">
        <v>1090</v>
      </c>
      <c r="DO64" s="521" t="s">
        <v>48</v>
      </c>
      <c r="DP64" s="980"/>
      <c r="DQ64" s="107">
        <v>2</v>
      </c>
      <c r="DR64" s="557" t="s">
        <v>34</v>
      </c>
      <c r="DS64" s="557"/>
      <c r="DT64" s="107">
        <v>0</v>
      </c>
      <c r="DU64" s="107">
        <v>0</v>
      </c>
      <c r="DV64" s="999">
        <v>42646</v>
      </c>
      <c r="DW64" s="107">
        <v>1</v>
      </c>
      <c r="DX64" s="107" t="s">
        <v>863</v>
      </c>
      <c r="DY64" s="107" t="s">
        <v>863</v>
      </c>
      <c r="DZ64" s="107" t="s">
        <v>863</v>
      </c>
      <c r="EA64" s="107" t="s">
        <v>863</v>
      </c>
      <c r="EB64" s="107" t="s">
        <v>863</v>
      </c>
      <c r="EC64" s="107" t="s">
        <v>863</v>
      </c>
      <c r="ED64" s="107" t="s">
        <v>863</v>
      </c>
      <c r="EE64" s="107" t="s">
        <v>863</v>
      </c>
      <c r="EF64" s="107" t="s">
        <v>863</v>
      </c>
      <c r="EG64" s="107" t="s">
        <v>863</v>
      </c>
      <c r="EH64" s="557">
        <v>3</v>
      </c>
      <c r="EI64" s="282">
        <v>5</v>
      </c>
      <c r="EJ64" s="282">
        <v>3</v>
      </c>
      <c r="EK64" s="223">
        <v>1</v>
      </c>
      <c r="EL64" s="218"/>
      <c r="EM64" s="223">
        <v>0</v>
      </c>
      <c r="EN64" s="223">
        <v>167</v>
      </c>
      <c r="EO64" s="223">
        <v>70</v>
      </c>
      <c r="EP64" s="1084">
        <v>25.099501595611176</v>
      </c>
      <c r="EQ64" s="557">
        <v>2</v>
      </c>
      <c r="ER64" s="999" t="s">
        <v>863</v>
      </c>
      <c r="ES64" s="557">
        <v>3</v>
      </c>
      <c r="ET64" s="557">
        <v>2</v>
      </c>
      <c r="EU64" s="107" t="s">
        <v>863</v>
      </c>
      <c r="EV64" s="691"/>
      <c r="EW64" s="691"/>
      <c r="EX64" s="240"/>
      <c r="EY64" s="240"/>
      <c r="EZ64" s="240"/>
      <c r="FA64" s="240"/>
      <c r="FB64" s="240"/>
      <c r="FC64" s="241"/>
      <c r="FD64" s="240"/>
      <c r="FE64" s="240"/>
      <c r="FF64" s="240"/>
      <c r="FG64" s="240"/>
      <c r="FH64" s="240"/>
      <c r="FI64" s="240"/>
      <c r="FJ64" s="240"/>
      <c r="FK64" s="240"/>
      <c r="FL64" s="242"/>
      <c r="FM64" s="242"/>
      <c r="FN64" s="242"/>
      <c r="FO64" s="242"/>
      <c r="FP64" s="243"/>
      <c r="FQ64" s="244"/>
      <c r="FR64" s="240"/>
      <c r="FS64" s="240"/>
      <c r="GR64" s="225"/>
      <c r="GS64" s="225"/>
    </row>
    <row r="65" spans="1:201" hidden="1" x14ac:dyDescent="0.25">
      <c r="A65" s="101">
        <v>39</v>
      </c>
      <c r="B65" s="228">
        <f>COUNTIFS($E$1:E65,E65,$G$1:G65,G65)</f>
        <v>1</v>
      </c>
      <c r="C65" s="228"/>
      <c r="D65" s="135" t="s">
        <v>1361</v>
      </c>
      <c r="E65" s="611" t="s">
        <v>1401</v>
      </c>
      <c r="F65" s="207"/>
      <c r="G65" s="223">
        <v>5657011217</v>
      </c>
      <c r="H65" s="230">
        <f t="shared" si="0"/>
        <v>60</v>
      </c>
      <c r="I65" s="107" t="s">
        <v>1483</v>
      </c>
      <c r="J65" s="207"/>
      <c r="K65" s="207"/>
      <c r="L65" s="253" t="s">
        <v>48</v>
      </c>
      <c r="M65" s="207"/>
      <c r="N65" s="213"/>
      <c r="O65" s="213"/>
      <c r="P65" s="213"/>
      <c r="Q65" s="12"/>
      <c r="T65" s="168"/>
      <c r="U65" s="168"/>
      <c r="V65" s="180"/>
      <c r="W65" s="168"/>
      <c r="X65" s="179"/>
      <c r="Y65" s="168"/>
      <c r="AA65" s="226"/>
      <c r="AB65" s="226"/>
      <c r="AK65" s="317">
        <v>17.8</v>
      </c>
      <c r="AL65" s="318"/>
      <c r="AN65" s="281"/>
      <c r="AP65" s="319">
        <v>50.2</v>
      </c>
      <c r="AQ65" s="320">
        <v>28.4</v>
      </c>
      <c r="AR65" s="321">
        <v>8.44</v>
      </c>
      <c r="AS65" s="322">
        <v>87.039999999999992</v>
      </c>
      <c r="AT65" s="323">
        <v>1.767605633802817</v>
      </c>
      <c r="AU65" s="324">
        <v>14.918591549295774</v>
      </c>
      <c r="AV65" s="325">
        <v>1.3626492942453856</v>
      </c>
      <c r="AW65" s="358">
        <v>14.809000000000001</v>
      </c>
      <c r="AX65" s="326" t="s">
        <v>754</v>
      </c>
      <c r="AY65" s="226" t="s">
        <v>754</v>
      </c>
      <c r="AZ65" s="280" t="s">
        <v>754</v>
      </c>
      <c r="BA65" s="327"/>
      <c r="BB65" s="328">
        <v>0.26</v>
      </c>
      <c r="BC65" s="329">
        <v>7.0782000000000007</v>
      </c>
      <c r="BD65" s="329"/>
      <c r="BE65" s="226">
        <v>73.400000000000006</v>
      </c>
      <c r="BG65" s="330">
        <v>27.2</v>
      </c>
      <c r="BH65" s="280"/>
      <c r="BI65" s="280">
        <v>0.28000000000000003</v>
      </c>
      <c r="BJ65" s="280">
        <v>55.254237288135592</v>
      </c>
      <c r="BK65" s="280">
        <v>44.745762711864408</v>
      </c>
      <c r="BL65" s="331">
        <v>1.2348484848484849</v>
      </c>
      <c r="BM65" s="332">
        <v>0.31124000000000002</v>
      </c>
      <c r="BN65" s="328">
        <v>0</v>
      </c>
      <c r="BO65" s="226">
        <v>2.44</v>
      </c>
      <c r="BP65" s="226">
        <v>5.64</v>
      </c>
      <c r="BQ65" s="333">
        <v>2.3114754098360657</v>
      </c>
      <c r="BR65" s="347"/>
      <c r="BS65" s="347"/>
      <c r="BT65" s="347"/>
      <c r="BU65" s="347"/>
      <c r="BV65" s="347"/>
      <c r="BW65" s="347"/>
      <c r="BX65" s="347"/>
      <c r="BY65" s="347"/>
      <c r="BZ65" s="347"/>
      <c r="CA65" s="347"/>
      <c r="CB65" s="347"/>
      <c r="CC65" s="347"/>
      <c r="CD65" s="280">
        <v>6.2195999999999989</v>
      </c>
      <c r="CE65" s="226">
        <v>21.9</v>
      </c>
      <c r="CF65" s="226">
        <v>78.099999999999994</v>
      </c>
      <c r="CU65" s="66"/>
      <c r="CW65" s="231"/>
      <c r="CX65" s="231" t="s">
        <v>943</v>
      </c>
      <c r="CY65" s="231">
        <v>6</v>
      </c>
      <c r="CZ65" s="231" t="s">
        <v>930</v>
      </c>
      <c r="DA65" s="98" t="s">
        <v>930</v>
      </c>
      <c r="DI65" s="144" t="s">
        <v>1401</v>
      </c>
      <c r="DJ65" s="218"/>
      <c r="DK65" s="269"/>
      <c r="DL65" s="337"/>
      <c r="DM65" s="108">
        <v>60</v>
      </c>
      <c r="DN65" s="266" t="s">
        <v>1090</v>
      </c>
      <c r="DO65" s="521" t="s">
        <v>48</v>
      </c>
      <c r="DP65" s="980"/>
      <c r="DQ65" s="107">
        <v>2</v>
      </c>
      <c r="DR65" s="557" t="s">
        <v>1140</v>
      </c>
      <c r="DS65" s="557"/>
      <c r="DT65" s="107">
        <v>0</v>
      </c>
      <c r="DU65" s="107">
        <v>0</v>
      </c>
      <c r="DV65" s="999" t="s">
        <v>863</v>
      </c>
      <c r="DW65" s="107" t="s">
        <v>863</v>
      </c>
      <c r="DX65" s="107" t="s">
        <v>863</v>
      </c>
      <c r="DY65" s="107" t="s">
        <v>863</v>
      </c>
      <c r="DZ65" s="107" t="s">
        <v>863</v>
      </c>
      <c r="EA65" s="107" t="s">
        <v>863</v>
      </c>
      <c r="EB65" s="107" t="s">
        <v>863</v>
      </c>
      <c r="EC65" s="107" t="s">
        <v>863</v>
      </c>
      <c r="ED65" s="107" t="s">
        <v>863</v>
      </c>
      <c r="EE65" s="107" t="s">
        <v>863</v>
      </c>
      <c r="EF65" s="107" t="s">
        <v>863</v>
      </c>
      <c r="EG65" s="107" t="s">
        <v>863</v>
      </c>
      <c r="EH65" s="557">
        <v>7</v>
      </c>
      <c r="EI65" s="282">
        <v>1</v>
      </c>
      <c r="EJ65" s="282">
        <v>9</v>
      </c>
      <c r="EK65" s="223">
        <v>2</v>
      </c>
      <c r="EL65" s="218"/>
      <c r="EM65" s="223">
        <v>1</v>
      </c>
      <c r="EN65" s="223">
        <v>156</v>
      </c>
      <c r="EO65" s="223">
        <v>84</v>
      </c>
      <c r="EP65" s="1084">
        <v>34.516765285996051</v>
      </c>
      <c r="EQ65" s="557">
        <v>1</v>
      </c>
      <c r="ER65" s="999" t="s">
        <v>863</v>
      </c>
      <c r="ES65" s="557">
        <v>2</v>
      </c>
      <c r="ET65" s="557">
        <v>2</v>
      </c>
      <c r="EU65" s="107" t="s">
        <v>863</v>
      </c>
      <c r="EV65" s="691"/>
      <c r="EW65" s="691"/>
      <c r="EX65" s="240"/>
      <c r="EY65" s="240"/>
      <c r="EZ65" s="240"/>
      <c r="FA65" s="240"/>
      <c r="FB65" s="240"/>
      <c r="FC65" s="241"/>
      <c r="FD65" s="240"/>
      <c r="FE65" s="240"/>
      <c r="FF65" s="240"/>
      <c r="FG65" s="240"/>
      <c r="FH65" s="240"/>
      <c r="FI65" s="240"/>
      <c r="FJ65" s="240"/>
      <c r="FK65" s="240"/>
      <c r="FL65" s="242"/>
      <c r="FM65" s="242"/>
      <c r="FN65" s="242"/>
      <c r="FO65" s="242"/>
      <c r="FP65" s="243"/>
      <c r="FQ65" s="244"/>
      <c r="FR65" s="240"/>
      <c r="FS65" s="240"/>
      <c r="GR65" s="225"/>
      <c r="GS65" s="225"/>
    </row>
    <row r="66" spans="1:201" s="260" customFormat="1" hidden="1" x14ac:dyDescent="0.25">
      <c r="A66" s="101">
        <v>40</v>
      </c>
      <c r="B66" s="228">
        <f>COUNTIFS($E$1:E66,E66,$G$1:G66,G66)</f>
        <v>1</v>
      </c>
      <c r="C66" s="228"/>
      <c r="D66" s="136" t="s">
        <v>1360</v>
      </c>
      <c r="E66" s="841" t="s">
        <v>1400</v>
      </c>
      <c r="F66" s="207"/>
      <c r="G66" s="218">
        <v>535917065</v>
      </c>
      <c r="H66" s="230">
        <f t="shared" si="0"/>
        <v>63</v>
      </c>
      <c r="I66" s="107" t="s">
        <v>1483</v>
      </c>
      <c r="J66" s="207"/>
      <c r="K66" s="207"/>
      <c r="L66" s="253" t="s">
        <v>48</v>
      </c>
      <c r="M66" s="207"/>
      <c r="N66" s="213"/>
      <c r="O66" s="213"/>
      <c r="P66" s="213"/>
      <c r="Q66" s="12"/>
      <c r="R66" s="66"/>
      <c r="S66" s="66"/>
      <c r="T66" s="168"/>
      <c r="U66" s="168"/>
      <c r="V66" s="180"/>
      <c r="W66" s="168"/>
      <c r="X66" s="179"/>
      <c r="Y66" s="168"/>
      <c r="Z66" s="168"/>
      <c r="AA66" s="226"/>
      <c r="AB66" s="226"/>
      <c r="AC66" s="226"/>
      <c r="AD66" s="226"/>
      <c r="AE66" s="226"/>
      <c r="AF66" s="226"/>
      <c r="AG66" s="226"/>
      <c r="AH66" s="76"/>
      <c r="AI66" s="72"/>
      <c r="AJ66" s="226"/>
      <c r="AK66" s="317">
        <v>19.8</v>
      </c>
      <c r="AL66" s="318"/>
      <c r="AM66" s="226"/>
      <c r="AN66" s="281"/>
      <c r="AO66" s="226"/>
      <c r="AP66" s="339">
        <v>61.7</v>
      </c>
      <c r="AQ66" s="320">
        <v>15.7</v>
      </c>
      <c r="AR66" s="321">
        <v>7.54</v>
      </c>
      <c r="AS66" s="322">
        <v>84.940000000000012</v>
      </c>
      <c r="AT66" s="323">
        <v>3.9299363057324843</v>
      </c>
      <c r="AU66" s="324">
        <v>29.631719745222931</v>
      </c>
      <c r="AV66" s="325">
        <v>2.6549053356282273</v>
      </c>
      <c r="AW66" s="358">
        <v>27.0246</v>
      </c>
      <c r="AX66" s="326" t="s">
        <v>754</v>
      </c>
      <c r="AY66" s="226" t="s">
        <v>754</v>
      </c>
      <c r="AZ66" s="280" t="s">
        <v>754</v>
      </c>
      <c r="BA66" s="327"/>
      <c r="BB66" s="328">
        <v>0.19</v>
      </c>
      <c r="BC66" s="329">
        <v>6.935080000000001</v>
      </c>
      <c r="BD66" s="329"/>
      <c r="BE66" s="226">
        <v>91.3</v>
      </c>
      <c r="BF66" s="226"/>
      <c r="BG66" s="330">
        <v>65.099999999999994</v>
      </c>
      <c r="BH66" s="280"/>
      <c r="BI66" s="280">
        <v>1.34</v>
      </c>
      <c r="BJ66" s="280">
        <v>54.109589041095894</v>
      </c>
      <c r="BK66" s="280">
        <v>45.89041095890412</v>
      </c>
      <c r="BL66" s="331">
        <v>1.1791044776119401</v>
      </c>
      <c r="BM66" s="332">
        <v>1.27102</v>
      </c>
      <c r="BN66" s="328">
        <v>0.59849000000000008</v>
      </c>
      <c r="BO66" s="226">
        <v>12.2</v>
      </c>
      <c r="BP66" s="226">
        <v>11.9</v>
      </c>
      <c r="BQ66" s="333">
        <v>0.97540983606557385</v>
      </c>
      <c r="BR66" s="347"/>
      <c r="BS66" s="347"/>
      <c r="BT66" s="347"/>
      <c r="BU66" s="347"/>
      <c r="BV66" s="347"/>
      <c r="BW66" s="347"/>
      <c r="BX66" s="347"/>
      <c r="BY66" s="347"/>
      <c r="BZ66" s="347"/>
      <c r="CA66" s="347"/>
      <c r="CB66" s="347"/>
      <c r="CC66" s="347"/>
      <c r="CD66" s="280">
        <v>6.2014999999999993</v>
      </c>
      <c r="CE66" s="226">
        <v>39.5</v>
      </c>
      <c r="CF66" s="226">
        <v>60.5</v>
      </c>
      <c r="CG66" s="226"/>
      <c r="CH66" s="226"/>
      <c r="CI66" s="226"/>
      <c r="CJ66" s="226"/>
      <c r="CK66" s="226"/>
      <c r="CL66" s="226"/>
      <c r="CM66" s="226"/>
      <c r="CN66" s="66"/>
      <c r="CO66" s="66"/>
      <c r="CP66" s="66"/>
      <c r="CQ66" s="66"/>
      <c r="CR66" s="66"/>
      <c r="CS66" s="66"/>
      <c r="CT66" s="66"/>
      <c r="CU66" s="66"/>
      <c r="CV66" s="226"/>
      <c r="CW66" s="231"/>
      <c r="CX66" s="231" t="s">
        <v>926</v>
      </c>
      <c r="CY66" s="231">
        <v>1</v>
      </c>
      <c r="CZ66" s="231" t="s">
        <v>930</v>
      </c>
      <c r="DA66" s="98" t="s">
        <v>930</v>
      </c>
      <c r="DB66" s="335"/>
      <c r="DC66" s="226"/>
      <c r="DD66" s="226"/>
      <c r="DE66" s="226"/>
      <c r="DF66" s="226"/>
      <c r="DG66" s="226"/>
      <c r="DH66" s="226"/>
      <c r="DI66" s="368" t="s">
        <v>1400</v>
      </c>
      <c r="DJ66" s="218"/>
      <c r="DK66" s="269"/>
      <c r="DL66" s="337"/>
      <c r="DM66" s="108">
        <v>63</v>
      </c>
      <c r="DN66" s="266" t="s">
        <v>1090</v>
      </c>
      <c r="DO66" s="521" t="s">
        <v>48</v>
      </c>
      <c r="DP66" s="980"/>
      <c r="DQ66" s="107">
        <v>2</v>
      </c>
      <c r="DR66" s="557" t="s">
        <v>92</v>
      </c>
      <c r="DS66" s="557"/>
      <c r="DT66" s="107">
        <v>0</v>
      </c>
      <c r="DU66" s="107">
        <v>0</v>
      </c>
      <c r="DV66" s="999" t="s">
        <v>863</v>
      </c>
      <c r="DW66" s="107" t="s">
        <v>863</v>
      </c>
      <c r="DX66" s="107" t="s">
        <v>863</v>
      </c>
      <c r="DY66" s="107" t="s">
        <v>863</v>
      </c>
      <c r="DZ66" s="107" t="s">
        <v>863</v>
      </c>
      <c r="EA66" s="107" t="s">
        <v>863</v>
      </c>
      <c r="EB66" s="107" t="s">
        <v>863</v>
      </c>
      <c r="EC66" s="107" t="s">
        <v>863</v>
      </c>
      <c r="ED66" s="107" t="s">
        <v>863</v>
      </c>
      <c r="EE66" s="107" t="s">
        <v>863</v>
      </c>
      <c r="EF66" s="107" t="s">
        <v>863</v>
      </c>
      <c r="EG66" s="107" t="s">
        <v>863</v>
      </c>
      <c r="EH66" s="557">
        <v>1</v>
      </c>
      <c r="EI66" s="282">
        <v>1</v>
      </c>
      <c r="EJ66" s="282">
        <v>12</v>
      </c>
      <c r="EK66" s="223">
        <v>2</v>
      </c>
      <c r="EL66" s="218"/>
      <c r="EM66" s="223">
        <v>0</v>
      </c>
      <c r="EN66" s="107" t="s">
        <v>863</v>
      </c>
      <c r="EO66" s="107" t="s">
        <v>863</v>
      </c>
      <c r="EP66" s="557" t="s">
        <v>863</v>
      </c>
      <c r="EQ66" s="557">
        <v>2</v>
      </c>
      <c r="ER66" s="999" t="s">
        <v>863</v>
      </c>
      <c r="ES66" s="557">
        <v>2</v>
      </c>
      <c r="ET66" s="557">
        <v>1</v>
      </c>
      <c r="EU66" s="107" t="s">
        <v>863</v>
      </c>
      <c r="EV66" s="691"/>
      <c r="EW66" s="691"/>
      <c r="EX66" s="240"/>
      <c r="EY66" s="240"/>
      <c r="EZ66" s="240"/>
      <c r="FA66" s="240"/>
      <c r="FB66" s="240"/>
      <c r="FC66" s="241"/>
      <c r="FD66" s="240"/>
      <c r="FE66" s="240"/>
      <c r="FF66" s="240"/>
      <c r="FG66" s="240"/>
      <c r="FH66" s="240"/>
      <c r="FI66" s="240"/>
      <c r="FJ66" s="240"/>
      <c r="FK66" s="240"/>
      <c r="FL66" s="242"/>
      <c r="FM66" s="242"/>
      <c r="FN66" s="242"/>
      <c r="FO66" s="242"/>
      <c r="FP66" s="243"/>
      <c r="FQ66" s="244"/>
      <c r="FR66" s="240"/>
      <c r="FS66" s="240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225"/>
      <c r="GS66" s="225"/>
    </row>
    <row r="67" spans="1:201" s="260" customFormat="1" hidden="1" x14ac:dyDescent="0.25">
      <c r="A67" s="101">
        <v>41</v>
      </c>
      <c r="B67" s="228">
        <f>COUNTIFS($E$1:E67,E67,$G$1:G67,G67)</f>
        <v>1</v>
      </c>
      <c r="C67" s="228"/>
      <c r="D67" s="135" t="s">
        <v>1362</v>
      </c>
      <c r="E67" s="611" t="s">
        <v>1402</v>
      </c>
      <c r="F67" s="207"/>
      <c r="G67" s="223">
        <v>445604460</v>
      </c>
      <c r="H67" s="230">
        <f t="shared" si="0"/>
        <v>72</v>
      </c>
      <c r="I67" s="107" t="s">
        <v>1484</v>
      </c>
      <c r="J67" s="207"/>
      <c r="K67" s="207"/>
      <c r="L67" s="253" t="s">
        <v>48</v>
      </c>
      <c r="M67" s="207"/>
      <c r="N67" s="213"/>
      <c r="O67" s="213"/>
      <c r="P67" s="213"/>
      <c r="Q67" s="12"/>
      <c r="R67" s="66"/>
      <c r="S67" s="66"/>
      <c r="T67" s="168"/>
      <c r="U67" s="168"/>
      <c r="V67" s="180"/>
      <c r="W67" s="168"/>
      <c r="X67" s="179"/>
      <c r="Y67" s="168"/>
      <c r="Z67" s="168"/>
      <c r="AA67" s="226"/>
      <c r="AB67" s="226"/>
      <c r="AC67" s="226"/>
      <c r="AD67" s="226"/>
      <c r="AE67" s="226"/>
      <c r="AF67" s="226"/>
      <c r="AG67" s="226"/>
      <c r="AH67" s="76"/>
      <c r="AI67" s="72"/>
      <c r="AJ67" s="226"/>
      <c r="AK67" s="317">
        <v>32.700000000000003</v>
      </c>
      <c r="AL67" s="318"/>
      <c r="AM67" s="226"/>
      <c r="AN67" s="281"/>
      <c r="AO67" s="226"/>
      <c r="AP67" s="319">
        <v>22.9</v>
      </c>
      <c r="AQ67" s="320">
        <v>45.1</v>
      </c>
      <c r="AR67" s="321">
        <v>22.9</v>
      </c>
      <c r="AS67" s="322">
        <v>90.9</v>
      </c>
      <c r="AT67" s="323">
        <v>0.50776053215077599</v>
      </c>
      <c r="AU67" s="324">
        <v>11.627716186252769</v>
      </c>
      <c r="AV67" s="325">
        <v>0.33676470588235291</v>
      </c>
      <c r="AW67" s="358">
        <v>14.198</v>
      </c>
      <c r="AX67" s="326" t="s">
        <v>754</v>
      </c>
      <c r="AY67" s="226" t="s">
        <v>754</v>
      </c>
      <c r="AZ67" s="280" t="s">
        <v>754</v>
      </c>
      <c r="BA67" s="327"/>
      <c r="BB67" s="328">
        <v>0.38</v>
      </c>
      <c r="BC67" s="329">
        <v>1.7403999999999997</v>
      </c>
      <c r="BD67" s="329"/>
      <c r="BE67" s="226">
        <v>95.7</v>
      </c>
      <c r="BF67" s="226"/>
      <c r="BG67" s="330">
        <v>16.3</v>
      </c>
      <c r="BH67" s="280"/>
      <c r="BI67" s="280">
        <v>5.67</v>
      </c>
      <c r="BJ67" s="280">
        <v>57.903225806451616</v>
      </c>
      <c r="BK67" s="280">
        <v>42.096774193548384</v>
      </c>
      <c r="BL67" s="331">
        <v>1.375478927203065</v>
      </c>
      <c r="BM67" s="332">
        <v>0.80149999999999988</v>
      </c>
      <c r="BN67" s="328">
        <v>0</v>
      </c>
      <c r="BO67" s="226">
        <v>5.09</v>
      </c>
      <c r="BP67" s="226">
        <v>3.06</v>
      </c>
      <c r="BQ67" s="333">
        <v>0.6011787819253438</v>
      </c>
      <c r="BR67" s="356">
        <v>20.3</v>
      </c>
      <c r="BS67" s="357">
        <v>83.6</v>
      </c>
      <c r="BT67" s="357"/>
      <c r="BU67" s="357">
        <v>7.7999999999999972</v>
      </c>
      <c r="BV67" s="357">
        <v>45.3</v>
      </c>
      <c r="BW67" s="357">
        <v>19.2</v>
      </c>
      <c r="BX67" s="357">
        <v>8.6999999999999993</v>
      </c>
      <c r="BY67" s="357">
        <v>24.7</v>
      </c>
      <c r="BZ67" s="357">
        <v>11.2</v>
      </c>
      <c r="CA67" s="357">
        <v>38.799999999999997</v>
      </c>
      <c r="CB67" s="357">
        <v>17.600000000000001</v>
      </c>
      <c r="CC67" s="357">
        <v>2.4</v>
      </c>
      <c r="CD67" s="280">
        <v>7.8660000000000005</v>
      </c>
      <c r="CE67" s="226">
        <v>34.200000000000003</v>
      </c>
      <c r="CF67" s="226">
        <v>65.8</v>
      </c>
      <c r="CG67" s="226"/>
      <c r="CH67" s="226"/>
      <c r="CI67" s="226"/>
      <c r="CJ67" s="226"/>
      <c r="CK67" s="226"/>
      <c r="CL67" s="226"/>
      <c r="CM67" s="226"/>
      <c r="CN67" s="66"/>
      <c r="CO67" s="66"/>
      <c r="CP67" s="66"/>
      <c r="CQ67" s="66"/>
      <c r="CR67" s="66"/>
      <c r="CS67" s="66"/>
      <c r="CT67" s="66"/>
      <c r="CU67" s="66"/>
      <c r="CV67" s="226"/>
      <c r="CW67" s="231"/>
      <c r="CX67" s="231" t="s">
        <v>929</v>
      </c>
      <c r="CY67" s="231">
        <v>3</v>
      </c>
      <c r="CZ67" s="231" t="s">
        <v>935</v>
      </c>
      <c r="DA67" s="231" t="s">
        <v>935</v>
      </c>
      <c r="DB67" s="335"/>
      <c r="DC67" s="226"/>
      <c r="DD67" s="226"/>
      <c r="DE67" s="226"/>
      <c r="DF67" s="226"/>
      <c r="DG67" s="226"/>
      <c r="DH67" s="226"/>
      <c r="DI67" s="138" t="s">
        <v>1402</v>
      </c>
      <c r="DJ67" s="218"/>
      <c r="DK67" s="269"/>
      <c r="DL67" s="337"/>
      <c r="DM67" s="108">
        <v>72</v>
      </c>
      <c r="DN67" s="266" t="s">
        <v>1090</v>
      </c>
      <c r="DO67" s="521" t="s">
        <v>48</v>
      </c>
      <c r="DP67" s="980"/>
      <c r="DQ67" s="107">
        <v>2</v>
      </c>
      <c r="DR67" s="557" t="s">
        <v>27</v>
      </c>
      <c r="DS67" s="557"/>
      <c r="DT67" s="107">
        <v>0</v>
      </c>
      <c r="DU67" s="107">
        <v>0</v>
      </c>
      <c r="DV67" s="999" t="s">
        <v>863</v>
      </c>
      <c r="DW67" s="107" t="s">
        <v>863</v>
      </c>
      <c r="DX67" s="107" t="s">
        <v>863</v>
      </c>
      <c r="DY67" s="107" t="s">
        <v>863</v>
      </c>
      <c r="DZ67" s="107" t="s">
        <v>863</v>
      </c>
      <c r="EA67" s="107" t="s">
        <v>863</v>
      </c>
      <c r="EB67" s="107" t="s">
        <v>863</v>
      </c>
      <c r="EC67" s="107" t="s">
        <v>863</v>
      </c>
      <c r="ED67" s="107" t="s">
        <v>863</v>
      </c>
      <c r="EE67" s="107" t="s">
        <v>863</v>
      </c>
      <c r="EF67" s="107" t="s">
        <v>863</v>
      </c>
      <c r="EG67" s="107" t="s">
        <v>863</v>
      </c>
      <c r="EH67" s="557">
        <v>3</v>
      </c>
      <c r="EI67" s="282">
        <v>1</v>
      </c>
      <c r="EJ67" s="282">
        <v>12</v>
      </c>
      <c r="EK67" s="223">
        <v>2</v>
      </c>
      <c r="EL67" s="218"/>
      <c r="EM67" s="223">
        <v>1</v>
      </c>
      <c r="EN67" s="223">
        <v>158</v>
      </c>
      <c r="EO67" s="223">
        <v>77</v>
      </c>
      <c r="EP67" s="1084">
        <v>30.844415958980932</v>
      </c>
      <c r="EQ67" s="557">
        <v>1</v>
      </c>
      <c r="ER67" s="999" t="s">
        <v>863</v>
      </c>
      <c r="ES67" s="557">
        <v>4</v>
      </c>
      <c r="ET67" s="557">
        <v>2</v>
      </c>
      <c r="EU67" s="107" t="s">
        <v>863</v>
      </c>
      <c r="EV67" s="691"/>
      <c r="EW67" s="691"/>
      <c r="EX67" s="240"/>
      <c r="EY67" s="240"/>
      <c r="EZ67" s="240"/>
      <c r="FA67" s="240"/>
      <c r="FB67" s="240"/>
      <c r="FC67" s="241"/>
      <c r="FD67" s="240"/>
      <c r="FE67" s="240"/>
      <c r="FF67" s="240"/>
      <c r="FG67" s="240"/>
      <c r="FH67" s="240"/>
      <c r="FI67" s="240"/>
      <c r="FJ67" s="240"/>
      <c r="FK67" s="240"/>
      <c r="FL67" s="242"/>
      <c r="FM67" s="242"/>
      <c r="FN67" s="242"/>
      <c r="FO67" s="242"/>
      <c r="FP67" s="243"/>
      <c r="FQ67" s="244"/>
      <c r="FR67" s="240"/>
      <c r="FS67" s="240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225"/>
      <c r="GS67" s="225"/>
    </row>
    <row r="68" spans="1:201" hidden="1" x14ac:dyDescent="0.25">
      <c r="A68" s="101">
        <v>42</v>
      </c>
      <c r="B68" s="228">
        <f>COUNTIFS($E$1:E68,E68,$G$1:G68,G68)</f>
        <v>1</v>
      </c>
      <c r="C68" s="228"/>
      <c r="D68" s="135" t="s">
        <v>1363</v>
      </c>
      <c r="E68" s="611" t="s">
        <v>1403</v>
      </c>
      <c r="F68" s="207"/>
      <c r="G68" s="223">
        <v>465829051</v>
      </c>
      <c r="H68" s="230">
        <f t="shared" si="0"/>
        <v>70</v>
      </c>
      <c r="I68" s="107" t="s">
        <v>1484</v>
      </c>
      <c r="J68" s="207"/>
      <c r="K68" s="207"/>
      <c r="L68" s="253" t="s">
        <v>48</v>
      </c>
      <c r="M68" s="207"/>
      <c r="N68" s="213"/>
      <c r="O68" s="213"/>
      <c r="P68" s="213"/>
      <c r="Q68" s="12"/>
      <c r="T68" s="168"/>
      <c r="U68" s="168"/>
      <c r="V68" s="180"/>
      <c r="W68" s="168"/>
      <c r="X68" s="179"/>
      <c r="Y68" s="168"/>
      <c r="AA68" s="226"/>
      <c r="AB68" s="226"/>
      <c r="AK68" s="317">
        <v>68.599999999999994</v>
      </c>
      <c r="AL68" s="318"/>
      <c r="AN68" s="281"/>
      <c r="AP68" s="319">
        <v>62.5</v>
      </c>
      <c r="AQ68" s="320">
        <v>34.5</v>
      </c>
      <c r="AR68" s="321">
        <v>1.59</v>
      </c>
      <c r="AS68" s="322">
        <v>98.59</v>
      </c>
      <c r="AT68" s="323">
        <v>1.8115942028985508</v>
      </c>
      <c r="AU68" s="324">
        <v>2.8804347826086958</v>
      </c>
      <c r="AV68" s="325">
        <v>1.7317816569686892</v>
      </c>
      <c r="AW68" s="358">
        <v>49.0625</v>
      </c>
      <c r="AX68" s="326" t="s">
        <v>754</v>
      </c>
      <c r="AY68" s="226" t="s">
        <v>754</v>
      </c>
      <c r="AZ68" s="280" t="s">
        <v>754</v>
      </c>
      <c r="BA68" s="327"/>
      <c r="BB68" s="328">
        <v>0.45</v>
      </c>
      <c r="BC68" s="329">
        <v>2.6875</v>
      </c>
      <c r="BD68" s="329"/>
      <c r="BE68" s="226">
        <v>80.599999999999994</v>
      </c>
      <c r="BG68" s="330">
        <v>90.7</v>
      </c>
      <c r="BH68" s="280"/>
      <c r="BI68" s="280">
        <v>1.4500000000000002</v>
      </c>
      <c r="BJ68" s="280">
        <v>44.076433121019107</v>
      </c>
      <c r="BK68" s="280">
        <v>55.923566878980893</v>
      </c>
      <c r="BL68" s="331">
        <v>0.78815489749430534</v>
      </c>
      <c r="BM68" s="332">
        <v>0.73124999999999996</v>
      </c>
      <c r="BN68" s="328">
        <v>0</v>
      </c>
      <c r="BO68" s="226">
        <v>2.85</v>
      </c>
      <c r="BP68" s="226">
        <v>7.09</v>
      </c>
      <c r="BQ68" s="333">
        <v>2.4877192982456138</v>
      </c>
      <c r="BR68" s="356">
        <v>11.8</v>
      </c>
      <c r="BS68" s="357">
        <v>92</v>
      </c>
      <c r="BT68" s="357"/>
      <c r="BU68" s="357">
        <v>2.7000000000000028</v>
      </c>
      <c r="BV68" s="357">
        <v>35.200000000000003</v>
      </c>
      <c r="BW68" s="357">
        <v>24</v>
      </c>
      <c r="BX68" s="357">
        <v>8.5</v>
      </c>
      <c r="BY68" s="357">
        <v>9.5</v>
      </c>
      <c r="BZ68" s="357">
        <v>3.4</v>
      </c>
      <c r="CA68" s="357">
        <v>58.4</v>
      </c>
      <c r="CB68" s="357">
        <v>20.6</v>
      </c>
      <c r="CC68" s="357">
        <v>1.6</v>
      </c>
      <c r="CD68" s="280">
        <v>12.212999999999999</v>
      </c>
      <c r="CE68" s="226">
        <v>35.4</v>
      </c>
      <c r="CF68" s="226">
        <v>64.599999999999994</v>
      </c>
      <c r="CU68" s="66"/>
      <c r="CW68" s="231"/>
      <c r="CX68" s="231" t="s">
        <v>929</v>
      </c>
      <c r="CY68" s="231">
        <v>3</v>
      </c>
      <c r="CZ68" s="231" t="s">
        <v>930</v>
      </c>
      <c r="DA68" s="98" t="s">
        <v>930</v>
      </c>
      <c r="DI68" s="138" t="s">
        <v>1403</v>
      </c>
      <c r="DJ68" s="218"/>
      <c r="DK68" s="269"/>
      <c r="DL68" s="337"/>
      <c r="DM68" s="108">
        <v>70</v>
      </c>
      <c r="DN68" s="266" t="s">
        <v>1090</v>
      </c>
      <c r="DO68" s="521" t="s">
        <v>48</v>
      </c>
      <c r="DP68" s="980"/>
      <c r="DQ68" s="107">
        <v>2</v>
      </c>
      <c r="DR68" s="557" t="s">
        <v>34</v>
      </c>
      <c r="DS68" s="557"/>
      <c r="DT68" s="107">
        <v>0</v>
      </c>
      <c r="DU68" s="107">
        <v>0</v>
      </c>
      <c r="DV68" s="999" t="s">
        <v>863</v>
      </c>
      <c r="DW68" s="107" t="s">
        <v>863</v>
      </c>
      <c r="DX68" s="107" t="s">
        <v>863</v>
      </c>
      <c r="DY68" s="107" t="s">
        <v>863</v>
      </c>
      <c r="DZ68" s="107" t="s">
        <v>863</v>
      </c>
      <c r="EA68" s="107" t="s">
        <v>863</v>
      </c>
      <c r="EB68" s="107" t="s">
        <v>863</v>
      </c>
      <c r="EC68" s="107" t="s">
        <v>863</v>
      </c>
      <c r="ED68" s="107" t="s">
        <v>863</v>
      </c>
      <c r="EE68" s="107" t="s">
        <v>863</v>
      </c>
      <c r="EF68" s="107" t="s">
        <v>863</v>
      </c>
      <c r="EG68" s="107" t="s">
        <v>863</v>
      </c>
      <c r="EH68" s="557">
        <v>3</v>
      </c>
      <c r="EI68" s="282">
        <v>1</v>
      </c>
      <c r="EJ68" s="282">
        <v>10</v>
      </c>
      <c r="EK68" s="223">
        <v>2</v>
      </c>
      <c r="EL68" s="218"/>
      <c r="EM68" s="223">
        <v>0</v>
      </c>
      <c r="EN68" s="107" t="s">
        <v>863</v>
      </c>
      <c r="EO68" s="107" t="s">
        <v>863</v>
      </c>
      <c r="EP68" s="1084" t="s">
        <v>863</v>
      </c>
      <c r="EQ68" s="557">
        <v>1</v>
      </c>
      <c r="ER68" s="999" t="s">
        <v>863</v>
      </c>
      <c r="ES68" s="557">
        <v>2</v>
      </c>
      <c r="ET68" s="557">
        <v>2</v>
      </c>
      <c r="EU68" s="107" t="s">
        <v>863</v>
      </c>
      <c r="EV68" s="691"/>
      <c r="EW68" s="691"/>
      <c r="EX68" s="240"/>
      <c r="EY68" s="240"/>
      <c r="EZ68" s="240"/>
      <c r="FA68" s="240"/>
      <c r="FB68" s="240"/>
      <c r="FC68" s="241"/>
      <c r="FD68" s="240"/>
      <c r="FE68" s="240"/>
      <c r="FF68" s="240"/>
      <c r="FG68" s="240"/>
      <c r="FH68" s="240"/>
      <c r="FI68" s="240"/>
      <c r="FJ68" s="240"/>
      <c r="FK68" s="240"/>
      <c r="FL68" s="242"/>
      <c r="FM68" s="242"/>
      <c r="FN68" s="242"/>
      <c r="FO68" s="242"/>
      <c r="FP68" s="243"/>
      <c r="FQ68" s="244"/>
      <c r="FR68" s="240"/>
      <c r="FS68" s="240"/>
      <c r="GR68" s="225"/>
      <c r="GS68" s="225"/>
    </row>
    <row r="69" spans="1:201" hidden="1" x14ac:dyDescent="0.25">
      <c r="A69" s="101">
        <v>43</v>
      </c>
      <c r="B69" s="228">
        <f>COUNTIFS($E$1:E69,E69,$G$1:G69,G69)</f>
        <v>1</v>
      </c>
      <c r="C69" s="228"/>
      <c r="D69" s="671" t="s">
        <v>1364</v>
      </c>
      <c r="E69" s="842" t="s">
        <v>1404</v>
      </c>
      <c r="F69" s="207"/>
      <c r="G69" s="115">
        <v>420426412</v>
      </c>
      <c r="H69" s="230">
        <f t="shared" si="0"/>
        <v>74</v>
      </c>
      <c r="I69" s="115" t="s">
        <v>1485</v>
      </c>
      <c r="J69" s="207"/>
      <c r="K69" s="207"/>
      <c r="L69" s="252" t="s">
        <v>48</v>
      </c>
      <c r="M69" s="207"/>
      <c r="N69" s="213"/>
      <c r="O69" s="213"/>
      <c r="P69" s="213"/>
      <c r="Q69" s="12"/>
      <c r="T69" s="168"/>
      <c r="U69" s="168"/>
      <c r="V69" s="180"/>
      <c r="W69" s="168"/>
      <c r="X69" s="179"/>
      <c r="Y69" s="168"/>
      <c r="AA69" s="226"/>
      <c r="AB69" s="226"/>
      <c r="AK69" s="317">
        <v>26.6</v>
      </c>
      <c r="AL69" s="318"/>
      <c r="AN69" s="281"/>
      <c r="AP69" s="319">
        <v>11.4</v>
      </c>
      <c r="AQ69" s="320">
        <v>2.23</v>
      </c>
      <c r="AR69" s="321">
        <v>85.3</v>
      </c>
      <c r="AS69" s="322">
        <v>98.929999999999993</v>
      </c>
      <c r="AT69" s="323">
        <v>5.1121076233183862</v>
      </c>
      <c r="AU69" s="324">
        <v>436.06278026905835</v>
      </c>
      <c r="AV69" s="325">
        <v>0.13024106020792872</v>
      </c>
      <c r="AW69" s="223" t="s">
        <v>754</v>
      </c>
      <c r="AX69" s="326" t="s">
        <v>754</v>
      </c>
      <c r="AY69" s="226" t="s">
        <v>754</v>
      </c>
      <c r="AZ69" s="280" t="s">
        <v>754</v>
      </c>
      <c r="BA69" s="327"/>
      <c r="BB69" s="328">
        <v>6.2E-2</v>
      </c>
      <c r="BC69" s="329" t="e">
        <v>#VALUE!</v>
      </c>
      <c r="BD69" s="329"/>
      <c r="BE69" s="226" t="s">
        <v>754</v>
      </c>
      <c r="BG69" s="330" t="s">
        <v>754</v>
      </c>
      <c r="BH69" s="280"/>
      <c r="BI69" s="280" t="s">
        <v>754</v>
      </c>
      <c r="BJ69" s="280" t="s">
        <v>754</v>
      </c>
      <c r="BK69" s="280" t="s">
        <v>754</v>
      </c>
      <c r="BL69" s="331" t="s">
        <v>754</v>
      </c>
      <c r="BM69" s="332" t="s">
        <v>754</v>
      </c>
      <c r="BN69" s="328" t="s">
        <v>754</v>
      </c>
      <c r="BO69" s="226" t="s">
        <v>754</v>
      </c>
      <c r="BP69" s="226" t="s">
        <v>754</v>
      </c>
      <c r="BQ69" s="333" t="e">
        <v>#VALUE!</v>
      </c>
      <c r="BR69" s="347"/>
      <c r="BS69" s="347"/>
      <c r="BT69" s="347"/>
      <c r="BU69" s="347"/>
      <c r="BV69" s="347"/>
      <c r="BW69" s="347"/>
      <c r="BX69" s="347"/>
      <c r="BY69" s="347"/>
      <c r="BZ69" s="347"/>
      <c r="CA69" s="347"/>
      <c r="CB69" s="347"/>
      <c r="CC69" s="347"/>
      <c r="CD69" s="280">
        <v>0.72698000000000007</v>
      </c>
      <c r="CE69" s="226">
        <v>32.6</v>
      </c>
      <c r="CF69" s="226">
        <v>67.400000000000006</v>
      </c>
      <c r="CU69" s="66"/>
      <c r="CW69" s="231"/>
      <c r="CX69" s="231" t="s">
        <v>943</v>
      </c>
      <c r="CY69" s="231">
        <v>6</v>
      </c>
      <c r="CZ69" s="62" t="s">
        <v>936</v>
      </c>
      <c r="DA69" s="62" t="s">
        <v>936</v>
      </c>
      <c r="DI69" s="138" t="s">
        <v>1404</v>
      </c>
      <c r="DJ69" s="218"/>
      <c r="DK69" s="269"/>
      <c r="DL69" s="337"/>
      <c r="DM69" s="108">
        <v>74</v>
      </c>
      <c r="DN69" s="521" t="s">
        <v>1088</v>
      </c>
      <c r="DO69" s="521" t="s">
        <v>48</v>
      </c>
      <c r="DP69" s="980"/>
      <c r="DQ69" s="107">
        <v>2</v>
      </c>
      <c r="DR69" s="557" t="s">
        <v>34</v>
      </c>
      <c r="DS69" s="557"/>
      <c r="DT69" s="107">
        <v>0</v>
      </c>
      <c r="DU69" s="107">
        <v>0</v>
      </c>
      <c r="DV69" s="999">
        <v>42650</v>
      </c>
      <c r="DW69" s="107">
        <v>1</v>
      </c>
      <c r="DX69" s="107" t="s">
        <v>863</v>
      </c>
      <c r="DY69" s="107" t="s">
        <v>863</v>
      </c>
      <c r="DZ69" s="107" t="s">
        <v>863</v>
      </c>
      <c r="EA69" s="107" t="s">
        <v>863</v>
      </c>
      <c r="EB69" s="107" t="s">
        <v>863</v>
      </c>
      <c r="EC69" s="107" t="s">
        <v>863</v>
      </c>
      <c r="ED69" s="107" t="s">
        <v>863</v>
      </c>
      <c r="EE69" s="107" t="s">
        <v>863</v>
      </c>
      <c r="EF69" s="107" t="s">
        <v>863</v>
      </c>
      <c r="EG69" s="107" t="s">
        <v>863</v>
      </c>
      <c r="EH69" s="557">
        <v>3</v>
      </c>
      <c r="EI69" s="282">
        <v>1</v>
      </c>
      <c r="EJ69" s="282">
        <v>3</v>
      </c>
      <c r="EK69" s="223">
        <v>2</v>
      </c>
      <c r="EL69" s="218"/>
      <c r="EM69" s="223">
        <v>0</v>
      </c>
      <c r="EN69" s="223">
        <v>170</v>
      </c>
      <c r="EO69" s="223">
        <v>89</v>
      </c>
      <c r="EP69" s="1084">
        <v>30.79584775086505</v>
      </c>
      <c r="EQ69" s="557">
        <v>2</v>
      </c>
      <c r="ER69" s="999" t="s">
        <v>863</v>
      </c>
      <c r="ES69" s="557">
        <v>3</v>
      </c>
      <c r="ET69" s="557">
        <v>2</v>
      </c>
      <c r="EU69" s="107" t="s">
        <v>863</v>
      </c>
      <c r="EV69" s="691"/>
      <c r="EW69" s="691"/>
      <c r="EX69" s="240"/>
      <c r="EY69" s="240"/>
      <c r="EZ69" s="240"/>
      <c r="FA69" s="240"/>
      <c r="FB69" s="240"/>
      <c r="FC69" s="241"/>
      <c r="FD69" s="240"/>
      <c r="FE69" s="240"/>
      <c r="FF69" s="240"/>
      <c r="FG69" s="240"/>
      <c r="FH69" s="240"/>
      <c r="FI69" s="240"/>
      <c r="FJ69" s="240"/>
      <c r="FK69" s="240"/>
      <c r="FL69" s="242"/>
      <c r="FM69" s="242"/>
      <c r="FN69" s="242"/>
      <c r="FO69" s="242"/>
      <c r="FP69" s="243"/>
      <c r="FQ69" s="244"/>
      <c r="FR69" s="240"/>
      <c r="FS69" s="240"/>
      <c r="GR69" s="225"/>
      <c r="GS69" s="225"/>
    </row>
    <row r="70" spans="1:201" hidden="1" x14ac:dyDescent="0.25">
      <c r="A70" s="101">
        <v>44</v>
      </c>
      <c r="B70" s="228">
        <f>COUNTIFS($E$1:E70,E70,$G$1:G70,G70)</f>
        <v>1</v>
      </c>
      <c r="C70" s="228"/>
      <c r="D70" s="966">
        <v>5001</v>
      </c>
      <c r="E70" s="843" t="s">
        <v>1405</v>
      </c>
      <c r="F70" s="207"/>
      <c r="G70" s="146">
        <v>535215057</v>
      </c>
      <c r="H70" s="230">
        <f t="shared" si="0"/>
        <v>63</v>
      </c>
      <c r="I70" s="146" t="s">
        <v>1486</v>
      </c>
      <c r="J70" s="207"/>
      <c r="K70" s="207"/>
      <c r="L70" s="254" t="s">
        <v>48</v>
      </c>
      <c r="M70" s="207"/>
      <c r="N70" s="213"/>
      <c r="O70" s="213"/>
      <c r="P70" s="213"/>
      <c r="Q70" s="12"/>
      <c r="T70" s="168"/>
      <c r="U70" s="168"/>
      <c r="V70" s="180"/>
      <c r="W70" s="168"/>
      <c r="X70" s="179"/>
      <c r="Y70" s="168"/>
      <c r="AA70" s="226"/>
      <c r="AB70" s="226"/>
      <c r="AK70" s="317">
        <v>58.1</v>
      </c>
      <c r="AL70" s="318"/>
      <c r="AN70" s="281"/>
      <c r="AP70" s="319">
        <v>41</v>
      </c>
      <c r="AQ70" s="320">
        <v>27.4</v>
      </c>
      <c r="AR70" s="321">
        <v>31.1</v>
      </c>
      <c r="AS70" s="322">
        <v>99.5</v>
      </c>
      <c r="AT70" s="323">
        <v>1.4963503649635037</v>
      </c>
      <c r="AU70" s="324">
        <v>46.53649635036497</v>
      </c>
      <c r="AV70" s="325">
        <v>0.70085470085470081</v>
      </c>
      <c r="AW70" s="358">
        <v>24.722999999999999</v>
      </c>
      <c r="AX70" s="326" t="s">
        <v>754</v>
      </c>
      <c r="AY70" s="226" t="s">
        <v>754</v>
      </c>
      <c r="AZ70" s="280" t="s">
        <v>754</v>
      </c>
      <c r="BA70" s="327"/>
      <c r="BB70" s="328">
        <v>0.22</v>
      </c>
      <c r="BC70" s="329">
        <v>3.2554000000000003</v>
      </c>
      <c r="BD70" s="329"/>
      <c r="BE70" s="226">
        <v>99</v>
      </c>
      <c r="BG70" s="330">
        <v>86.7</v>
      </c>
      <c r="BH70" s="280"/>
      <c r="BI70" s="280">
        <v>0.32999999999999996</v>
      </c>
      <c r="BJ70" s="280">
        <v>77.777777777777786</v>
      </c>
      <c r="BK70" s="280">
        <v>22.222222222222225</v>
      </c>
      <c r="BL70" s="331">
        <v>3.5</v>
      </c>
      <c r="BM70" s="332">
        <v>1.2136</v>
      </c>
      <c r="BN70" s="328">
        <v>0</v>
      </c>
      <c r="BO70" s="226">
        <v>9.68</v>
      </c>
      <c r="BP70" s="226">
        <v>14.9</v>
      </c>
      <c r="BQ70" s="333">
        <v>1.5392561983471076</v>
      </c>
      <c r="BR70" s="347"/>
      <c r="BS70" s="347"/>
      <c r="BT70" s="347"/>
      <c r="BU70" s="347"/>
      <c r="BV70" s="347"/>
      <c r="BW70" s="347"/>
      <c r="BX70" s="347"/>
      <c r="BY70" s="347"/>
      <c r="BZ70" s="347"/>
      <c r="CA70" s="347"/>
      <c r="CB70" s="347"/>
      <c r="CC70" s="347"/>
      <c r="CD70" s="280">
        <v>13.402899999999999</v>
      </c>
      <c r="CE70" s="226">
        <v>46.7</v>
      </c>
      <c r="CF70" s="226">
        <v>53.3</v>
      </c>
      <c r="CU70" s="66"/>
      <c r="CW70" s="231"/>
      <c r="CX70" s="231" t="s">
        <v>929</v>
      </c>
      <c r="CY70" s="231">
        <v>3</v>
      </c>
      <c r="CZ70" s="130" t="s">
        <v>1291</v>
      </c>
      <c r="DA70" s="223" t="s">
        <v>1291</v>
      </c>
      <c r="DI70" s="139" t="s">
        <v>1405</v>
      </c>
      <c r="DJ70" s="218"/>
      <c r="DK70" s="269"/>
      <c r="DL70" s="337"/>
      <c r="DM70" s="148">
        <v>63</v>
      </c>
      <c r="DN70" s="266" t="s">
        <v>1090</v>
      </c>
      <c r="DO70" s="521" t="s">
        <v>48</v>
      </c>
      <c r="DP70" s="980"/>
      <c r="DQ70" s="146">
        <v>2</v>
      </c>
      <c r="DR70" s="1058" t="s">
        <v>34</v>
      </c>
      <c r="DS70" s="1058"/>
      <c r="DT70" s="146">
        <v>0</v>
      </c>
      <c r="DU70" s="146">
        <v>0</v>
      </c>
      <c r="DV70" s="1001" t="s">
        <v>863</v>
      </c>
      <c r="DW70" s="146" t="s">
        <v>863</v>
      </c>
      <c r="DX70" s="146" t="s">
        <v>863</v>
      </c>
      <c r="DY70" s="146" t="s">
        <v>863</v>
      </c>
      <c r="DZ70" s="146" t="s">
        <v>863</v>
      </c>
      <c r="EA70" s="146" t="s">
        <v>863</v>
      </c>
      <c r="EB70" s="146" t="s">
        <v>863</v>
      </c>
      <c r="EC70" s="146" t="s">
        <v>863</v>
      </c>
      <c r="ED70" s="146" t="s">
        <v>863</v>
      </c>
      <c r="EE70" s="146" t="s">
        <v>863</v>
      </c>
      <c r="EF70" s="146" t="s">
        <v>863</v>
      </c>
      <c r="EG70" s="146" t="s">
        <v>863</v>
      </c>
      <c r="EH70" s="1058">
        <v>2</v>
      </c>
      <c r="EI70" s="282">
        <v>1</v>
      </c>
      <c r="EJ70" s="282">
        <v>22</v>
      </c>
      <c r="EK70" s="146">
        <v>2</v>
      </c>
      <c r="EL70" s="218"/>
      <c r="EM70" s="146">
        <v>0</v>
      </c>
      <c r="EN70" s="146">
        <v>184</v>
      </c>
      <c r="EO70" s="146">
        <v>127</v>
      </c>
      <c r="EP70" s="1085">
        <v>37.511814744801512</v>
      </c>
      <c r="EQ70" s="1058">
        <v>0</v>
      </c>
      <c r="ER70" s="1001" t="s">
        <v>863</v>
      </c>
      <c r="ES70" s="1058">
        <v>3</v>
      </c>
      <c r="ET70" s="1058">
        <v>2</v>
      </c>
      <c r="EU70" s="146">
        <v>4</v>
      </c>
      <c r="EV70" s="691"/>
      <c r="EW70" s="691"/>
      <c r="EX70" s="240"/>
      <c r="EY70" s="240"/>
      <c r="EZ70" s="240"/>
      <c r="FA70" s="240"/>
      <c r="FB70" s="240"/>
      <c r="FC70" s="241"/>
      <c r="FD70" s="240"/>
      <c r="FE70" s="240"/>
      <c r="FF70" s="240"/>
      <c r="FG70" s="240"/>
      <c r="FH70" s="240"/>
      <c r="FI70" s="240"/>
      <c r="FJ70" s="240"/>
      <c r="FK70" s="240"/>
      <c r="FL70" s="242"/>
      <c r="FM70" s="242"/>
      <c r="FN70" s="242"/>
      <c r="FO70" s="242"/>
      <c r="FP70" s="243"/>
      <c r="FQ70" s="244"/>
      <c r="FR70" s="240"/>
      <c r="FS70" s="240"/>
      <c r="GR70" s="225"/>
      <c r="GS70" s="225"/>
    </row>
    <row r="71" spans="1:201" s="260" customFormat="1" hidden="1" x14ac:dyDescent="0.25">
      <c r="A71" s="101">
        <v>45</v>
      </c>
      <c r="B71" s="228">
        <f>COUNTIFS($E$1:E71,E71,$G$1:G71,G71)</f>
        <v>1</v>
      </c>
      <c r="C71" s="228"/>
      <c r="D71" s="136">
        <v>5018</v>
      </c>
      <c r="E71" s="844" t="s">
        <v>1406</v>
      </c>
      <c r="F71" s="207"/>
      <c r="G71" s="223">
        <v>6158310279</v>
      </c>
      <c r="H71" s="230">
        <f t="shared" si="0"/>
        <v>55</v>
      </c>
      <c r="I71" s="107" t="s">
        <v>1487</v>
      </c>
      <c r="J71" s="207"/>
      <c r="K71" s="207"/>
      <c r="L71" s="253" t="s">
        <v>48</v>
      </c>
      <c r="M71" s="207"/>
      <c r="N71" s="213"/>
      <c r="O71" s="213"/>
      <c r="P71" s="213"/>
      <c r="Q71" s="12"/>
      <c r="R71" s="66"/>
      <c r="S71" s="66"/>
      <c r="T71" s="168"/>
      <c r="U71" s="168"/>
      <c r="V71" s="180"/>
      <c r="W71" s="168"/>
      <c r="X71" s="179"/>
      <c r="Y71" s="168"/>
      <c r="Z71" s="168"/>
      <c r="AA71" s="226"/>
      <c r="AB71" s="226"/>
      <c r="AC71" s="226"/>
      <c r="AD71" s="226"/>
      <c r="AE71" s="226"/>
      <c r="AF71" s="226"/>
      <c r="AG71" s="226"/>
      <c r="AH71" s="76"/>
      <c r="AI71" s="72"/>
      <c r="AJ71" s="226"/>
      <c r="AK71" s="317">
        <v>11</v>
      </c>
      <c r="AL71" s="318"/>
      <c r="AM71" s="226"/>
      <c r="AN71" s="281"/>
      <c r="AO71" s="226"/>
      <c r="AP71" s="319">
        <v>60.9</v>
      </c>
      <c r="AQ71" s="320">
        <v>35.5</v>
      </c>
      <c r="AR71" s="321">
        <v>1.04</v>
      </c>
      <c r="AS71" s="322">
        <v>97.440000000000012</v>
      </c>
      <c r="AT71" s="323">
        <v>1.7154929577464788</v>
      </c>
      <c r="AU71" s="324">
        <v>1.7841126760563379</v>
      </c>
      <c r="AV71" s="325">
        <v>1.6666666666666667</v>
      </c>
      <c r="AW71" s="358">
        <v>46.466700000000003</v>
      </c>
      <c r="AX71" s="326" t="s">
        <v>754</v>
      </c>
      <c r="AY71" s="226" t="s">
        <v>754</v>
      </c>
      <c r="AZ71" s="280" t="s">
        <v>754</v>
      </c>
      <c r="BA71" s="327"/>
      <c r="BB71" s="328">
        <v>4.9800000000000004</v>
      </c>
      <c r="BC71" s="329">
        <v>2.8866599999999991</v>
      </c>
      <c r="BD71" s="329"/>
      <c r="BE71" s="226">
        <v>77.5</v>
      </c>
      <c r="BF71" s="226"/>
      <c r="BG71" s="330">
        <v>85.7</v>
      </c>
      <c r="BH71" s="280"/>
      <c r="BI71" s="280">
        <v>0.2200000000000002</v>
      </c>
      <c r="BJ71" s="280">
        <v>49.541284403669721</v>
      </c>
      <c r="BK71" s="280">
        <v>50.458715596330279</v>
      </c>
      <c r="BL71" s="331">
        <v>0.9818181818181817</v>
      </c>
      <c r="BM71" s="332">
        <v>0.84650999999999998</v>
      </c>
      <c r="BN71" s="328">
        <v>0</v>
      </c>
      <c r="BO71" s="226">
        <v>5.66</v>
      </c>
      <c r="BP71" s="226">
        <v>23.7</v>
      </c>
      <c r="BQ71" s="333">
        <v>4.1872791519434625</v>
      </c>
      <c r="BR71" s="347"/>
      <c r="BS71" s="347"/>
      <c r="BT71" s="347"/>
      <c r="BU71" s="347"/>
      <c r="BV71" s="347"/>
      <c r="BW71" s="347"/>
      <c r="BX71" s="347"/>
      <c r="BY71" s="347"/>
      <c r="BZ71" s="347"/>
      <c r="CA71" s="347"/>
      <c r="CB71" s="347"/>
      <c r="CC71" s="347"/>
      <c r="CD71" s="280">
        <v>15.371499999999999</v>
      </c>
      <c r="CE71" s="226">
        <v>43.3</v>
      </c>
      <c r="CF71" s="226">
        <v>56.7</v>
      </c>
      <c r="CG71" s="226"/>
      <c r="CH71" s="226"/>
      <c r="CI71" s="226"/>
      <c r="CJ71" s="226"/>
      <c r="CK71" s="226"/>
      <c r="CL71" s="226"/>
      <c r="CM71" s="226"/>
      <c r="CN71" s="66"/>
      <c r="CO71" s="66"/>
      <c r="CP71" s="66"/>
      <c r="CQ71" s="66"/>
      <c r="CR71" s="66"/>
      <c r="CS71" s="66"/>
      <c r="CT71" s="66"/>
      <c r="CU71" s="66"/>
      <c r="CV71" s="226"/>
      <c r="CW71" s="231"/>
      <c r="CX71" s="231" t="s">
        <v>926</v>
      </c>
      <c r="CY71" s="231">
        <v>2</v>
      </c>
      <c r="CZ71" s="231" t="s">
        <v>930</v>
      </c>
      <c r="DA71" s="98" t="s">
        <v>930</v>
      </c>
      <c r="DB71" s="335"/>
      <c r="DC71" s="226"/>
      <c r="DD71" s="226"/>
      <c r="DE71" s="226"/>
      <c r="DF71" s="226"/>
      <c r="DG71" s="226"/>
      <c r="DH71" s="226"/>
      <c r="DI71" s="141" t="s">
        <v>1406</v>
      </c>
      <c r="DJ71" s="218"/>
      <c r="DK71" s="269"/>
      <c r="DL71" s="337"/>
      <c r="DM71" s="108">
        <v>55</v>
      </c>
      <c r="DN71" s="266" t="s">
        <v>1090</v>
      </c>
      <c r="DO71" s="521" t="s">
        <v>48</v>
      </c>
      <c r="DP71" s="980"/>
      <c r="DQ71" s="107">
        <v>2</v>
      </c>
      <c r="DR71" s="557" t="s">
        <v>72</v>
      </c>
      <c r="DS71" s="557"/>
      <c r="DT71" s="107">
        <v>0</v>
      </c>
      <c r="DU71" s="107">
        <v>0</v>
      </c>
      <c r="DV71" s="999" t="s">
        <v>863</v>
      </c>
      <c r="DW71" s="107" t="s">
        <v>863</v>
      </c>
      <c r="DX71" s="107" t="s">
        <v>863</v>
      </c>
      <c r="DY71" s="107" t="s">
        <v>863</v>
      </c>
      <c r="DZ71" s="107" t="s">
        <v>863</v>
      </c>
      <c r="EA71" s="107" t="s">
        <v>863</v>
      </c>
      <c r="EB71" s="107" t="s">
        <v>863</v>
      </c>
      <c r="EC71" s="107" t="s">
        <v>863</v>
      </c>
      <c r="ED71" s="107" t="s">
        <v>863</v>
      </c>
      <c r="EE71" s="107" t="s">
        <v>863</v>
      </c>
      <c r="EF71" s="107" t="s">
        <v>863</v>
      </c>
      <c r="EG71" s="107" t="s">
        <v>863</v>
      </c>
      <c r="EH71" s="557">
        <v>2</v>
      </c>
      <c r="EI71" s="282">
        <v>1</v>
      </c>
      <c r="EJ71" s="282">
        <v>11</v>
      </c>
      <c r="EK71" s="223">
        <v>2</v>
      </c>
      <c r="EL71" s="218"/>
      <c r="EM71" s="223">
        <v>1</v>
      </c>
      <c r="EN71" s="223">
        <v>168</v>
      </c>
      <c r="EO71" s="223">
        <v>83</v>
      </c>
      <c r="EP71" s="1084">
        <v>29.407596371882082</v>
      </c>
      <c r="EQ71" s="557">
        <v>0</v>
      </c>
      <c r="ER71" s="999" t="s">
        <v>863</v>
      </c>
      <c r="ES71" s="557">
        <v>2</v>
      </c>
      <c r="ET71" s="557">
        <v>1</v>
      </c>
      <c r="EU71" s="107">
        <v>3</v>
      </c>
      <c r="EV71" s="691"/>
      <c r="EW71" s="691"/>
      <c r="EX71" s="240"/>
      <c r="EY71" s="240"/>
      <c r="EZ71" s="240"/>
      <c r="FA71" s="240"/>
      <c r="FB71" s="240"/>
      <c r="FC71" s="241"/>
      <c r="FD71" s="240"/>
      <c r="FE71" s="240"/>
      <c r="FF71" s="240"/>
      <c r="FG71" s="240"/>
      <c r="FH71" s="240"/>
      <c r="FI71" s="240"/>
      <c r="FJ71" s="240"/>
      <c r="FK71" s="240"/>
      <c r="FL71" s="242"/>
      <c r="FM71" s="242"/>
      <c r="FN71" s="242"/>
      <c r="FO71" s="242"/>
      <c r="FP71" s="243"/>
      <c r="FQ71" s="244"/>
      <c r="FR71" s="240"/>
      <c r="FS71" s="240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225"/>
      <c r="GS71" s="225"/>
    </row>
    <row r="72" spans="1:201" s="260" customFormat="1" hidden="1" x14ac:dyDescent="0.25">
      <c r="A72" s="101">
        <v>46</v>
      </c>
      <c r="B72" s="228">
        <f>COUNTIFS($E$1:E72,E72,$G$1:G72,G72)</f>
        <v>1</v>
      </c>
      <c r="C72" s="228"/>
      <c r="D72" s="966">
        <v>5017</v>
      </c>
      <c r="E72" s="843" t="s">
        <v>1408</v>
      </c>
      <c r="F72" s="207"/>
      <c r="G72" s="146">
        <v>5652132134</v>
      </c>
      <c r="H72" s="230">
        <f t="shared" si="0"/>
        <v>60</v>
      </c>
      <c r="I72" s="146" t="s">
        <v>1487</v>
      </c>
      <c r="J72" s="207"/>
      <c r="K72" s="207"/>
      <c r="L72" s="254" t="s">
        <v>48</v>
      </c>
      <c r="M72" s="207"/>
      <c r="N72" s="213"/>
      <c r="O72" s="213"/>
      <c r="P72" s="213"/>
      <c r="Q72" s="12"/>
      <c r="R72" s="66"/>
      <c r="S72" s="66"/>
      <c r="T72" s="168"/>
      <c r="U72" s="168"/>
      <c r="V72" s="180"/>
      <c r="W72" s="168"/>
      <c r="X72" s="179"/>
      <c r="Y72" s="168"/>
      <c r="Z72" s="168"/>
      <c r="AA72" s="226"/>
      <c r="AB72" s="226"/>
      <c r="AC72" s="226"/>
      <c r="AD72" s="226"/>
      <c r="AE72" s="226"/>
      <c r="AF72" s="226"/>
      <c r="AG72" s="226"/>
      <c r="AH72" s="76"/>
      <c r="AI72" s="72"/>
      <c r="AJ72" s="226"/>
      <c r="AK72" s="317">
        <v>3.71</v>
      </c>
      <c r="AL72" s="318"/>
      <c r="AM72" s="226"/>
      <c r="AN72" s="281"/>
      <c r="AO72" s="226"/>
      <c r="AP72" s="319">
        <v>63.9</v>
      </c>
      <c r="AQ72" s="320">
        <v>26.8</v>
      </c>
      <c r="AR72" s="321">
        <v>3.9</v>
      </c>
      <c r="AS72" s="322">
        <v>94.600000000000009</v>
      </c>
      <c r="AT72" s="323">
        <v>2.3843283582089549</v>
      </c>
      <c r="AU72" s="324">
        <v>9.2988805970149233</v>
      </c>
      <c r="AV72" s="325">
        <v>2.0814332247557004</v>
      </c>
      <c r="AW72" s="358">
        <v>43.515899999999995</v>
      </c>
      <c r="AX72" s="326" t="s">
        <v>754</v>
      </c>
      <c r="AY72" s="226" t="s">
        <v>754</v>
      </c>
      <c r="AZ72" s="280" t="s">
        <v>754</v>
      </c>
      <c r="BA72" s="327"/>
      <c r="BB72" s="328">
        <v>0.11</v>
      </c>
      <c r="BC72" s="329">
        <v>4.0768200000000006</v>
      </c>
      <c r="BD72" s="329"/>
      <c r="BE72" s="226">
        <v>99</v>
      </c>
      <c r="BF72" s="226"/>
      <c r="BG72" s="330">
        <v>88.6</v>
      </c>
      <c r="BH72" s="280"/>
      <c r="BI72" s="280">
        <v>0.96</v>
      </c>
      <c r="BJ72" s="280">
        <v>68.722466960352435</v>
      </c>
      <c r="BK72" s="280">
        <v>31.277533039647579</v>
      </c>
      <c r="BL72" s="331">
        <v>2.197183098591549</v>
      </c>
      <c r="BM72" s="332">
        <v>0.84348000000000001</v>
      </c>
      <c r="BN72" s="328">
        <v>0.30032999999999999</v>
      </c>
      <c r="BO72" s="226">
        <v>12.9</v>
      </c>
      <c r="BP72" s="226">
        <v>47.3</v>
      </c>
      <c r="BQ72" s="333">
        <v>3.6666666666666665</v>
      </c>
      <c r="BR72" s="347">
        <v>9.1999999999999993</v>
      </c>
      <c r="BS72" s="347">
        <v>81.099999999999994</v>
      </c>
      <c r="BT72" s="347"/>
      <c r="BU72" s="357">
        <v>5.4000000000000021</v>
      </c>
      <c r="BV72" s="357">
        <v>27.7</v>
      </c>
      <c r="BW72" s="357">
        <v>12.9</v>
      </c>
      <c r="BX72" s="357">
        <v>3.6</v>
      </c>
      <c r="BY72" s="357">
        <v>19.899999999999999</v>
      </c>
      <c r="BZ72" s="357">
        <v>5.5</v>
      </c>
      <c r="CA72" s="357">
        <v>13.2</v>
      </c>
      <c r="CB72" s="357">
        <v>13.2</v>
      </c>
      <c r="CC72" s="357">
        <v>2</v>
      </c>
      <c r="CD72" s="280">
        <v>11.39</v>
      </c>
      <c r="CE72" s="226">
        <v>42.5</v>
      </c>
      <c r="CF72" s="226">
        <v>57.5</v>
      </c>
      <c r="CG72" s="226"/>
      <c r="CH72" s="226"/>
      <c r="CI72" s="226"/>
      <c r="CJ72" s="226"/>
      <c r="CK72" s="226"/>
      <c r="CL72" s="226"/>
      <c r="CM72" s="226"/>
      <c r="CN72" s="66"/>
      <c r="CO72" s="66"/>
      <c r="CP72" s="66"/>
      <c r="CQ72" s="66"/>
      <c r="CR72" s="66"/>
      <c r="CS72" s="66"/>
      <c r="CT72" s="66"/>
      <c r="CU72" s="66"/>
      <c r="CV72" s="226"/>
      <c r="CW72" s="231"/>
      <c r="CX72" s="231" t="s">
        <v>929</v>
      </c>
      <c r="CY72" s="231">
        <v>3</v>
      </c>
      <c r="CZ72" s="231" t="s">
        <v>930</v>
      </c>
      <c r="DA72" s="98" t="s">
        <v>930</v>
      </c>
      <c r="DB72" s="335"/>
      <c r="DC72" s="226"/>
      <c r="DD72" s="226"/>
      <c r="DE72" s="226"/>
      <c r="DF72" s="226"/>
      <c r="DG72" s="226"/>
      <c r="DH72" s="226"/>
      <c r="DI72" s="139" t="s">
        <v>1408</v>
      </c>
      <c r="DJ72" s="218"/>
      <c r="DK72" s="269"/>
      <c r="DL72" s="337"/>
      <c r="DM72" s="148">
        <v>60</v>
      </c>
      <c r="DN72" s="266" t="s">
        <v>1090</v>
      </c>
      <c r="DO72" s="521" t="s">
        <v>48</v>
      </c>
      <c r="DP72" s="980"/>
      <c r="DQ72" s="146">
        <v>2</v>
      </c>
      <c r="DR72" s="1058" t="s">
        <v>34</v>
      </c>
      <c r="DS72" s="1058"/>
      <c r="DT72" s="146">
        <v>0</v>
      </c>
      <c r="DU72" s="146">
        <v>0</v>
      </c>
      <c r="DV72" s="1001" t="s">
        <v>863</v>
      </c>
      <c r="DW72" s="146" t="s">
        <v>863</v>
      </c>
      <c r="DX72" s="146" t="s">
        <v>863</v>
      </c>
      <c r="DY72" s="146" t="s">
        <v>863</v>
      </c>
      <c r="DZ72" s="146" t="s">
        <v>863</v>
      </c>
      <c r="EA72" s="146" t="s">
        <v>863</v>
      </c>
      <c r="EB72" s="146" t="s">
        <v>863</v>
      </c>
      <c r="EC72" s="146" t="s">
        <v>863</v>
      </c>
      <c r="ED72" s="146" t="s">
        <v>863</v>
      </c>
      <c r="EE72" s="146" t="s">
        <v>863</v>
      </c>
      <c r="EF72" s="146" t="s">
        <v>863</v>
      </c>
      <c r="EG72" s="146" t="s">
        <v>863</v>
      </c>
      <c r="EH72" s="1058">
        <v>2</v>
      </c>
      <c r="EI72" s="282">
        <v>5</v>
      </c>
      <c r="EJ72" s="282">
        <v>12</v>
      </c>
      <c r="EK72" s="146">
        <v>2</v>
      </c>
      <c r="EL72" s="218"/>
      <c r="EM72" s="146">
        <v>1</v>
      </c>
      <c r="EN72" s="146">
        <v>165</v>
      </c>
      <c r="EO72" s="146">
        <v>105</v>
      </c>
      <c r="EP72" s="1085">
        <v>38.567493112947659</v>
      </c>
      <c r="EQ72" s="1058">
        <v>0</v>
      </c>
      <c r="ER72" s="1001" t="s">
        <v>863</v>
      </c>
      <c r="ES72" s="1058">
        <v>3</v>
      </c>
      <c r="ET72" s="1058">
        <v>2</v>
      </c>
      <c r="EU72" s="146">
        <v>4</v>
      </c>
      <c r="EV72" s="691"/>
      <c r="EW72" s="691"/>
      <c r="EX72" s="240"/>
      <c r="EY72" s="240"/>
      <c r="EZ72" s="240"/>
      <c r="FA72" s="240"/>
      <c r="FB72" s="240"/>
      <c r="FC72" s="241"/>
      <c r="FD72" s="240"/>
      <c r="FE72" s="240"/>
      <c r="FF72" s="240"/>
      <c r="FG72" s="240"/>
      <c r="FH72" s="240"/>
      <c r="FI72" s="240"/>
      <c r="FJ72" s="240"/>
      <c r="FK72" s="240"/>
      <c r="FL72" s="242"/>
      <c r="FM72" s="242"/>
      <c r="FN72" s="242"/>
      <c r="FO72" s="242"/>
      <c r="FP72" s="243"/>
      <c r="FQ72" s="244"/>
      <c r="FR72" s="240"/>
      <c r="FS72" s="240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225"/>
      <c r="GS72" s="225"/>
    </row>
    <row r="73" spans="1:201" hidden="1" x14ac:dyDescent="0.25">
      <c r="A73" s="101">
        <v>47</v>
      </c>
      <c r="B73" s="228">
        <f>COUNTIFS($E$1:E73,E73,$G$1:G73,G73)</f>
        <v>1</v>
      </c>
      <c r="C73" s="228"/>
      <c r="D73" s="136">
        <v>5016</v>
      </c>
      <c r="E73" s="611" t="s">
        <v>1407</v>
      </c>
      <c r="F73" s="207"/>
      <c r="G73" s="223">
        <v>5851140152</v>
      </c>
      <c r="H73" s="230">
        <f t="shared" ref="H73:H136" si="1">LEFT(I73,4)-CONCATENATE(19,LEFT(G73,2))</f>
        <v>58</v>
      </c>
      <c r="I73" s="107" t="s">
        <v>1487</v>
      </c>
      <c r="J73" s="207"/>
      <c r="K73" s="207"/>
      <c r="L73" s="253" t="s">
        <v>48</v>
      </c>
      <c r="M73" s="207"/>
      <c r="N73" s="213"/>
      <c r="O73" s="213"/>
      <c r="P73" s="213"/>
      <c r="Q73" s="12"/>
      <c r="T73" s="168"/>
      <c r="U73" s="168"/>
      <c r="V73" s="180"/>
      <c r="W73" s="168"/>
      <c r="X73" s="179"/>
      <c r="Y73" s="168"/>
      <c r="AA73" s="226"/>
      <c r="AB73" s="226"/>
      <c r="AK73" s="317">
        <v>0.4</v>
      </c>
      <c r="AL73" s="318"/>
      <c r="AN73" s="281"/>
      <c r="AP73" s="319">
        <v>66.2</v>
      </c>
      <c r="AQ73" s="320">
        <v>14.2</v>
      </c>
      <c r="AR73" s="321">
        <v>6.95</v>
      </c>
      <c r="AS73" s="322">
        <v>87.350000000000009</v>
      </c>
      <c r="AT73" s="323">
        <v>4.6619718309859159</v>
      </c>
      <c r="AU73" s="324">
        <v>32.400704225352115</v>
      </c>
      <c r="AV73" s="325">
        <v>3.1300236406619391</v>
      </c>
      <c r="AW73" s="223" t="s">
        <v>754</v>
      </c>
      <c r="AX73" s="326" t="s">
        <v>754</v>
      </c>
      <c r="AY73" s="226" t="s">
        <v>754</v>
      </c>
      <c r="AZ73" s="280" t="s">
        <v>754</v>
      </c>
      <c r="BA73" s="327"/>
      <c r="BB73" s="328" t="s">
        <v>754</v>
      </c>
      <c r="BC73" s="329" t="e">
        <v>#VALUE!</v>
      </c>
      <c r="BD73" s="329"/>
      <c r="BE73" s="226" t="s">
        <v>754</v>
      </c>
      <c r="BG73" s="330" t="s">
        <v>754</v>
      </c>
      <c r="BH73" s="280"/>
      <c r="BI73" s="280" t="s">
        <v>754</v>
      </c>
      <c r="BJ73" s="280" t="s">
        <v>754</v>
      </c>
      <c r="BK73" s="280" t="s">
        <v>754</v>
      </c>
      <c r="BL73" s="331" t="s">
        <v>754</v>
      </c>
      <c r="BM73" s="332" t="s">
        <v>754</v>
      </c>
      <c r="BN73" s="328" t="s">
        <v>754</v>
      </c>
      <c r="BO73" s="226" t="s">
        <v>754</v>
      </c>
      <c r="BP73" s="226" t="s">
        <v>754</v>
      </c>
      <c r="BQ73" s="333" t="e">
        <v>#VALUE!</v>
      </c>
      <c r="BR73" s="347"/>
      <c r="BS73" s="347"/>
      <c r="BT73" s="347"/>
      <c r="BU73" s="347"/>
      <c r="BV73" s="347"/>
      <c r="BW73" s="347"/>
      <c r="BX73" s="347"/>
      <c r="BY73" s="347"/>
      <c r="BZ73" s="347"/>
      <c r="CA73" s="347"/>
      <c r="CB73" s="347"/>
      <c r="CC73" s="347"/>
      <c r="CD73" s="280">
        <v>6.0775999999999986</v>
      </c>
      <c r="CE73" s="226">
        <v>42.8</v>
      </c>
      <c r="CF73" s="226">
        <v>57.2</v>
      </c>
      <c r="CU73" s="66"/>
      <c r="CW73" s="231"/>
      <c r="CX73" s="231" t="s">
        <v>929</v>
      </c>
      <c r="CY73" s="231">
        <v>3</v>
      </c>
      <c r="CZ73" s="231" t="s">
        <v>930</v>
      </c>
      <c r="DA73" s="98" t="s">
        <v>930</v>
      </c>
      <c r="DI73" s="138" t="s">
        <v>1407</v>
      </c>
      <c r="DJ73" s="218"/>
      <c r="DK73" s="269"/>
      <c r="DL73" s="337"/>
      <c r="DM73" s="108">
        <v>58</v>
      </c>
      <c r="DN73" s="266" t="s">
        <v>1090</v>
      </c>
      <c r="DO73" s="521" t="s">
        <v>48</v>
      </c>
      <c r="DP73" s="980"/>
      <c r="DQ73" s="107">
        <v>2</v>
      </c>
      <c r="DR73" s="557" t="s">
        <v>34</v>
      </c>
      <c r="DS73" s="557"/>
      <c r="DT73" s="107">
        <v>0</v>
      </c>
      <c r="DU73" s="107">
        <v>0</v>
      </c>
      <c r="DV73" s="999">
        <v>42660</v>
      </c>
      <c r="DW73" s="107">
        <v>1</v>
      </c>
      <c r="DX73" s="530">
        <v>2</v>
      </c>
      <c r="DY73" s="107" t="s">
        <v>863</v>
      </c>
      <c r="DZ73" s="107" t="s">
        <v>863</v>
      </c>
      <c r="EA73" s="107" t="s">
        <v>863</v>
      </c>
      <c r="EB73" s="107" t="s">
        <v>863</v>
      </c>
      <c r="EC73" s="107" t="s">
        <v>863</v>
      </c>
      <c r="ED73" s="107" t="s">
        <v>863</v>
      </c>
      <c r="EE73" s="107" t="s">
        <v>863</v>
      </c>
      <c r="EF73" s="107" t="s">
        <v>863</v>
      </c>
      <c r="EG73" s="107" t="s">
        <v>863</v>
      </c>
      <c r="EH73" s="557">
        <v>3</v>
      </c>
      <c r="EI73" s="282">
        <v>9</v>
      </c>
      <c r="EJ73" s="282">
        <v>2</v>
      </c>
      <c r="EK73" s="223">
        <v>1</v>
      </c>
      <c r="EL73" s="218"/>
      <c r="EM73" s="223">
        <v>0</v>
      </c>
      <c r="EN73" s="223">
        <v>179</v>
      </c>
      <c r="EO73" s="223">
        <v>95</v>
      </c>
      <c r="EP73" s="1084">
        <v>29.649511563309513</v>
      </c>
      <c r="EQ73" s="557">
        <v>2</v>
      </c>
      <c r="ER73" s="999" t="s">
        <v>863</v>
      </c>
      <c r="ES73" s="557">
        <v>3</v>
      </c>
      <c r="ET73" s="557">
        <v>2</v>
      </c>
      <c r="EU73" s="107" t="s">
        <v>863</v>
      </c>
      <c r="EV73" s="691"/>
      <c r="EW73" s="691"/>
      <c r="EX73" s="240"/>
      <c r="EY73" s="240"/>
      <c r="EZ73" s="240"/>
      <c r="FA73" s="240"/>
      <c r="FB73" s="240"/>
      <c r="FC73" s="241"/>
      <c r="FD73" s="240"/>
      <c r="FE73" s="240"/>
      <c r="FF73" s="240"/>
      <c r="FG73" s="240"/>
      <c r="FH73" s="240"/>
      <c r="FI73" s="240"/>
      <c r="FJ73" s="240"/>
      <c r="FK73" s="240"/>
      <c r="FL73" s="242"/>
      <c r="FM73" s="242"/>
      <c r="FN73" s="242"/>
      <c r="FO73" s="242"/>
      <c r="FP73" s="243"/>
      <c r="FQ73" s="244"/>
      <c r="FR73" s="240"/>
      <c r="FS73" s="240"/>
      <c r="GR73" s="225"/>
      <c r="GS73" s="225"/>
    </row>
    <row r="74" spans="1:201" s="260" customFormat="1" hidden="1" x14ac:dyDescent="0.25">
      <c r="A74" s="101">
        <v>48</v>
      </c>
      <c r="B74" s="228">
        <f>COUNTIFS($E$1:E74,E74,$G$1:G74,G74)</f>
        <v>1</v>
      </c>
      <c r="C74" s="228"/>
      <c r="D74" s="136">
        <v>5015</v>
      </c>
      <c r="E74" s="611" t="s">
        <v>1409</v>
      </c>
      <c r="F74" s="207"/>
      <c r="G74" s="223">
        <v>7701124475</v>
      </c>
      <c r="H74" s="230">
        <f t="shared" si="1"/>
        <v>39</v>
      </c>
      <c r="I74" s="107" t="s">
        <v>1487</v>
      </c>
      <c r="J74" s="207"/>
      <c r="K74" s="207"/>
      <c r="L74" s="253" t="s">
        <v>48</v>
      </c>
      <c r="M74" s="207"/>
      <c r="N74" s="213"/>
      <c r="O74" s="213"/>
      <c r="P74" s="213"/>
      <c r="Q74" s="12"/>
      <c r="R74" s="66"/>
      <c r="S74" s="66"/>
      <c r="T74" s="168"/>
      <c r="U74" s="168"/>
      <c r="V74" s="180"/>
      <c r="W74" s="168"/>
      <c r="X74" s="179"/>
      <c r="Y74" s="168"/>
      <c r="Z74" s="168"/>
      <c r="AA74" s="226"/>
      <c r="AB74" s="226"/>
      <c r="AC74" s="226"/>
      <c r="AD74" s="226"/>
      <c r="AE74" s="226"/>
      <c r="AF74" s="226"/>
      <c r="AG74" s="226"/>
      <c r="AH74" s="76"/>
      <c r="AI74" s="72"/>
      <c r="AJ74" s="226"/>
      <c r="AK74" s="317">
        <v>13.6</v>
      </c>
      <c r="AL74" s="318"/>
      <c r="AM74" s="226"/>
      <c r="AN74" s="281"/>
      <c r="AO74" s="226"/>
      <c r="AP74" s="319">
        <v>52.5</v>
      </c>
      <c r="AQ74" s="320">
        <v>30.1</v>
      </c>
      <c r="AR74" s="321">
        <v>14.9</v>
      </c>
      <c r="AS74" s="322">
        <v>97.5</v>
      </c>
      <c r="AT74" s="323">
        <v>1.7441860465116279</v>
      </c>
      <c r="AU74" s="324">
        <v>25.988372093023255</v>
      </c>
      <c r="AV74" s="325">
        <v>1.1666666666666667</v>
      </c>
      <c r="AW74" s="358">
        <v>39.532499999999999</v>
      </c>
      <c r="AX74" s="326" t="s">
        <v>754</v>
      </c>
      <c r="AY74" s="226" t="s">
        <v>754</v>
      </c>
      <c r="AZ74" s="280" t="s">
        <v>754</v>
      </c>
      <c r="BA74" s="327"/>
      <c r="BB74" s="328">
        <v>0.14000000000000001</v>
      </c>
      <c r="BC74" s="329">
        <v>2.5935000000000001</v>
      </c>
      <c r="BD74" s="329"/>
      <c r="BE74" s="226">
        <v>99.6</v>
      </c>
      <c r="BF74" s="226"/>
      <c r="BG74" s="330">
        <v>80.5</v>
      </c>
      <c r="BH74" s="280"/>
      <c r="BI74" s="280">
        <v>0</v>
      </c>
      <c r="BJ74" s="280">
        <v>41.567065073041171</v>
      </c>
      <c r="BK74" s="280">
        <v>58.432934926958836</v>
      </c>
      <c r="BL74" s="331">
        <v>0.71136363636363642</v>
      </c>
      <c r="BM74" s="332">
        <v>0.76124999999999998</v>
      </c>
      <c r="BN74" s="328">
        <v>3.1499999999999986E-2</v>
      </c>
      <c r="BO74" s="226">
        <v>3.76</v>
      </c>
      <c r="BP74" s="226">
        <v>7.22</v>
      </c>
      <c r="BQ74" s="333">
        <v>1.9202127659574468</v>
      </c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347"/>
      <c r="CC74" s="347"/>
      <c r="CD74" s="280">
        <v>13.6654</v>
      </c>
      <c r="CE74" s="226">
        <v>45.4</v>
      </c>
      <c r="CF74" s="226">
        <v>54.6</v>
      </c>
      <c r="CG74" s="226"/>
      <c r="CH74" s="226"/>
      <c r="CI74" s="226"/>
      <c r="CJ74" s="226"/>
      <c r="CK74" s="226"/>
      <c r="CL74" s="226"/>
      <c r="CM74" s="226"/>
      <c r="CN74" s="66"/>
      <c r="CO74" s="66"/>
      <c r="CP74" s="66"/>
      <c r="CQ74" s="66"/>
      <c r="CR74" s="66"/>
      <c r="CS74" s="66"/>
      <c r="CT74" s="66"/>
      <c r="CU74" s="66"/>
      <c r="CV74" s="226"/>
      <c r="CW74" s="231"/>
      <c r="CX74" s="231" t="s">
        <v>926</v>
      </c>
      <c r="CY74" s="231">
        <v>2</v>
      </c>
      <c r="CZ74" s="231" t="s">
        <v>927</v>
      </c>
      <c r="DA74" s="231" t="s">
        <v>928</v>
      </c>
      <c r="DB74" s="335"/>
      <c r="DC74" s="226"/>
      <c r="DD74" s="226"/>
      <c r="DE74" s="226"/>
      <c r="DF74" s="226"/>
      <c r="DG74" s="226"/>
      <c r="DH74" s="226"/>
      <c r="DI74" s="145" t="s">
        <v>1409</v>
      </c>
      <c r="DJ74" s="218"/>
      <c r="DK74" s="269"/>
      <c r="DL74" s="337"/>
      <c r="DM74" s="108">
        <v>39</v>
      </c>
      <c r="DN74" s="521" t="s">
        <v>1088</v>
      </c>
      <c r="DO74" s="521" t="s">
        <v>48</v>
      </c>
      <c r="DP74" s="980"/>
      <c r="DQ74" s="107">
        <v>2</v>
      </c>
      <c r="DR74" s="557" t="s">
        <v>1019</v>
      </c>
      <c r="DS74" s="557"/>
      <c r="DT74" s="107">
        <v>0</v>
      </c>
      <c r="DU74" s="107">
        <v>0</v>
      </c>
      <c r="DV74" s="999" t="s">
        <v>863</v>
      </c>
      <c r="DW74" s="107" t="s">
        <v>863</v>
      </c>
      <c r="DX74" s="107" t="s">
        <v>863</v>
      </c>
      <c r="DY74" s="107" t="s">
        <v>863</v>
      </c>
      <c r="DZ74" s="107">
        <v>1068</v>
      </c>
      <c r="EA74" s="107">
        <v>31.6</v>
      </c>
      <c r="EB74" s="107">
        <v>68.400000000000006</v>
      </c>
      <c r="EC74" s="107" t="s">
        <v>863</v>
      </c>
      <c r="ED74" s="107" t="s">
        <v>863</v>
      </c>
      <c r="EE74" s="107" t="s">
        <v>863</v>
      </c>
      <c r="EF74" s="107" t="s">
        <v>863</v>
      </c>
      <c r="EG74" s="107">
        <v>0</v>
      </c>
      <c r="EH74" s="557" t="s">
        <v>1092</v>
      </c>
      <c r="EI74" s="282">
        <v>5</v>
      </c>
      <c r="EJ74" s="282">
        <v>30</v>
      </c>
      <c r="EK74" s="223">
        <v>3</v>
      </c>
      <c r="EL74" s="218"/>
      <c r="EM74" s="223">
        <v>1</v>
      </c>
      <c r="EN74" s="223">
        <v>176</v>
      </c>
      <c r="EO74" s="223">
        <v>86</v>
      </c>
      <c r="EP74" s="1084">
        <v>27.76342975206612</v>
      </c>
      <c r="EQ74" s="557">
        <v>0</v>
      </c>
      <c r="ER74" s="999" t="s">
        <v>863</v>
      </c>
      <c r="ES74" s="557">
        <v>0</v>
      </c>
      <c r="ET74" s="557">
        <v>2</v>
      </c>
      <c r="EU74" s="107">
        <v>4</v>
      </c>
      <c r="EV74" s="691"/>
      <c r="EW74" s="691"/>
      <c r="EX74" s="240"/>
      <c r="EY74" s="240"/>
      <c r="EZ74" s="240"/>
      <c r="FA74" s="240"/>
      <c r="FB74" s="240"/>
      <c r="FC74" s="241"/>
      <c r="FD74" s="240"/>
      <c r="FE74" s="240"/>
      <c r="FF74" s="240"/>
      <c r="FG74" s="240"/>
      <c r="FH74" s="240"/>
      <c r="FI74" s="240"/>
      <c r="FJ74" s="240"/>
      <c r="FK74" s="240"/>
      <c r="FL74" s="242"/>
      <c r="FM74" s="242"/>
      <c r="FN74" s="242"/>
      <c r="FO74" s="242"/>
      <c r="FP74" s="243"/>
      <c r="FQ74" s="244"/>
      <c r="FR74" s="240"/>
      <c r="FS74" s="240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225"/>
      <c r="GS74" s="225"/>
    </row>
    <row r="75" spans="1:201" hidden="1" x14ac:dyDescent="0.25">
      <c r="A75" s="101">
        <v>49</v>
      </c>
      <c r="B75" s="228">
        <f>COUNTIFS($E$1:E75,E75,$G$1:G75,G75)</f>
        <v>1</v>
      </c>
      <c r="C75" s="228"/>
      <c r="D75" s="136">
        <v>5026</v>
      </c>
      <c r="E75" s="611" t="s">
        <v>1410</v>
      </c>
      <c r="F75" s="207"/>
      <c r="G75" s="223">
        <v>435828446</v>
      </c>
      <c r="H75" s="230">
        <f t="shared" si="1"/>
        <v>73</v>
      </c>
      <c r="I75" s="107" t="s">
        <v>1488</v>
      </c>
      <c r="J75" s="207"/>
      <c r="K75" s="207"/>
      <c r="L75" s="253" t="s">
        <v>48</v>
      </c>
      <c r="M75" s="207"/>
      <c r="N75" s="213"/>
      <c r="O75" s="213"/>
      <c r="P75" s="213"/>
      <c r="Q75" s="12"/>
      <c r="T75" s="168"/>
      <c r="U75" s="168"/>
      <c r="V75" s="180"/>
      <c r="W75" s="168"/>
      <c r="X75" s="179"/>
      <c r="Y75" s="168"/>
      <c r="AA75" s="226"/>
      <c r="AB75" s="226"/>
      <c r="AK75" s="317">
        <v>8.6999999999999993</v>
      </c>
      <c r="AL75" s="318"/>
      <c r="AN75" s="281"/>
      <c r="AP75" s="319">
        <v>34.9</v>
      </c>
      <c r="AQ75" s="320">
        <v>37.200000000000003</v>
      </c>
      <c r="AR75" s="321">
        <v>21.1</v>
      </c>
      <c r="AS75" s="322">
        <v>93.199999999999989</v>
      </c>
      <c r="AT75" s="323">
        <v>0.93817204301075263</v>
      </c>
      <c r="AU75" s="324">
        <v>19.795430107526883</v>
      </c>
      <c r="AV75" s="325">
        <v>0.59862778730703248</v>
      </c>
      <c r="AW75" s="223" t="s">
        <v>754</v>
      </c>
      <c r="AX75" s="326" t="s">
        <v>754</v>
      </c>
      <c r="AY75" s="226" t="s">
        <v>754</v>
      </c>
      <c r="AZ75" s="280" t="s">
        <v>754</v>
      </c>
      <c r="BA75" s="327"/>
      <c r="BB75" s="328" t="s">
        <v>754</v>
      </c>
      <c r="BC75" s="329" t="e">
        <v>#VALUE!</v>
      </c>
      <c r="BD75" s="329"/>
      <c r="BE75" s="226" t="s">
        <v>754</v>
      </c>
      <c r="BG75" s="330" t="s">
        <v>754</v>
      </c>
      <c r="BH75" s="280"/>
      <c r="BI75" s="280" t="s">
        <v>754</v>
      </c>
      <c r="BJ75" s="280" t="s">
        <v>754</v>
      </c>
      <c r="BK75" s="280" t="s">
        <v>754</v>
      </c>
      <c r="BL75" s="331" t="s">
        <v>754</v>
      </c>
      <c r="BM75" s="332" t="s">
        <v>754</v>
      </c>
      <c r="BN75" s="328" t="s">
        <v>754</v>
      </c>
      <c r="BO75" s="226" t="s">
        <v>754</v>
      </c>
      <c r="BP75" s="226" t="s">
        <v>754</v>
      </c>
      <c r="BQ75" s="333" t="e">
        <v>#VALUE!</v>
      </c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280">
        <v>16.167000000000002</v>
      </c>
      <c r="CE75" s="226">
        <v>51</v>
      </c>
      <c r="CF75" s="226">
        <v>49</v>
      </c>
      <c r="CU75" s="66"/>
      <c r="CW75" s="231"/>
      <c r="CX75" s="231" t="s">
        <v>929</v>
      </c>
      <c r="CY75" s="231">
        <v>3</v>
      </c>
      <c r="CZ75" s="231" t="s">
        <v>935</v>
      </c>
      <c r="DA75" s="231" t="s">
        <v>935</v>
      </c>
      <c r="DI75" s="138" t="s">
        <v>1410</v>
      </c>
      <c r="DJ75" s="218"/>
      <c r="DK75" s="269"/>
      <c r="DL75" s="337"/>
      <c r="DM75" s="107">
        <v>73</v>
      </c>
      <c r="DN75" s="266" t="s">
        <v>1090</v>
      </c>
      <c r="DO75" s="521" t="s">
        <v>48</v>
      </c>
      <c r="DP75" s="980"/>
      <c r="DQ75" s="107">
        <v>2</v>
      </c>
      <c r="DR75" s="557" t="s">
        <v>27</v>
      </c>
      <c r="DS75" s="557"/>
      <c r="DT75" s="107">
        <v>0</v>
      </c>
      <c r="DU75" s="107">
        <v>0</v>
      </c>
      <c r="DV75" s="999">
        <v>42661</v>
      </c>
      <c r="DW75" s="107">
        <v>1</v>
      </c>
      <c r="DX75" s="107" t="s">
        <v>863</v>
      </c>
      <c r="DY75" s="107" t="s">
        <v>863</v>
      </c>
      <c r="DZ75" s="107" t="s">
        <v>863</v>
      </c>
      <c r="EA75" s="107" t="s">
        <v>863</v>
      </c>
      <c r="EB75" s="107" t="s">
        <v>863</v>
      </c>
      <c r="EC75" s="107" t="s">
        <v>863</v>
      </c>
      <c r="ED75" s="107" t="s">
        <v>863</v>
      </c>
      <c r="EE75" s="107" t="s">
        <v>863</v>
      </c>
      <c r="EF75" s="107" t="s">
        <v>863</v>
      </c>
      <c r="EG75" s="107" t="s">
        <v>863</v>
      </c>
      <c r="EH75" s="557">
        <v>3</v>
      </c>
      <c r="EI75" s="282">
        <v>1</v>
      </c>
      <c r="EJ75" s="282">
        <v>1</v>
      </c>
      <c r="EK75" s="223">
        <v>2</v>
      </c>
      <c r="EL75" s="218"/>
      <c r="EM75" s="223">
        <v>0</v>
      </c>
      <c r="EN75" s="223">
        <v>165</v>
      </c>
      <c r="EO75" s="223">
        <v>85</v>
      </c>
      <c r="EP75" s="1084">
        <v>31.221303948576676</v>
      </c>
      <c r="EQ75" s="557">
        <v>2</v>
      </c>
      <c r="ER75" s="999" t="s">
        <v>863</v>
      </c>
      <c r="ES75" s="557">
        <v>3</v>
      </c>
      <c r="ET75" s="557">
        <v>2</v>
      </c>
      <c r="EU75" s="107" t="s">
        <v>863</v>
      </c>
      <c r="EV75" s="691"/>
      <c r="EW75" s="691"/>
      <c r="EX75" s="240"/>
      <c r="EY75" s="240"/>
      <c r="EZ75" s="240"/>
      <c r="FA75" s="240"/>
      <c r="FB75" s="240"/>
      <c r="FC75" s="241"/>
      <c r="FD75" s="240"/>
      <c r="FE75" s="240"/>
      <c r="FF75" s="240"/>
      <c r="FG75" s="240"/>
      <c r="FH75" s="240"/>
      <c r="FI75" s="240"/>
      <c r="FJ75" s="240"/>
      <c r="FK75" s="240"/>
      <c r="FL75" s="242"/>
      <c r="FM75" s="242"/>
      <c r="FN75" s="242"/>
      <c r="FO75" s="242"/>
      <c r="FP75" s="243"/>
      <c r="FQ75" s="244"/>
      <c r="FR75" s="240"/>
      <c r="FS75" s="240"/>
      <c r="GR75" s="225"/>
      <c r="GS75" s="225"/>
    </row>
    <row r="76" spans="1:201" hidden="1" x14ac:dyDescent="0.25">
      <c r="A76" s="101">
        <v>50</v>
      </c>
      <c r="B76" s="228">
        <f>COUNTIFS($E$1:E76,E76,$G$1:G76,G76)</f>
        <v>1</v>
      </c>
      <c r="C76" s="228"/>
      <c r="D76" s="136">
        <v>5031</v>
      </c>
      <c r="E76" s="611" t="s">
        <v>1411</v>
      </c>
      <c r="F76" s="207"/>
      <c r="G76" s="223">
        <v>365815435</v>
      </c>
      <c r="H76" s="230">
        <f t="shared" si="1"/>
        <v>80</v>
      </c>
      <c r="I76" s="107" t="s">
        <v>1489</v>
      </c>
      <c r="J76" s="207"/>
      <c r="K76" s="207"/>
      <c r="L76" s="253" t="s">
        <v>48</v>
      </c>
      <c r="M76" s="207">
        <v>2</v>
      </c>
      <c r="N76" s="207">
        <v>9</v>
      </c>
      <c r="O76" s="207"/>
      <c r="P76" s="207"/>
      <c r="Q76" s="297"/>
      <c r="R76" s="71"/>
      <c r="S76" s="71"/>
      <c r="T76" s="172"/>
      <c r="U76" s="172"/>
      <c r="V76" s="188"/>
      <c r="W76" s="172"/>
      <c r="X76" s="174"/>
      <c r="Y76" s="172"/>
      <c r="Z76" s="172"/>
      <c r="AA76" s="230"/>
      <c r="AB76" s="230"/>
      <c r="AC76" s="230"/>
      <c r="AD76" s="230"/>
      <c r="AE76" s="230"/>
      <c r="AF76" s="230"/>
      <c r="AG76" s="230"/>
      <c r="AH76" s="261" t="s">
        <v>351</v>
      </c>
      <c r="AI76" s="457"/>
      <c r="AJ76" s="230"/>
      <c r="AK76" s="358">
        <v>0.66</v>
      </c>
      <c r="AL76" s="524"/>
      <c r="AM76" s="230"/>
      <c r="AN76" s="495"/>
      <c r="AO76" s="230"/>
      <c r="AP76" s="233">
        <v>66.5</v>
      </c>
      <c r="AQ76" s="526">
        <v>17.5</v>
      </c>
      <c r="AR76" s="324">
        <v>5.4</v>
      </c>
      <c r="AS76" s="322">
        <v>89.4</v>
      </c>
      <c r="AT76" s="323">
        <v>3.8</v>
      </c>
      <c r="AU76" s="324">
        <v>20.52</v>
      </c>
      <c r="AV76" s="527">
        <v>2.9039301310043668</v>
      </c>
      <c r="AW76" s="223" t="s">
        <v>754</v>
      </c>
      <c r="AX76" s="529" t="s">
        <v>754</v>
      </c>
      <c r="AY76" s="230" t="s">
        <v>754</v>
      </c>
      <c r="AZ76" s="528" t="s">
        <v>754</v>
      </c>
      <c r="BA76" s="445" t="s">
        <v>754</v>
      </c>
      <c r="BB76" s="532" t="s">
        <v>754</v>
      </c>
      <c r="BC76" s="533" t="e">
        <v>#VALUE!</v>
      </c>
      <c r="BD76" s="632"/>
      <c r="BE76" s="230" t="s">
        <v>754</v>
      </c>
      <c r="BF76" s="230"/>
      <c r="BG76" s="530" t="s">
        <v>754</v>
      </c>
      <c r="BH76" s="528"/>
      <c r="BI76" s="528" t="s">
        <v>754</v>
      </c>
      <c r="BJ76" s="528" t="s">
        <v>754</v>
      </c>
      <c r="BK76" s="528" t="s">
        <v>754</v>
      </c>
      <c r="BL76" s="534" t="s">
        <v>754</v>
      </c>
      <c r="BM76" s="613" t="s">
        <v>754</v>
      </c>
      <c r="BN76" s="528" t="s">
        <v>754</v>
      </c>
      <c r="BO76" s="230" t="s">
        <v>754</v>
      </c>
      <c r="BP76" s="230" t="s">
        <v>754</v>
      </c>
      <c r="BQ76" s="535" t="e">
        <v>#VALUE!</v>
      </c>
      <c r="BR76" s="536" t="s">
        <v>754</v>
      </c>
      <c r="BS76" s="536" t="s">
        <v>754</v>
      </c>
      <c r="BT76" s="536"/>
      <c r="BU76" s="536" t="s">
        <v>754</v>
      </c>
      <c r="BV76" s="536" t="s">
        <v>754</v>
      </c>
      <c r="BW76" s="536" t="s">
        <v>754</v>
      </c>
      <c r="BX76" s="536" t="s">
        <v>754</v>
      </c>
      <c r="BY76" s="536" t="s">
        <v>754</v>
      </c>
      <c r="BZ76" s="536" t="s">
        <v>754</v>
      </c>
      <c r="CA76" s="536" t="s">
        <v>754</v>
      </c>
      <c r="CB76" s="536" t="s">
        <v>754</v>
      </c>
      <c r="CC76" s="536" t="s">
        <v>754</v>
      </c>
      <c r="CD76" s="528">
        <v>8.0150000000000006</v>
      </c>
      <c r="CE76" s="230">
        <v>45.8</v>
      </c>
      <c r="CF76" s="230">
        <v>54.2</v>
      </c>
      <c r="CG76" s="230"/>
      <c r="CH76" s="230"/>
      <c r="CI76" s="230"/>
      <c r="CJ76" s="230"/>
      <c r="CK76" s="230"/>
      <c r="CL76" s="230"/>
      <c r="CM76" s="230"/>
      <c r="CN76" s="71"/>
      <c r="CO76" s="71"/>
      <c r="CP76" s="71"/>
      <c r="CQ76" s="71"/>
      <c r="CR76" s="71"/>
      <c r="CS76" s="71"/>
      <c r="CT76" s="71"/>
      <c r="CU76" s="587"/>
      <c r="CV76" s="230"/>
      <c r="CW76" s="223"/>
      <c r="CX76" s="223" t="s">
        <v>932</v>
      </c>
      <c r="CY76" s="223">
        <v>4</v>
      </c>
      <c r="CZ76" s="223" t="s">
        <v>930</v>
      </c>
      <c r="DA76" s="98" t="s">
        <v>930</v>
      </c>
      <c r="DB76" s="448"/>
      <c r="DC76" s="230"/>
      <c r="DD76" s="230"/>
      <c r="DE76" s="230"/>
      <c r="DF76" s="230"/>
      <c r="DG76" s="230"/>
      <c r="DH76" s="230"/>
      <c r="DI76" s="611" t="s">
        <v>1411</v>
      </c>
      <c r="DJ76" s="218"/>
      <c r="DK76" s="269"/>
      <c r="DL76" s="136"/>
      <c r="DM76" s="107">
        <v>80</v>
      </c>
      <c r="DN76" s="266" t="s">
        <v>1090</v>
      </c>
      <c r="DO76" s="521" t="s">
        <v>48</v>
      </c>
      <c r="DP76" s="980"/>
      <c r="DQ76" s="107">
        <v>2</v>
      </c>
      <c r="DR76" s="557" t="s">
        <v>34</v>
      </c>
      <c r="DS76" s="557"/>
      <c r="DT76" s="107">
        <v>0</v>
      </c>
      <c r="DU76" s="107">
        <v>1</v>
      </c>
      <c r="DV76" s="999">
        <v>40567</v>
      </c>
      <c r="DW76" s="107">
        <v>1</v>
      </c>
      <c r="DX76" s="107" t="s">
        <v>863</v>
      </c>
      <c r="DY76" s="107">
        <v>3.9</v>
      </c>
      <c r="DZ76" s="107">
        <v>1597</v>
      </c>
      <c r="EA76" s="107">
        <v>75.599999999999994</v>
      </c>
      <c r="EB76" s="107">
        <v>24.4</v>
      </c>
      <c r="EC76" s="107" t="s">
        <v>863</v>
      </c>
      <c r="ED76" s="107" t="s">
        <v>863</v>
      </c>
      <c r="EE76" s="107" t="s">
        <v>863</v>
      </c>
      <c r="EF76" s="107" t="s">
        <v>863</v>
      </c>
      <c r="EG76" s="107">
        <v>2</v>
      </c>
      <c r="EH76" s="557">
        <v>4</v>
      </c>
      <c r="EI76" s="282">
        <v>9</v>
      </c>
      <c r="EJ76" s="282">
        <v>2</v>
      </c>
      <c r="EK76" s="223">
        <v>2</v>
      </c>
      <c r="EL76" s="218"/>
      <c r="EM76" s="223">
        <v>0</v>
      </c>
      <c r="EN76" s="223">
        <v>145</v>
      </c>
      <c r="EO76" s="223">
        <v>77</v>
      </c>
      <c r="EP76" s="1084">
        <v>36.623067776456594</v>
      </c>
      <c r="EQ76" s="557">
        <v>2</v>
      </c>
      <c r="ER76" s="999">
        <v>42662</v>
      </c>
      <c r="ES76" s="557" t="s">
        <v>863</v>
      </c>
      <c r="ET76" s="557" t="s">
        <v>863</v>
      </c>
      <c r="EU76" s="107" t="s">
        <v>863</v>
      </c>
      <c r="EV76" s="691"/>
      <c r="EW76" s="691"/>
      <c r="EX76" s="240"/>
      <c r="EY76" s="240"/>
      <c r="EZ76" s="240"/>
      <c r="FA76" s="240"/>
      <c r="FB76" s="240"/>
      <c r="FC76" s="241"/>
      <c r="FD76" s="240"/>
      <c r="FE76" s="240"/>
      <c r="FF76" s="240"/>
      <c r="FG76" s="240"/>
      <c r="FH76" s="240"/>
      <c r="FI76" s="240"/>
      <c r="FJ76" s="240"/>
      <c r="FK76" s="240"/>
      <c r="FL76" s="242"/>
      <c r="FM76" s="242"/>
      <c r="FN76" s="242"/>
      <c r="FO76" s="242"/>
      <c r="FP76" s="243"/>
      <c r="FQ76" s="244"/>
      <c r="FR76" s="240"/>
      <c r="FS76" s="240"/>
    </row>
    <row r="77" spans="1:201" hidden="1" x14ac:dyDescent="0.25">
      <c r="A77" s="228">
        <v>51</v>
      </c>
      <c r="B77" s="228">
        <f>COUNTIFS($E$1:E77,E77,$G$1:G77,G77)</f>
        <v>1</v>
      </c>
      <c r="C77" s="228"/>
      <c r="D77" s="136">
        <v>5058</v>
      </c>
      <c r="E77" s="611" t="s">
        <v>1413</v>
      </c>
      <c r="F77" s="207"/>
      <c r="G77" s="223">
        <v>5506291890</v>
      </c>
      <c r="H77" s="230">
        <f t="shared" si="1"/>
        <v>61</v>
      </c>
      <c r="I77" s="107" t="s">
        <v>1490</v>
      </c>
      <c r="J77" s="207"/>
      <c r="K77" s="207"/>
      <c r="L77" s="253" t="s">
        <v>48</v>
      </c>
      <c r="M77" s="207"/>
      <c r="N77" s="213"/>
      <c r="O77" s="213"/>
      <c r="P77" s="213"/>
      <c r="Q77" s="12"/>
      <c r="T77" s="168"/>
      <c r="U77" s="168"/>
      <c r="V77" s="180"/>
      <c r="W77" s="168"/>
      <c r="X77" s="179"/>
      <c r="Y77" s="168"/>
      <c r="AA77" s="226"/>
      <c r="AB77" s="226"/>
      <c r="AK77" s="317">
        <v>74.400000000000006</v>
      </c>
      <c r="AL77" s="318"/>
      <c r="AN77" s="281"/>
      <c r="AP77" s="319">
        <v>82</v>
      </c>
      <c r="AQ77" s="320">
        <v>14.5</v>
      </c>
      <c r="AR77" s="321">
        <v>1.75</v>
      </c>
      <c r="AS77" s="322">
        <v>98.25</v>
      </c>
      <c r="AT77" s="323">
        <v>5.6551724137931032</v>
      </c>
      <c r="AU77" s="324">
        <v>9.8965517241379306</v>
      </c>
      <c r="AV77" s="325">
        <v>5.046153846153846</v>
      </c>
      <c r="AW77" s="223" t="s">
        <v>754</v>
      </c>
      <c r="AX77" s="326" t="s">
        <v>754</v>
      </c>
      <c r="AY77" s="226" t="s">
        <v>754</v>
      </c>
      <c r="AZ77" s="280" t="s">
        <v>754</v>
      </c>
      <c r="BA77" s="327"/>
      <c r="BB77" s="328">
        <v>2.9000000000000001E-2</v>
      </c>
      <c r="BC77" s="329" t="e">
        <v>#VALUE!</v>
      </c>
      <c r="BD77" s="329"/>
      <c r="BE77" s="226">
        <v>83.4</v>
      </c>
      <c r="BG77" s="330">
        <v>70</v>
      </c>
      <c r="BH77" s="280"/>
      <c r="BI77" s="280">
        <v>0.58000000000000007</v>
      </c>
      <c r="BJ77" s="280" t="s">
        <v>754</v>
      </c>
      <c r="BK77" s="280" t="s">
        <v>754</v>
      </c>
      <c r="BL77" s="331" t="s">
        <v>754</v>
      </c>
      <c r="BM77" s="332" t="s">
        <v>754</v>
      </c>
      <c r="BN77" s="328" t="s">
        <v>754</v>
      </c>
      <c r="BO77" s="226" t="s">
        <v>754</v>
      </c>
      <c r="BP77" s="226" t="s">
        <v>754</v>
      </c>
      <c r="BQ77" s="333" t="e">
        <v>#VALUE!</v>
      </c>
      <c r="BR77" s="347"/>
      <c r="BS77" s="347"/>
      <c r="BT77" s="347"/>
      <c r="BU77" s="347"/>
      <c r="BV77" s="347"/>
      <c r="BW77" s="347"/>
      <c r="BX77" s="347"/>
      <c r="BY77" s="347"/>
      <c r="BZ77" s="347"/>
      <c r="CA77" s="347"/>
      <c r="CB77" s="347"/>
      <c r="CC77" s="347"/>
      <c r="CD77" s="280">
        <v>7.1629999999999994</v>
      </c>
      <c r="CE77" s="226">
        <v>49.4</v>
      </c>
      <c r="CF77" s="226">
        <v>50.6</v>
      </c>
      <c r="CU77" s="66"/>
      <c r="CW77" s="231"/>
      <c r="CX77" s="231" t="s">
        <v>929</v>
      </c>
      <c r="CY77" s="231">
        <v>3</v>
      </c>
      <c r="CZ77" s="231" t="s">
        <v>928</v>
      </c>
      <c r="DA77" s="231" t="s">
        <v>928</v>
      </c>
      <c r="DI77" s="138" t="s">
        <v>1413</v>
      </c>
      <c r="DJ77" s="218"/>
      <c r="DK77" s="269"/>
      <c r="DL77" s="337"/>
      <c r="DM77" s="107">
        <v>61</v>
      </c>
      <c r="DN77" s="521" t="s">
        <v>1088</v>
      </c>
      <c r="DO77" s="521" t="s">
        <v>48</v>
      </c>
      <c r="DP77" s="980"/>
      <c r="DQ77" s="107">
        <v>2</v>
      </c>
      <c r="DR77" s="557" t="s">
        <v>27</v>
      </c>
      <c r="DS77" s="557"/>
      <c r="DT77" s="107">
        <v>0</v>
      </c>
      <c r="DU77" s="107">
        <v>0</v>
      </c>
      <c r="DV77" s="999" t="s">
        <v>863</v>
      </c>
      <c r="DW77" s="107" t="s">
        <v>863</v>
      </c>
      <c r="DX77" s="107" t="s">
        <v>863</v>
      </c>
      <c r="DY77" s="107" t="s">
        <v>863</v>
      </c>
      <c r="DZ77" s="107" t="s">
        <v>863</v>
      </c>
      <c r="EA77" s="107" t="s">
        <v>863</v>
      </c>
      <c r="EB77" s="107" t="s">
        <v>863</v>
      </c>
      <c r="EC77" s="107" t="s">
        <v>863</v>
      </c>
      <c r="ED77" s="107" t="s">
        <v>863</v>
      </c>
      <c r="EE77" s="107" t="s">
        <v>863</v>
      </c>
      <c r="EF77" s="107" t="s">
        <v>863</v>
      </c>
      <c r="EG77" s="107" t="s">
        <v>863</v>
      </c>
      <c r="EH77" s="557">
        <v>3</v>
      </c>
      <c r="EI77" s="282">
        <v>1</v>
      </c>
      <c r="EJ77" s="282">
        <v>6</v>
      </c>
      <c r="EK77" s="223">
        <v>2</v>
      </c>
      <c r="EL77" s="218"/>
      <c r="EM77" s="223">
        <v>0</v>
      </c>
      <c r="EN77" s="223">
        <v>183</v>
      </c>
      <c r="EO77" s="223">
        <v>82</v>
      </c>
      <c r="EP77" s="1084">
        <v>24.485652005136014</v>
      </c>
      <c r="EQ77" s="557">
        <v>2</v>
      </c>
      <c r="ER77" s="999" t="s">
        <v>863</v>
      </c>
      <c r="ES77" s="557">
        <v>3</v>
      </c>
      <c r="ET77" s="557">
        <v>2</v>
      </c>
      <c r="EU77" s="107">
        <v>4</v>
      </c>
      <c r="EV77" s="691"/>
      <c r="EW77" s="691"/>
      <c r="EX77" s="240"/>
      <c r="EY77" s="240"/>
      <c r="EZ77" s="240"/>
      <c r="FA77" s="240"/>
      <c r="FB77" s="240"/>
      <c r="FC77" s="241"/>
      <c r="FD77" s="240"/>
      <c r="FE77" s="240"/>
      <c r="FF77" s="240"/>
      <c r="FG77" s="240"/>
      <c r="FH77" s="240"/>
      <c r="FI77" s="240"/>
      <c r="FJ77" s="240"/>
      <c r="FK77" s="240"/>
      <c r="FL77" s="242"/>
      <c r="FM77" s="242"/>
      <c r="FN77" s="242"/>
      <c r="FO77" s="242"/>
      <c r="FP77" s="243"/>
      <c r="FQ77" s="244"/>
      <c r="FR77" s="240"/>
      <c r="FS77" s="240"/>
      <c r="GR77" s="225"/>
      <c r="GS77" s="225"/>
    </row>
    <row r="78" spans="1:201" hidden="1" x14ac:dyDescent="0.25">
      <c r="A78" s="101">
        <v>52</v>
      </c>
      <c r="B78" s="228">
        <f>COUNTIFS($E$1:E78,E78,$G$1:G78,G78)</f>
        <v>1</v>
      </c>
      <c r="C78" s="228"/>
      <c r="D78" s="136">
        <v>5060</v>
      </c>
      <c r="E78" s="611" t="s">
        <v>1414</v>
      </c>
      <c r="F78" s="207"/>
      <c r="G78" s="223">
        <v>5408022389</v>
      </c>
      <c r="H78" s="230">
        <f t="shared" si="1"/>
        <v>62</v>
      </c>
      <c r="I78" s="107" t="s">
        <v>1490</v>
      </c>
      <c r="J78" s="207"/>
      <c r="K78" s="207"/>
      <c r="L78" s="253" t="s">
        <v>48</v>
      </c>
      <c r="M78" s="207">
        <v>15</v>
      </c>
      <c r="N78" s="207">
        <v>9</v>
      </c>
      <c r="O78" s="207"/>
      <c r="P78" s="207"/>
      <c r="Q78" s="297"/>
      <c r="R78" s="71"/>
      <c r="S78" s="71"/>
      <c r="T78" s="172"/>
      <c r="U78" s="172"/>
      <c r="V78" s="188"/>
      <c r="W78" s="172"/>
      <c r="X78" s="174"/>
      <c r="Y78" s="172"/>
      <c r="Z78" s="172"/>
      <c r="AA78" s="230"/>
      <c r="AB78" s="230"/>
      <c r="AC78" s="230"/>
      <c r="AD78" s="230"/>
      <c r="AE78" s="230"/>
      <c r="AF78" s="230"/>
      <c r="AG78" s="230"/>
      <c r="AH78" s="261" t="s">
        <v>351</v>
      </c>
      <c r="AI78" s="457"/>
      <c r="AJ78" s="230"/>
      <c r="AK78" s="358">
        <v>1.68</v>
      </c>
      <c r="AL78" s="524"/>
      <c r="AM78" s="230"/>
      <c r="AN78" s="495"/>
      <c r="AO78" s="230"/>
      <c r="AP78" s="233">
        <v>43.3</v>
      </c>
      <c r="AQ78" s="526">
        <v>36.700000000000003</v>
      </c>
      <c r="AR78" s="324">
        <v>7.1</v>
      </c>
      <c r="AS78" s="322">
        <v>87.1</v>
      </c>
      <c r="AT78" s="323">
        <v>1.1798365122615802</v>
      </c>
      <c r="AU78" s="324">
        <v>8.3768392370572187</v>
      </c>
      <c r="AV78" s="527">
        <v>0.98858447488584456</v>
      </c>
      <c r="AW78" s="358">
        <v>17.5365</v>
      </c>
      <c r="AX78" s="529" t="s">
        <v>754</v>
      </c>
      <c r="AY78" s="230" t="s">
        <v>754</v>
      </c>
      <c r="AZ78" s="528" t="s">
        <v>754</v>
      </c>
      <c r="BA78" s="445" t="s">
        <v>754</v>
      </c>
      <c r="BB78" s="532">
        <v>4.9000000000000002E-2</v>
      </c>
      <c r="BC78" s="533">
        <v>5.1526999999999994</v>
      </c>
      <c r="BD78" s="632"/>
      <c r="BE78" s="230">
        <v>83.3</v>
      </c>
      <c r="BF78" s="230"/>
      <c r="BG78" s="530">
        <v>80.3</v>
      </c>
      <c r="BH78" s="528"/>
      <c r="BI78" s="528">
        <v>3.51</v>
      </c>
      <c r="BJ78" s="528">
        <v>41.728395061728392</v>
      </c>
      <c r="BK78" s="528">
        <v>58.271604938271608</v>
      </c>
      <c r="BL78" s="534">
        <v>0.71610169491525411</v>
      </c>
      <c r="BM78" s="613">
        <v>0.62785000000000002</v>
      </c>
      <c r="BN78" s="528">
        <v>0</v>
      </c>
      <c r="BO78" s="230">
        <v>2.76</v>
      </c>
      <c r="BP78" s="230">
        <v>4.87</v>
      </c>
      <c r="BQ78" s="535">
        <v>1.7644927536231885</v>
      </c>
      <c r="BR78" s="536" t="s">
        <v>754</v>
      </c>
      <c r="BS78" s="536" t="s">
        <v>754</v>
      </c>
      <c r="BT78" s="536"/>
      <c r="BU78" s="536" t="s">
        <v>754</v>
      </c>
      <c r="BV78" s="536" t="s">
        <v>754</v>
      </c>
      <c r="BW78" s="536" t="s">
        <v>754</v>
      </c>
      <c r="BX78" s="536" t="s">
        <v>754</v>
      </c>
      <c r="BY78" s="536" t="s">
        <v>754</v>
      </c>
      <c r="BZ78" s="536" t="s">
        <v>754</v>
      </c>
      <c r="CA78" s="536" t="s">
        <v>754</v>
      </c>
      <c r="CB78" s="536" t="s">
        <v>754</v>
      </c>
      <c r="CC78" s="536" t="s">
        <v>754</v>
      </c>
      <c r="CD78" s="528">
        <v>7.5827000000000009</v>
      </c>
      <c r="CE78" s="230">
        <v>39.700000000000003</v>
      </c>
      <c r="CF78" s="230">
        <v>60.3</v>
      </c>
      <c r="CG78" s="230"/>
      <c r="CH78" s="230"/>
      <c r="CI78" s="230"/>
      <c r="CJ78" s="230"/>
      <c r="CK78" s="230"/>
      <c r="CL78" s="230"/>
      <c r="CM78" s="230"/>
      <c r="CN78" s="71"/>
      <c r="CO78" s="71"/>
      <c r="CP78" s="71"/>
      <c r="CQ78" s="71"/>
      <c r="CR78" s="71"/>
      <c r="CS78" s="71"/>
      <c r="CT78" s="71"/>
      <c r="CU78" s="587"/>
      <c r="CV78" s="230"/>
      <c r="CW78" s="223"/>
      <c r="CX78" s="223" t="s">
        <v>932</v>
      </c>
      <c r="CY78" s="223">
        <v>4</v>
      </c>
      <c r="CZ78" s="223" t="s">
        <v>927</v>
      </c>
      <c r="DA78" s="98" t="s">
        <v>928</v>
      </c>
      <c r="DB78" s="448"/>
      <c r="DC78" s="230"/>
      <c r="DD78" s="230"/>
      <c r="DE78" s="230"/>
      <c r="DF78" s="230"/>
      <c r="DG78" s="230"/>
      <c r="DH78" s="230"/>
      <c r="DI78" s="611" t="s">
        <v>1414</v>
      </c>
      <c r="DJ78" s="218"/>
      <c r="DK78" s="269"/>
      <c r="DL78" s="136"/>
      <c r="DM78" s="107">
        <v>62</v>
      </c>
      <c r="DN78" s="521" t="s">
        <v>1088</v>
      </c>
      <c r="DO78" s="521" t="s">
        <v>48</v>
      </c>
      <c r="DP78" s="980"/>
      <c r="DQ78" s="107">
        <v>2</v>
      </c>
      <c r="DR78" s="557" t="s">
        <v>34</v>
      </c>
      <c r="DS78" s="557"/>
      <c r="DT78" s="107">
        <v>0</v>
      </c>
      <c r="DU78" s="107">
        <v>0</v>
      </c>
      <c r="DV78" s="999">
        <v>42353</v>
      </c>
      <c r="DW78" s="107">
        <v>1</v>
      </c>
      <c r="DX78" s="107" t="s">
        <v>863</v>
      </c>
      <c r="DY78" s="107" t="s">
        <v>863</v>
      </c>
      <c r="DZ78" s="107">
        <v>282</v>
      </c>
      <c r="EA78" s="107">
        <v>47.5</v>
      </c>
      <c r="EB78" s="107">
        <v>52.5</v>
      </c>
      <c r="EC78" s="107" t="s">
        <v>863</v>
      </c>
      <c r="ED78" s="107" t="s">
        <v>863</v>
      </c>
      <c r="EE78" s="107" t="s">
        <v>863</v>
      </c>
      <c r="EF78" s="107" t="s">
        <v>863</v>
      </c>
      <c r="EG78" s="107" t="s">
        <v>863</v>
      </c>
      <c r="EH78" s="557">
        <v>4</v>
      </c>
      <c r="EI78" s="282">
        <v>9</v>
      </c>
      <c r="EJ78" s="282">
        <v>15</v>
      </c>
      <c r="EK78" s="223">
        <v>3</v>
      </c>
      <c r="EL78" s="218"/>
      <c r="EM78" s="223">
        <v>1</v>
      </c>
      <c r="EN78" s="223">
        <v>175</v>
      </c>
      <c r="EO78" s="223">
        <v>84</v>
      </c>
      <c r="EP78" s="1084">
        <v>27.428571428571427</v>
      </c>
      <c r="EQ78" s="557">
        <v>1</v>
      </c>
      <c r="ER78" s="999" t="s">
        <v>863</v>
      </c>
      <c r="ES78" s="557" t="s">
        <v>863</v>
      </c>
      <c r="ET78" s="557" t="s">
        <v>863</v>
      </c>
      <c r="EU78" s="107" t="s">
        <v>863</v>
      </c>
      <c r="EV78" s="691"/>
      <c r="EW78" s="691"/>
      <c r="EX78" s="240"/>
      <c r="EY78" s="240"/>
      <c r="EZ78" s="240"/>
      <c r="FA78" s="240"/>
      <c r="FB78" s="240"/>
      <c r="FC78" s="241"/>
      <c r="FD78" s="240"/>
      <c r="FE78" s="240"/>
      <c r="FF78" s="240"/>
      <c r="FG78" s="240"/>
      <c r="FH78" s="240"/>
      <c r="FI78" s="240"/>
      <c r="FJ78" s="240"/>
      <c r="FK78" s="240"/>
      <c r="FL78" s="242"/>
      <c r="FM78" s="242"/>
      <c r="FN78" s="242"/>
      <c r="FO78" s="242"/>
      <c r="FP78" s="243"/>
      <c r="FQ78" s="244"/>
      <c r="FR78" s="240"/>
      <c r="FS78" s="240"/>
    </row>
    <row r="79" spans="1:201" hidden="1" x14ac:dyDescent="0.25">
      <c r="A79" s="101">
        <v>53</v>
      </c>
      <c r="B79" s="228">
        <f>COUNTIFS($E$1:E79,E79,$G$1:G79,G79)</f>
        <v>1</v>
      </c>
      <c r="C79" s="228"/>
      <c r="D79" s="136">
        <v>5059</v>
      </c>
      <c r="E79" s="611" t="s">
        <v>1412</v>
      </c>
      <c r="F79" s="207"/>
      <c r="G79" s="218">
        <v>470801422</v>
      </c>
      <c r="H79" s="230">
        <f t="shared" si="1"/>
        <v>69</v>
      </c>
      <c r="I79" s="107" t="s">
        <v>1490</v>
      </c>
      <c r="J79" s="207"/>
      <c r="K79" s="207"/>
      <c r="L79" s="253" t="s">
        <v>48</v>
      </c>
      <c r="M79" s="207"/>
      <c r="N79" s="213"/>
      <c r="O79" s="213"/>
      <c r="P79" s="213"/>
      <c r="Q79" s="12"/>
      <c r="T79" s="168"/>
      <c r="U79" s="168"/>
      <c r="V79" s="180"/>
      <c r="W79" s="168"/>
      <c r="X79" s="179"/>
      <c r="Y79" s="168"/>
      <c r="AA79" s="226"/>
      <c r="AB79" s="226"/>
      <c r="AK79" s="317">
        <v>45.6</v>
      </c>
      <c r="AL79" s="318"/>
      <c r="AN79" s="281"/>
      <c r="AP79" s="319">
        <v>49.7</v>
      </c>
      <c r="AQ79" s="320">
        <v>22.2</v>
      </c>
      <c r="AR79" s="321">
        <v>19.600000000000001</v>
      </c>
      <c r="AS79" s="322">
        <v>91.5</v>
      </c>
      <c r="AT79" s="323">
        <v>2.2387387387387387</v>
      </c>
      <c r="AU79" s="324">
        <v>43.879279279279281</v>
      </c>
      <c r="AV79" s="325">
        <v>1.1889952153110048</v>
      </c>
      <c r="AW79" s="358">
        <v>13.806660000000001</v>
      </c>
      <c r="AX79" s="326" t="s">
        <v>754</v>
      </c>
      <c r="AY79" s="226" t="s">
        <v>754</v>
      </c>
      <c r="AZ79" s="280" t="s">
        <v>754</v>
      </c>
      <c r="BA79" s="327"/>
      <c r="BB79" s="328">
        <v>0.41</v>
      </c>
      <c r="BC79" s="329">
        <v>7.178668</v>
      </c>
      <c r="BD79" s="329"/>
      <c r="BE79" s="226">
        <v>89.5</v>
      </c>
      <c r="BG79" s="330">
        <v>16.2</v>
      </c>
      <c r="BH79" s="280"/>
      <c r="BI79" s="280">
        <v>1.1000000000000001</v>
      </c>
      <c r="BJ79" s="280">
        <v>35.205183585313172</v>
      </c>
      <c r="BK79" s="280">
        <v>64.794816414686821</v>
      </c>
      <c r="BL79" s="331">
        <v>0.54333333333333333</v>
      </c>
      <c r="BM79" s="332">
        <v>8.449000000000001E-2</v>
      </c>
      <c r="BN79" s="328">
        <v>0</v>
      </c>
      <c r="BO79" s="226">
        <v>8.1</v>
      </c>
      <c r="BP79" s="226">
        <v>15.9</v>
      </c>
      <c r="BQ79" s="333">
        <v>1.962962962962963</v>
      </c>
      <c r="BR79" s="347"/>
      <c r="BS79" s="347"/>
      <c r="BT79" s="347"/>
      <c r="BU79" s="347"/>
      <c r="BV79" s="347"/>
      <c r="BW79" s="347"/>
      <c r="BX79" s="347"/>
      <c r="BY79" s="347"/>
      <c r="BZ79" s="347"/>
      <c r="CA79" s="347"/>
      <c r="CB79" s="347"/>
      <c r="CC79" s="347"/>
      <c r="CD79" s="280">
        <v>12.076799999999999</v>
      </c>
      <c r="CE79" s="226">
        <v>54.4</v>
      </c>
      <c r="CF79" s="226">
        <v>45.6</v>
      </c>
      <c r="CU79" s="66"/>
      <c r="CW79" s="231"/>
      <c r="CX79" s="231" t="s">
        <v>929</v>
      </c>
      <c r="CY79" s="231">
        <v>3</v>
      </c>
      <c r="CZ79" s="62" t="s">
        <v>927</v>
      </c>
      <c r="DA79" s="231" t="s">
        <v>928</v>
      </c>
      <c r="DI79" s="138" t="s">
        <v>1412</v>
      </c>
      <c r="DJ79" s="218"/>
      <c r="DK79" s="269"/>
      <c r="DL79" s="337"/>
      <c r="DM79" s="107">
        <v>69</v>
      </c>
      <c r="DN79" s="521" t="s">
        <v>1088</v>
      </c>
      <c r="DO79" s="521" t="s">
        <v>48</v>
      </c>
      <c r="DP79" s="980"/>
      <c r="DQ79" s="107">
        <v>2</v>
      </c>
      <c r="DR79" s="557" t="s">
        <v>27</v>
      </c>
      <c r="DS79" s="557"/>
      <c r="DT79" s="107">
        <v>0</v>
      </c>
      <c r="DU79" s="107">
        <v>0</v>
      </c>
      <c r="DV79" s="999" t="s">
        <v>863</v>
      </c>
      <c r="DW79" s="107" t="s">
        <v>863</v>
      </c>
      <c r="DX79" s="107" t="s">
        <v>863</v>
      </c>
      <c r="DY79" s="107" t="s">
        <v>863</v>
      </c>
      <c r="DZ79" s="107" t="s">
        <v>863</v>
      </c>
      <c r="EA79" s="107" t="s">
        <v>863</v>
      </c>
      <c r="EB79" s="107" t="s">
        <v>863</v>
      </c>
      <c r="EC79" s="107" t="s">
        <v>863</v>
      </c>
      <c r="ED79" s="107" t="s">
        <v>863</v>
      </c>
      <c r="EE79" s="107" t="s">
        <v>863</v>
      </c>
      <c r="EF79" s="107" t="s">
        <v>863</v>
      </c>
      <c r="EG79" s="107" t="s">
        <v>863</v>
      </c>
      <c r="EH79" s="557">
        <v>3</v>
      </c>
      <c r="EI79" s="282">
        <v>1</v>
      </c>
      <c r="EJ79" s="282">
        <v>12</v>
      </c>
      <c r="EK79" s="223">
        <v>3</v>
      </c>
      <c r="EL79" s="218"/>
      <c r="EM79" s="223">
        <v>1</v>
      </c>
      <c r="EN79" s="223">
        <v>172</v>
      </c>
      <c r="EO79" s="223">
        <v>79</v>
      </c>
      <c r="EP79" s="1084">
        <v>26.703623580313682</v>
      </c>
      <c r="EQ79" s="557">
        <v>1</v>
      </c>
      <c r="ER79" s="999" t="s">
        <v>863</v>
      </c>
      <c r="ES79" s="557">
        <v>2</v>
      </c>
      <c r="ET79" s="557">
        <v>2</v>
      </c>
      <c r="EU79" s="107" t="s">
        <v>863</v>
      </c>
      <c r="EV79" s="691"/>
      <c r="EW79" s="691"/>
      <c r="EX79" s="240"/>
      <c r="EY79" s="240"/>
      <c r="EZ79" s="240"/>
      <c r="FA79" s="240"/>
      <c r="FB79" s="240"/>
      <c r="FC79" s="241"/>
      <c r="FD79" s="240"/>
      <c r="FE79" s="240"/>
      <c r="FF79" s="240"/>
      <c r="FG79" s="240"/>
      <c r="FH79" s="240"/>
      <c r="FI79" s="240"/>
      <c r="FJ79" s="240"/>
      <c r="FK79" s="240"/>
      <c r="FL79" s="242"/>
      <c r="FM79" s="242"/>
      <c r="FN79" s="242"/>
      <c r="FO79" s="242"/>
      <c r="FP79" s="243"/>
      <c r="FQ79" s="244"/>
      <c r="FR79" s="240"/>
      <c r="FS79" s="240"/>
      <c r="GR79" s="225"/>
      <c r="GS79" s="225"/>
    </row>
    <row r="80" spans="1:201" hidden="1" x14ac:dyDescent="0.25">
      <c r="A80" s="101">
        <v>54</v>
      </c>
      <c r="B80" s="228">
        <f>COUNTIFS($E$1:E80,E80,$G$1:G80,G80)</f>
        <v>1</v>
      </c>
      <c r="C80" s="228"/>
      <c r="D80" s="136">
        <v>5069</v>
      </c>
      <c r="E80" s="844" t="s">
        <v>1415</v>
      </c>
      <c r="F80" s="207"/>
      <c r="G80" s="223">
        <v>5509172647</v>
      </c>
      <c r="H80" s="230">
        <f t="shared" si="1"/>
        <v>61</v>
      </c>
      <c r="I80" s="107" t="s">
        <v>1491</v>
      </c>
      <c r="J80" s="207"/>
      <c r="K80" s="207"/>
      <c r="L80" s="253" t="s">
        <v>48</v>
      </c>
      <c r="M80" s="207"/>
      <c r="N80" s="213"/>
      <c r="O80" s="213"/>
      <c r="P80" s="213"/>
      <c r="Q80" s="12"/>
      <c r="T80" s="168"/>
      <c r="U80" s="168"/>
      <c r="V80" s="180"/>
      <c r="W80" s="168"/>
      <c r="X80" s="179"/>
      <c r="Y80" s="168"/>
      <c r="AA80" s="226"/>
      <c r="AB80" s="226"/>
      <c r="AK80" s="317">
        <v>31.4</v>
      </c>
      <c r="AL80" s="318"/>
      <c r="AN80" s="281"/>
      <c r="AP80" s="319">
        <v>64.400000000000006</v>
      </c>
      <c r="AQ80" s="320">
        <v>29.2</v>
      </c>
      <c r="AR80" s="321">
        <v>4.41</v>
      </c>
      <c r="AS80" s="322">
        <v>98.01</v>
      </c>
      <c r="AT80" s="323">
        <v>2.2054794520547949</v>
      </c>
      <c r="AU80" s="324">
        <v>9.7261643835616454</v>
      </c>
      <c r="AV80" s="325">
        <v>1.9160963998809879</v>
      </c>
      <c r="AW80" s="358">
        <v>44.886800000000001</v>
      </c>
      <c r="AX80" s="326" t="s">
        <v>754</v>
      </c>
      <c r="AY80" s="226" t="s">
        <v>754</v>
      </c>
      <c r="AZ80" s="280" t="s">
        <v>754</v>
      </c>
      <c r="BA80" s="327"/>
      <c r="BB80" s="328">
        <v>0.95</v>
      </c>
      <c r="BC80" s="329">
        <v>3.9026400000000008</v>
      </c>
      <c r="BD80" s="329"/>
      <c r="BE80" s="226">
        <v>83.5</v>
      </c>
      <c r="BG80" s="330">
        <v>74</v>
      </c>
      <c r="BH80" s="280"/>
      <c r="BI80" s="280">
        <v>2.8899999999999997</v>
      </c>
      <c r="BJ80" s="280">
        <v>46.197991391678627</v>
      </c>
      <c r="BK80" s="280">
        <v>53.802008608321373</v>
      </c>
      <c r="BL80" s="331">
        <v>0.85866666666666669</v>
      </c>
      <c r="BM80" s="332">
        <v>0.4958800000000001</v>
      </c>
      <c r="BN80" s="328">
        <v>0</v>
      </c>
      <c r="BO80" s="226">
        <v>2.97</v>
      </c>
      <c r="BP80" s="226">
        <v>17.2</v>
      </c>
      <c r="BQ80" s="333">
        <v>5.7912457912457906</v>
      </c>
      <c r="BR80" s="347"/>
      <c r="BS80" s="347"/>
      <c r="BT80" s="347"/>
      <c r="BU80" s="347"/>
      <c r="BV80" s="347"/>
      <c r="BW80" s="347"/>
      <c r="BX80" s="347"/>
      <c r="BY80" s="347"/>
      <c r="BZ80" s="347"/>
      <c r="CA80" s="347"/>
      <c r="CB80" s="347"/>
      <c r="CC80" s="347"/>
      <c r="CD80" s="280">
        <v>17.812000000000001</v>
      </c>
      <c r="CE80" s="226">
        <v>61</v>
      </c>
      <c r="CF80" s="226">
        <v>39</v>
      </c>
      <c r="CU80" s="66"/>
      <c r="CW80" s="231"/>
      <c r="CX80" s="231" t="s">
        <v>926</v>
      </c>
      <c r="CY80" s="231">
        <v>2</v>
      </c>
      <c r="CZ80" s="231" t="s">
        <v>927</v>
      </c>
      <c r="DA80" s="231" t="s">
        <v>928</v>
      </c>
      <c r="DI80" s="141" t="s">
        <v>1415</v>
      </c>
      <c r="DJ80" s="218"/>
      <c r="DK80" s="269"/>
      <c r="DL80" s="337"/>
      <c r="DM80" s="107">
        <v>61</v>
      </c>
      <c r="DN80" s="521" t="s">
        <v>1088</v>
      </c>
      <c r="DO80" s="521" t="s">
        <v>48</v>
      </c>
      <c r="DP80" s="980"/>
      <c r="DQ80" s="107">
        <v>2</v>
      </c>
      <c r="DR80" s="557" t="s">
        <v>92</v>
      </c>
      <c r="DS80" s="557"/>
      <c r="DT80" s="107">
        <v>0</v>
      </c>
      <c r="DU80" s="107">
        <v>0</v>
      </c>
      <c r="DV80" s="999" t="s">
        <v>863</v>
      </c>
      <c r="DW80" s="107" t="s">
        <v>863</v>
      </c>
      <c r="DX80" s="107" t="s">
        <v>863</v>
      </c>
      <c r="DY80" s="107" t="s">
        <v>863</v>
      </c>
      <c r="DZ80" s="107" t="s">
        <v>863</v>
      </c>
      <c r="EA80" s="107" t="s">
        <v>863</v>
      </c>
      <c r="EB80" s="107" t="s">
        <v>863</v>
      </c>
      <c r="EC80" s="107" t="s">
        <v>863</v>
      </c>
      <c r="ED80" s="107" t="s">
        <v>863</v>
      </c>
      <c r="EE80" s="107" t="s">
        <v>863</v>
      </c>
      <c r="EF80" s="107" t="s">
        <v>863</v>
      </c>
      <c r="EG80" s="107" t="s">
        <v>863</v>
      </c>
      <c r="EH80" s="557">
        <v>2</v>
      </c>
      <c r="EI80" s="282">
        <v>1</v>
      </c>
      <c r="EJ80" s="282">
        <v>11</v>
      </c>
      <c r="EK80" s="223">
        <v>2</v>
      </c>
      <c r="EL80" s="218"/>
      <c r="EM80" s="223">
        <v>1</v>
      </c>
      <c r="EN80" s="223">
        <v>172</v>
      </c>
      <c r="EO80" s="223">
        <v>100</v>
      </c>
      <c r="EP80" s="1084">
        <v>33.802055164954034</v>
      </c>
      <c r="EQ80" s="557">
        <v>0</v>
      </c>
      <c r="ER80" s="999" t="s">
        <v>863</v>
      </c>
      <c r="ES80" s="557">
        <v>2</v>
      </c>
      <c r="ET80" s="557">
        <v>1</v>
      </c>
      <c r="EU80" s="107">
        <v>4</v>
      </c>
      <c r="EV80" s="691"/>
      <c r="EW80" s="691"/>
      <c r="EX80" s="240"/>
      <c r="EY80" s="240"/>
      <c r="EZ80" s="240"/>
      <c r="FA80" s="240"/>
      <c r="FB80" s="240"/>
      <c r="FC80" s="241"/>
      <c r="FD80" s="240"/>
      <c r="FE80" s="240"/>
      <c r="FF80" s="240"/>
      <c r="FG80" s="240"/>
      <c r="FH80" s="240"/>
      <c r="FI80" s="240"/>
      <c r="FJ80" s="240"/>
      <c r="FK80" s="240"/>
      <c r="FL80" s="242"/>
      <c r="FM80" s="242"/>
      <c r="FN80" s="242"/>
      <c r="FO80" s="242"/>
      <c r="FP80" s="243"/>
      <c r="FQ80" s="244"/>
      <c r="FR80" s="240"/>
      <c r="FS80" s="240"/>
      <c r="GR80" s="225"/>
      <c r="GS80" s="225"/>
    </row>
    <row r="81" spans="1:201" hidden="1" x14ac:dyDescent="0.25">
      <c r="A81" s="101">
        <v>55</v>
      </c>
      <c r="B81" s="228">
        <f>COUNTIFS($E$1:E81,E81,$G$1:G81,G81)</f>
        <v>1</v>
      </c>
      <c r="C81" s="228"/>
      <c r="D81" s="136">
        <v>5071</v>
      </c>
      <c r="E81" s="611" t="s">
        <v>1416</v>
      </c>
      <c r="F81" s="207"/>
      <c r="G81" s="223">
        <v>5910120678</v>
      </c>
      <c r="H81" s="230">
        <f t="shared" si="1"/>
        <v>57</v>
      </c>
      <c r="I81" s="107" t="s">
        <v>1491</v>
      </c>
      <c r="J81" s="207"/>
      <c r="K81" s="207"/>
      <c r="L81" s="253" t="s">
        <v>48</v>
      </c>
      <c r="M81" s="207"/>
      <c r="N81" s="213"/>
      <c r="O81" s="213"/>
      <c r="P81" s="213"/>
      <c r="Q81" s="12"/>
      <c r="T81" s="168"/>
      <c r="U81" s="168"/>
      <c r="V81" s="180"/>
      <c r="W81" s="168"/>
      <c r="X81" s="179"/>
      <c r="Y81" s="168"/>
      <c r="AA81" s="226"/>
      <c r="AB81" s="226"/>
      <c r="AK81" s="317">
        <v>33</v>
      </c>
      <c r="AL81" s="318"/>
      <c r="AN81" s="281"/>
      <c r="AP81" s="319">
        <v>66.599999999999994</v>
      </c>
      <c r="AQ81" s="320">
        <v>29.2</v>
      </c>
      <c r="AR81" s="321">
        <v>4.2</v>
      </c>
      <c r="AS81" s="322">
        <v>100</v>
      </c>
      <c r="AT81" s="323">
        <v>2.2808219178082192</v>
      </c>
      <c r="AU81" s="324">
        <v>9.5794520547945208</v>
      </c>
      <c r="AV81" s="325">
        <v>1.994011976047904</v>
      </c>
      <c r="AW81" s="223" t="s">
        <v>754</v>
      </c>
      <c r="AX81" s="326" t="s">
        <v>754</v>
      </c>
      <c r="AY81" s="226" t="s">
        <v>754</v>
      </c>
      <c r="AZ81" s="280" t="s">
        <v>754</v>
      </c>
      <c r="BA81" s="327"/>
      <c r="BB81" s="328">
        <v>0.2</v>
      </c>
      <c r="BC81" s="329" t="e">
        <v>#VALUE!</v>
      </c>
      <c r="BD81" s="329"/>
      <c r="BE81" s="226" t="s">
        <v>754</v>
      </c>
      <c r="BG81" s="330" t="s">
        <v>754</v>
      </c>
      <c r="BH81" s="280"/>
      <c r="BI81" s="280" t="s">
        <v>754</v>
      </c>
      <c r="BJ81" s="280" t="s">
        <v>754</v>
      </c>
      <c r="BK81" s="280" t="s">
        <v>754</v>
      </c>
      <c r="BL81" s="331" t="s">
        <v>754</v>
      </c>
      <c r="BM81" s="332" t="s">
        <v>754</v>
      </c>
      <c r="BN81" s="328" t="s">
        <v>754</v>
      </c>
      <c r="BO81" s="226" t="s">
        <v>754</v>
      </c>
      <c r="BP81" s="226" t="s">
        <v>754</v>
      </c>
      <c r="BQ81" s="333" t="e">
        <v>#VALUE!</v>
      </c>
      <c r="BR81" s="347"/>
      <c r="BS81" s="347"/>
      <c r="BT81" s="347"/>
      <c r="BU81" s="347"/>
      <c r="BV81" s="347"/>
      <c r="BW81" s="347"/>
      <c r="BX81" s="347"/>
      <c r="BY81" s="347"/>
      <c r="BZ81" s="347"/>
      <c r="CA81" s="347"/>
      <c r="CB81" s="347"/>
      <c r="CC81" s="347"/>
      <c r="CD81" s="280">
        <v>7.7964000000000002</v>
      </c>
      <c r="CE81" s="226">
        <v>26.7</v>
      </c>
      <c r="CF81" s="226">
        <v>73.3</v>
      </c>
      <c r="CU81" s="66"/>
      <c r="CW81" s="231"/>
      <c r="CX81" s="231" t="s">
        <v>929</v>
      </c>
      <c r="CY81" s="231">
        <v>3</v>
      </c>
      <c r="CZ81" s="231" t="s">
        <v>927</v>
      </c>
      <c r="DA81" s="231" t="s">
        <v>928</v>
      </c>
      <c r="DI81" s="138" t="s">
        <v>1416</v>
      </c>
      <c r="DJ81" s="218"/>
      <c r="DK81" s="269"/>
      <c r="DL81" s="337"/>
      <c r="DM81" s="107">
        <v>57</v>
      </c>
      <c r="DN81" s="521" t="s">
        <v>1088</v>
      </c>
      <c r="DO81" s="521" t="s">
        <v>48</v>
      </c>
      <c r="DP81" s="980"/>
      <c r="DQ81" s="107">
        <v>2</v>
      </c>
      <c r="DR81" s="557" t="s">
        <v>34</v>
      </c>
      <c r="DS81" s="557"/>
      <c r="DT81" s="107">
        <v>0</v>
      </c>
      <c r="DU81" s="107">
        <v>0</v>
      </c>
      <c r="DV81" s="999">
        <v>42664</v>
      </c>
      <c r="DW81" s="107">
        <v>1</v>
      </c>
      <c r="DX81" s="107">
        <v>0.3</v>
      </c>
      <c r="DY81" s="107" t="s">
        <v>863</v>
      </c>
      <c r="DZ81" s="107" t="s">
        <v>863</v>
      </c>
      <c r="EA81" s="107" t="s">
        <v>863</v>
      </c>
      <c r="EB81" s="107" t="s">
        <v>863</v>
      </c>
      <c r="EC81" s="107" t="s">
        <v>863</v>
      </c>
      <c r="ED81" s="107" t="s">
        <v>863</v>
      </c>
      <c r="EE81" s="107" t="s">
        <v>863</v>
      </c>
      <c r="EF81" s="107" t="s">
        <v>863</v>
      </c>
      <c r="EG81" s="107" t="s">
        <v>863</v>
      </c>
      <c r="EH81" s="557">
        <v>3</v>
      </c>
      <c r="EI81" s="282">
        <v>1</v>
      </c>
      <c r="EJ81" s="282">
        <v>4</v>
      </c>
      <c r="EK81" s="223">
        <v>2</v>
      </c>
      <c r="EL81" s="218"/>
      <c r="EM81" s="223">
        <v>0</v>
      </c>
      <c r="EN81" s="223">
        <v>178</v>
      </c>
      <c r="EO81" s="223">
        <v>82</v>
      </c>
      <c r="EP81" s="1084">
        <v>25.880570635020828</v>
      </c>
      <c r="EQ81" s="557">
        <v>2</v>
      </c>
      <c r="ER81" s="999" t="s">
        <v>863</v>
      </c>
      <c r="ES81" s="557">
        <v>3</v>
      </c>
      <c r="ET81" s="557" t="s">
        <v>863</v>
      </c>
      <c r="EU81" s="107" t="s">
        <v>863</v>
      </c>
      <c r="EV81" s="691"/>
      <c r="EW81" s="691"/>
      <c r="EX81" s="240"/>
      <c r="EY81" s="240"/>
      <c r="EZ81" s="240"/>
      <c r="FA81" s="240"/>
      <c r="FB81" s="240"/>
      <c r="FC81" s="241"/>
      <c r="FD81" s="240"/>
      <c r="FE81" s="240"/>
      <c r="FF81" s="240"/>
      <c r="FG81" s="240"/>
      <c r="FH81" s="240"/>
      <c r="FI81" s="240"/>
      <c r="FJ81" s="240"/>
      <c r="FK81" s="240"/>
      <c r="FL81" s="242"/>
      <c r="FM81" s="242"/>
      <c r="FN81" s="242"/>
      <c r="FO81" s="242"/>
      <c r="FP81" s="243"/>
      <c r="FQ81" s="244"/>
      <c r="FR81" s="240"/>
      <c r="FS81" s="240"/>
      <c r="GR81" s="225"/>
      <c r="GS81" s="225"/>
    </row>
    <row r="82" spans="1:201" hidden="1" x14ac:dyDescent="0.25">
      <c r="A82" s="101">
        <v>56</v>
      </c>
      <c r="B82" s="228">
        <f>COUNTIFS($E$1:E82,E82,$G$1:G82,G82)</f>
        <v>1</v>
      </c>
      <c r="C82" s="228"/>
      <c r="D82" s="136">
        <v>5068</v>
      </c>
      <c r="E82" s="611" t="s">
        <v>1417</v>
      </c>
      <c r="F82" s="207"/>
      <c r="G82" s="223">
        <v>416003401</v>
      </c>
      <c r="H82" s="230">
        <f t="shared" si="1"/>
        <v>75</v>
      </c>
      <c r="I82" s="107" t="s">
        <v>1491</v>
      </c>
      <c r="J82" s="207"/>
      <c r="K82" s="207"/>
      <c r="L82" s="253" t="s">
        <v>48</v>
      </c>
      <c r="M82" s="207"/>
      <c r="N82" s="213"/>
      <c r="O82" s="213"/>
      <c r="P82" s="213"/>
      <c r="Q82" s="12"/>
      <c r="T82" s="168"/>
      <c r="U82" s="168"/>
      <c r="V82" s="180"/>
      <c r="W82" s="168"/>
      <c r="X82" s="179"/>
      <c r="Y82" s="168"/>
      <c r="AA82" s="226"/>
      <c r="AB82" s="226"/>
      <c r="AK82" s="358">
        <v>40.299999999999997</v>
      </c>
      <c r="AL82" s="318"/>
      <c r="AN82" s="281"/>
      <c r="AP82" s="319">
        <v>19.100000000000001</v>
      </c>
      <c r="AQ82" s="320">
        <v>9.1999999999999993</v>
      </c>
      <c r="AR82" s="321">
        <v>68.5</v>
      </c>
      <c r="AS82" s="322">
        <v>96.8</v>
      </c>
      <c r="AT82" s="323">
        <v>2.0760869565217392</v>
      </c>
      <c r="AU82" s="324">
        <v>142.21195652173913</v>
      </c>
      <c r="AV82" s="325">
        <v>0.24581724581724582</v>
      </c>
      <c r="AW82" s="358">
        <v>10.712400000000001</v>
      </c>
      <c r="AX82" s="326" t="s">
        <v>754</v>
      </c>
      <c r="AY82" s="226" t="s">
        <v>754</v>
      </c>
      <c r="AZ82" s="280" t="s">
        <v>754</v>
      </c>
      <c r="BA82" s="327"/>
      <c r="BB82" s="328">
        <v>0.65</v>
      </c>
      <c r="BC82" s="329">
        <v>1.6775200000000001</v>
      </c>
      <c r="BD82" s="329"/>
      <c r="BE82" s="226">
        <v>77.400000000000006</v>
      </c>
      <c r="BG82" s="330">
        <v>90.2</v>
      </c>
      <c r="BH82" s="280"/>
      <c r="BI82" s="280">
        <v>0</v>
      </c>
      <c r="BJ82" s="280">
        <v>51.05485232067511</v>
      </c>
      <c r="BK82" s="280">
        <v>48.945147679324897</v>
      </c>
      <c r="BL82" s="331">
        <v>1.0431034482758621</v>
      </c>
      <c r="BM82" s="332">
        <v>0.22826000000000002</v>
      </c>
      <c r="BN82" s="328">
        <v>0</v>
      </c>
      <c r="BO82" s="226">
        <v>2.5299999999999998</v>
      </c>
      <c r="BP82" s="226">
        <v>2.96</v>
      </c>
      <c r="BQ82" s="333">
        <v>1.1699604743083005</v>
      </c>
      <c r="BR82" s="347"/>
      <c r="BS82" s="347"/>
      <c r="BT82" s="347"/>
      <c r="BU82" s="347"/>
      <c r="BV82" s="347"/>
      <c r="BW82" s="347"/>
      <c r="BX82" s="347"/>
      <c r="BY82" s="347"/>
      <c r="BZ82" s="347"/>
      <c r="CA82" s="347"/>
      <c r="CB82" s="347"/>
      <c r="CC82" s="347"/>
      <c r="CD82" s="280">
        <v>6.7435999999999989</v>
      </c>
      <c r="CE82" s="226">
        <v>73.3</v>
      </c>
      <c r="CF82" s="226">
        <v>26.700000000000003</v>
      </c>
      <c r="CU82" s="66"/>
      <c r="CW82" s="231"/>
      <c r="CX82" s="231" t="s">
        <v>943</v>
      </c>
      <c r="CY82" s="231">
        <v>6</v>
      </c>
      <c r="CZ82" s="231" t="s">
        <v>933</v>
      </c>
      <c r="DA82" s="231" t="s">
        <v>1291</v>
      </c>
      <c r="DI82" s="138" t="s">
        <v>1417</v>
      </c>
      <c r="DJ82" s="218"/>
      <c r="DK82" s="269"/>
      <c r="DL82" s="337"/>
      <c r="DM82" s="107">
        <v>75</v>
      </c>
      <c r="DN82" s="266" t="s">
        <v>1090</v>
      </c>
      <c r="DO82" s="521" t="s">
        <v>48</v>
      </c>
      <c r="DP82" s="980"/>
      <c r="DQ82" s="107">
        <v>2</v>
      </c>
      <c r="DR82" s="557" t="s">
        <v>34</v>
      </c>
      <c r="DS82" s="557"/>
      <c r="DT82" s="107">
        <v>0</v>
      </c>
      <c r="DU82" s="107">
        <v>0</v>
      </c>
      <c r="DV82" s="999" t="s">
        <v>863</v>
      </c>
      <c r="DW82" s="107" t="s">
        <v>863</v>
      </c>
      <c r="DX82" s="107">
        <v>7.2</v>
      </c>
      <c r="DY82" s="107" t="s">
        <v>863</v>
      </c>
      <c r="DZ82" s="107">
        <v>429</v>
      </c>
      <c r="EA82" s="107">
        <v>50.8</v>
      </c>
      <c r="EB82" s="107">
        <v>49.2</v>
      </c>
      <c r="EC82" s="107" t="s">
        <v>863</v>
      </c>
      <c r="ED82" s="107" t="s">
        <v>863</v>
      </c>
      <c r="EE82" s="107" t="s">
        <v>863</v>
      </c>
      <c r="EF82" s="107" t="s">
        <v>863</v>
      </c>
      <c r="EG82" s="107">
        <v>0</v>
      </c>
      <c r="EH82" s="557">
        <v>3</v>
      </c>
      <c r="EI82" s="282">
        <v>2</v>
      </c>
      <c r="EJ82" s="282">
        <v>10</v>
      </c>
      <c r="EK82" s="223">
        <v>3</v>
      </c>
      <c r="EL82" s="218"/>
      <c r="EM82" s="223">
        <v>1</v>
      </c>
      <c r="EN82" s="223">
        <v>165</v>
      </c>
      <c r="EO82" s="223">
        <v>107</v>
      </c>
      <c r="EP82" s="1084">
        <v>39.302112029384752</v>
      </c>
      <c r="EQ82" s="557">
        <v>3</v>
      </c>
      <c r="ER82" s="999" t="s">
        <v>863</v>
      </c>
      <c r="ES82" s="557">
        <v>4</v>
      </c>
      <c r="ET82" s="557">
        <v>2</v>
      </c>
      <c r="EU82" s="107" t="s">
        <v>863</v>
      </c>
      <c r="EV82" s="691"/>
      <c r="EW82" s="691"/>
      <c r="EX82" s="240"/>
      <c r="EY82" s="240"/>
      <c r="EZ82" s="240"/>
      <c r="FA82" s="240"/>
      <c r="FB82" s="240"/>
      <c r="FC82" s="241"/>
      <c r="FD82" s="240"/>
      <c r="FE82" s="240"/>
      <c r="FF82" s="240"/>
      <c r="FG82" s="240"/>
      <c r="FH82" s="240"/>
      <c r="FI82" s="240"/>
      <c r="FJ82" s="240"/>
      <c r="FK82" s="240"/>
      <c r="FL82" s="242"/>
      <c r="FM82" s="242"/>
      <c r="FN82" s="242"/>
      <c r="FO82" s="242"/>
      <c r="FP82" s="243"/>
      <c r="FQ82" s="244"/>
      <c r="FR82" s="240"/>
      <c r="FS82" s="240"/>
      <c r="GR82" s="225"/>
      <c r="GS82" s="225"/>
    </row>
    <row r="83" spans="1:201" hidden="1" x14ac:dyDescent="0.25">
      <c r="A83" s="228">
        <v>57</v>
      </c>
      <c r="B83" s="228">
        <f>COUNTIFS($E$1:E83,E83,$G$1:G83,G83)</f>
        <v>1</v>
      </c>
      <c r="C83" s="228"/>
      <c r="D83" s="136">
        <v>5075</v>
      </c>
      <c r="E83" s="611" t="s">
        <v>1109</v>
      </c>
      <c r="F83" s="207" t="s">
        <v>81</v>
      </c>
      <c r="G83" s="223">
        <v>480112402</v>
      </c>
      <c r="H83" s="230">
        <f t="shared" si="1"/>
        <v>68</v>
      </c>
      <c r="I83" s="107" t="s">
        <v>1492</v>
      </c>
      <c r="J83" s="207"/>
      <c r="K83" s="207"/>
      <c r="L83" s="253" t="s">
        <v>48</v>
      </c>
      <c r="M83" s="207"/>
      <c r="N83" s="213"/>
      <c r="O83" s="213"/>
      <c r="P83" s="213"/>
      <c r="Q83" s="12"/>
      <c r="T83" s="168"/>
      <c r="U83" s="168"/>
      <c r="V83" s="180"/>
      <c r="W83" s="168"/>
      <c r="X83" s="179"/>
      <c r="Y83" s="168"/>
      <c r="AA83" s="226"/>
      <c r="AB83" s="226"/>
      <c r="AK83" s="317">
        <v>22.6</v>
      </c>
      <c r="AL83" s="318"/>
      <c r="AN83" s="281"/>
      <c r="AP83" s="319">
        <v>23.2</v>
      </c>
      <c r="AQ83" s="320">
        <v>44.8</v>
      </c>
      <c r="AR83" s="321">
        <v>20.100000000000001</v>
      </c>
      <c r="AS83" s="322">
        <v>88.1</v>
      </c>
      <c r="AT83" s="323">
        <v>0.5178571428571429</v>
      </c>
      <c r="AU83" s="324">
        <v>10.408928571428573</v>
      </c>
      <c r="AV83" s="325">
        <v>0.35747303543913711</v>
      </c>
      <c r="AW83" s="223" t="s">
        <v>754</v>
      </c>
      <c r="AX83" s="326" t="s">
        <v>754</v>
      </c>
      <c r="AY83" s="226" t="s">
        <v>754</v>
      </c>
      <c r="AZ83" s="280" t="s">
        <v>754</v>
      </c>
      <c r="BA83" s="327"/>
      <c r="BB83" s="328">
        <v>0.19</v>
      </c>
      <c r="BC83" s="329" t="e">
        <v>#VALUE!</v>
      </c>
      <c r="BD83" s="329"/>
      <c r="BE83" s="226">
        <v>67.599999999999994</v>
      </c>
      <c r="BG83" s="330">
        <v>63.9</v>
      </c>
      <c r="BH83" s="280"/>
      <c r="BI83" s="280">
        <v>0.59999999999999987</v>
      </c>
      <c r="BJ83" s="280" t="s">
        <v>754</v>
      </c>
      <c r="BK83" s="280" t="s">
        <v>754</v>
      </c>
      <c r="BL83" s="331" t="s">
        <v>754</v>
      </c>
      <c r="BM83" s="332" t="s">
        <v>754</v>
      </c>
      <c r="BN83" s="328" t="s">
        <v>754</v>
      </c>
      <c r="BO83" s="226" t="s">
        <v>754</v>
      </c>
      <c r="BP83" s="226" t="s">
        <v>754</v>
      </c>
      <c r="BQ83" s="333" t="e">
        <v>#VALUE!</v>
      </c>
      <c r="BR83" s="347"/>
      <c r="BS83" s="347"/>
      <c r="BT83" s="347"/>
      <c r="BU83" s="347"/>
      <c r="BV83" s="347"/>
      <c r="BW83" s="347"/>
      <c r="BX83" s="347"/>
      <c r="BY83" s="347"/>
      <c r="BZ83" s="347"/>
      <c r="CA83" s="347"/>
      <c r="CB83" s="347"/>
      <c r="CC83" s="347"/>
      <c r="CD83" s="280">
        <v>30.105599999999999</v>
      </c>
      <c r="CE83" s="226">
        <v>67.2</v>
      </c>
      <c r="CF83" s="226">
        <v>32.799999999999997</v>
      </c>
      <c r="CU83" s="66"/>
      <c r="CW83" s="231"/>
      <c r="CX83" s="231" t="s">
        <v>929</v>
      </c>
      <c r="CY83" s="231">
        <v>3</v>
      </c>
      <c r="CZ83" s="62" t="s">
        <v>927</v>
      </c>
      <c r="DA83" s="62" t="s">
        <v>927</v>
      </c>
      <c r="DI83" s="138" t="s">
        <v>1109</v>
      </c>
      <c r="DJ83" s="218"/>
      <c r="DK83" s="269"/>
      <c r="DL83" s="337"/>
      <c r="DM83" s="107">
        <v>68</v>
      </c>
      <c r="DN83" s="521" t="s">
        <v>1088</v>
      </c>
      <c r="DO83" s="521" t="s">
        <v>48</v>
      </c>
      <c r="DP83" s="980"/>
      <c r="DQ83" s="107">
        <v>2</v>
      </c>
      <c r="DR83" s="557" t="s">
        <v>34</v>
      </c>
      <c r="DS83" s="557"/>
      <c r="DT83" s="107">
        <v>0</v>
      </c>
      <c r="DU83" s="107">
        <v>0</v>
      </c>
      <c r="DV83" s="999">
        <v>42667</v>
      </c>
      <c r="DW83" s="107">
        <v>1</v>
      </c>
      <c r="DX83" s="107" t="s">
        <v>863</v>
      </c>
      <c r="DY83" s="107" t="s">
        <v>863</v>
      </c>
      <c r="DZ83" s="107" t="s">
        <v>863</v>
      </c>
      <c r="EA83" s="107" t="s">
        <v>863</v>
      </c>
      <c r="EB83" s="107" t="s">
        <v>863</v>
      </c>
      <c r="EC83" s="107" t="s">
        <v>863</v>
      </c>
      <c r="ED83" s="107" t="s">
        <v>863</v>
      </c>
      <c r="EE83" s="107" t="s">
        <v>863</v>
      </c>
      <c r="EF83" s="107" t="s">
        <v>863</v>
      </c>
      <c r="EG83" s="107" t="s">
        <v>863</v>
      </c>
      <c r="EH83" s="557">
        <v>3</v>
      </c>
      <c r="EI83" s="282">
        <v>1</v>
      </c>
      <c r="EJ83" s="282">
        <v>6</v>
      </c>
      <c r="EK83" s="223">
        <v>2</v>
      </c>
      <c r="EL83" s="218"/>
      <c r="EM83" s="223">
        <v>1</v>
      </c>
      <c r="EN83" s="223">
        <v>175</v>
      </c>
      <c r="EO83" s="223">
        <v>95</v>
      </c>
      <c r="EP83" s="1084">
        <v>31.020408163265301</v>
      </c>
      <c r="EQ83" s="557">
        <v>2</v>
      </c>
      <c r="ER83" s="999" t="s">
        <v>863</v>
      </c>
      <c r="ES83" s="557">
        <v>4</v>
      </c>
      <c r="ET83" s="557">
        <v>2</v>
      </c>
      <c r="EU83" s="107">
        <v>4</v>
      </c>
      <c r="EV83" s="691"/>
      <c r="EW83" s="691"/>
      <c r="EX83" s="240"/>
      <c r="EY83" s="240"/>
      <c r="EZ83" s="240"/>
      <c r="FA83" s="240"/>
      <c r="FB83" s="240"/>
      <c r="FC83" s="241"/>
      <c r="FD83" s="240"/>
      <c r="FE83" s="240"/>
      <c r="FF83" s="240"/>
      <c r="FG83" s="240"/>
      <c r="FH83" s="240"/>
      <c r="FI83" s="240"/>
      <c r="FJ83" s="240"/>
      <c r="FK83" s="240"/>
      <c r="FL83" s="242"/>
      <c r="FM83" s="242"/>
      <c r="FN83" s="242"/>
      <c r="FO83" s="242"/>
      <c r="FP83" s="243"/>
      <c r="FQ83" s="244"/>
      <c r="FR83" s="240"/>
      <c r="FS83" s="240"/>
      <c r="GR83" s="225"/>
      <c r="GS83" s="225"/>
    </row>
    <row r="84" spans="1:201" hidden="1" x14ac:dyDescent="0.25">
      <c r="A84" s="101">
        <v>58</v>
      </c>
      <c r="B84" s="228">
        <f>COUNTIFS($E$1:E84,E84,$G$1:G84,G84)</f>
        <v>1</v>
      </c>
      <c r="C84" s="228"/>
      <c r="D84" s="136">
        <v>5083</v>
      </c>
      <c r="E84" s="611" t="s">
        <v>1418</v>
      </c>
      <c r="F84" s="209" t="s">
        <v>51</v>
      </c>
      <c r="G84" s="223">
        <v>375515445</v>
      </c>
      <c r="H84" s="230">
        <f t="shared" si="1"/>
        <v>79</v>
      </c>
      <c r="I84" s="107" t="s">
        <v>1493</v>
      </c>
      <c r="J84" s="207"/>
      <c r="K84" s="207"/>
      <c r="L84" s="253" t="s">
        <v>48</v>
      </c>
      <c r="M84" s="207"/>
      <c r="N84" s="213"/>
      <c r="O84" s="213"/>
      <c r="P84" s="213"/>
      <c r="Q84" s="12"/>
      <c r="T84" s="168"/>
      <c r="U84" s="168"/>
      <c r="V84" s="180"/>
      <c r="W84" s="168"/>
      <c r="X84" s="179"/>
      <c r="Y84" s="168"/>
      <c r="AA84" s="226"/>
      <c r="AB84" s="226"/>
      <c r="AK84" s="317">
        <v>2.72</v>
      </c>
      <c r="AL84" s="318"/>
      <c r="AN84" s="281"/>
      <c r="AP84" s="339">
        <v>21.5</v>
      </c>
      <c r="AQ84" s="320">
        <v>45.4</v>
      </c>
      <c r="AR84" s="321">
        <v>12.3</v>
      </c>
      <c r="AS84" s="322">
        <v>79.2</v>
      </c>
      <c r="AT84" s="323">
        <v>0.47356828193832601</v>
      </c>
      <c r="AU84" s="324">
        <v>5.8248898678414101</v>
      </c>
      <c r="AV84" s="325">
        <v>0.37261698440207969</v>
      </c>
      <c r="AW84" s="358">
        <v>5.5921499999999993</v>
      </c>
      <c r="AX84" s="326">
        <v>0.93</v>
      </c>
      <c r="AY84" s="226">
        <v>4.03</v>
      </c>
      <c r="AZ84" s="280">
        <v>46.46</v>
      </c>
      <c r="BA84" s="327"/>
      <c r="BB84" s="328">
        <v>2.1999999999999999E-2</v>
      </c>
      <c r="BC84" s="329">
        <v>3.1815699999999998</v>
      </c>
      <c r="BD84" s="329"/>
      <c r="BE84" s="226">
        <v>98.7</v>
      </c>
      <c r="BG84" s="330">
        <v>11.3</v>
      </c>
      <c r="BH84" s="280"/>
      <c r="BI84" s="280">
        <v>1.86</v>
      </c>
      <c r="BJ84" s="280">
        <v>70.742022299115717</v>
      </c>
      <c r="BK84" s="280">
        <v>29.257977700884279</v>
      </c>
      <c r="BL84" s="331">
        <v>2.4178712220762151</v>
      </c>
      <c r="BM84" s="332">
        <v>0.29669999999999996</v>
      </c>
      <c r="BN84" s="328">
        <v>4.0205000000000005E-2</v>
      </c>
      <c r="BO84" s="226">
        <v>4.63</v>
      </c>
      <c r="BP84" s="226">
        <v>14.5</v>
      </c>
      <c r="BQ84" s="333">
        <v>3.1317494600431965</v>
      </c>
      <c r="BR84" s="347"/>
      <c r="BS84" s="347"/>
      <c r="BT84" s="347"/>
      <c r="BU84" s="347"/>
      <c r="BV84" s="347"/>
      <c r="BW84" s="347"/>
      <c r="BX84" s="347"/>
      <c r="BY84" s="347"/>
      <c r="BZ84" s="347"/>
      <c r="CA84" s="347"/>
      <c r="CB84" s="347"/>
      <c r="CC84" s="347"/>
      <c r="CD84" s="280">
        <v>24.879199999999997</v>
      </c>
      <c r="CE84" s="226">
        <v>54.8</v>
      </c>
      <c r="CF84" s="226">
        <v>45.2</v>
      </c>
      <c r="CU84" s="66"/>
      <c r="CW84" s="231"/>
      <c r="CX84" s="231" t="s">
        <v>944</v>
      </c>
      <c r="CY84" s="231">
        <v>5</v>
      </c>
      <c r="CZ84" s="231" t="s">
        <v>935</v>
      </c>
      <c r="DA84" s="231" t="s">
        <v>935</v>
      </c>
      <c r="DI84" s="142" t="s">
        <v>1418</v>
      </c>
      <c r="DJ84" s="218"/>
      <c r="DK84" s="269"/>
      <c r="DL84" s="337"/>
      <c r="DM84" s="107">
        <v>79</v>
      </c>
      <c r="DN84" s="266" t="s">
        <v>1090</v>
      </c>
      <c r="DO84" s="521" t="s">
        <v>48</v>
      </c>
      <c r="DP84" s="980"/>
      <c r="DQ84" s="107">
        <v>2</v>
      </c>
      <c r="DR84" s="557" t="s">
        <v>34</v>
      </c>
      <c r="DS84" s="557"/>
      <c r="DT84" s="107">
        <v>1</v>
      </c>
      <c r="DU84" s="107">
        <v>1</v>
      </c>
      <c r="DV84" s="999">
        <v>41787</v>
      </c>
      <c r="DW84" s="107">
        <v>1</v>
      </c>
      <c r="DX84" s="107">
        <v>0.6</v>
      </c>
      <c r="DY84" s="107">
        <v>11.2</v>
      </c>
      <c r="DZ84" s="107">
        <v>507</v>
      </c>
      <c r="EA84" s="107">
        <v>44.8</v>
      </c>
      <c r="EB84" s="107">
        <v>55.2</v>
      </c>
      <c r="EC84" s="107">
        <v>0.1</v>
      </c>
      <c r="ED84" s="107">
        <v>926.7</v>
      </c>
      <c r="EE84" s="107" t="s">
        <v>863</v>
      </c>
      <c r="EF84" s="107">
        <v>7.34</v>
      </c>
      <c r="EG84" s="107">
        <v>0</v>
      </c>
      <c r="EH84" s="557">
        <v>6</v>
      </c>
      <c r="EI84" s="282">
        <v>3</v>
      </c>
      <c r="EJ84" s="282">
        <v>10</v>
      </c>
      <c r="EK84" s="223">
        <v>3</v>
      </c>
      <c r="EL84" s="218"/>
      <c r="EM84" s="223">
        <v>1</v>
      </c>
      <c r="EN84" s="223">
        <v>197</v>
      </c>
      <c r="EO84" s="223">
        <v>72</v>
      </c>
      <c r="EP84" s="1084">
        <v>18.552397639722741</v>
      </c>
      <c r="EQ84" s="557">
        <v>0</v>
      </c>
      <c r="ER84" s="999">
        <v>41787</v>
      </c>
      <c r="ES84" s="557" t="s">
        <v>863</v>
      </c>
      <c r="ET84" s="557" t="s">
        <v>863</v>
      </c>
      <c r="EU84" s="107" t="s">
        <v>863</v>
      </c>
      <c r="EV84" s="691"/>
      <c r="EW84" s="691"/>
      <c r="EX84" s="240"/>
      <c r="EY84" s="240"/>
      <c r="EZ84" s="240"/>
      <c r="FA84" s="240"/>
      <c r="FB84" s="240"/>
      <c r="FC84" s="241"/>
      <c r="FD84" s="240"/>
      <c r="FE84" s="240"/>
      <c r="FF84" s="240"/>
      <c r="FG84" s="240"/>
      <c r="FH84" s="240"/>
      <c r="FI84" s="240"/>
      <c r="FJ84" s="240"/>
      <c r="FK84" s="240"/>
      <c r="FL84" s="242"/>
      <c r="FM84" s="242"/>
      <c r="FN84" s="242"/>
      <c r="FO84" s="242"/>
      <c r="FP84" s="243"/>
      <c r="FQ84" s="244"/>
      <c r="FR84" s="240"/>
      <c r="FS84" s="240"/>
      <c r="GR84" s="225"/>
      <c r="GS84" s="225"/>
    </row>
    <row r="85" spans="1:201" hidden="1" x14ac:dyDescent="0.25">
      <c r="A85" s="101">
        <v>59</v>
      </c>
      <c r="B85" s="228">
        <f>COUNTIFS($E$1:E85,E85,$G$1:G85,G85)</f>
        <v>1</v>
      </c>
      <c r="C85" s="228"/>
      <c r="D85" s="136">
        <v>5086</v>
      </c>
      <c r="E85" s="844" t="s">
        <v>1419</v>
      </c>
      <c r="F85" s="207"/>
      <c r="G85" s="223">
        <v>6758090152</v>
      </c>
      <c r="H85" s="230">
        <f t="shared" si="1"/>
        <v>49</v>
      </c>
      <c r="I85" s="107" t="s">
        <v>1494</v>
      </c>
      <c r="J85" s="207"/>
      <c r="K85" s="207"/>
      <c r="L85" s="253" t="s">
        <v>48</v>
      </c>
      <c r="M85" s="207"/>
      <c r="N85" s="213"/>
      <c r="O85" s="213"/>
      <c r="P85" s="213"/>
      <c r="Q85" s="12"/>
      <c r="T85" s="168"/>
      <c r="U85" s="168"/>
      <c r="V85" s="180"/>
      <c r="W85" s="168"/>
      <c r="X85" s="179"/>
      <c r="Y85" s="168"/>
      <c r="AA85" s="226"/>
      <c r="AB85" s="226"/>
      <c r="AK85" s="317">
        <v>81.099999999999994</v>
      </c>
      <c r="AL85" s="318"/>
      <c r="AN85" s="281"/>
      <c r="AP85" s="319">
        <v>28.2</v>
      </c>
      <c r="AQ85" s="320">
        <v>31.1</v>
      </c>
      <c r="AR85" s="321">
        <v>33</v>
      </c>
      <c r="AS85" s="322">
        <v>92.3</v>
      </c>
      <c r="AT85" s="323">
        <v>0.90675241157556263</v>
      </c>
      <c r="AU85" s="324">
        <v>29.922829581993568</v>
      </c>
      <c r="AV85" s="325">
        <v>0.43993759750390016</v>
      </c>
      <c r="AW85" s="358">
        <v>20.8962</v>
      </c>
      <c r="AX85" s="326" t="s">
        <v>754</v>
      </c>
      <c r="AY85" s="226" t="s">
        <v>754</v>
      </c>
      <c r="AZ85" s="280" t="s">
        <v>754</v>
      </c>
      <c r="BA85" s="327"/>
      <c r="BB85" s="328">
        <v>8.4000000000000005E-2</v>
      </c>
      <c r="BC85" s="329">
        <v>1.4607599999999998</v>
      </c>
      <c r="BD85" s="329"/>
      <c r="BE85" s="226">
        <v>65.900000000000006</v>
      </c>
      <c r="BG85" s="330">
        <v>80.5</v>
      </c>
      <c r="BH85" s="280"/>
      <c r="BI85" s="280">
        <v>2.0270000000000001</v>
      </c>
      <c r="BJ85" s="280">
        <v>67.476383265856953</v>
      </c>
      <c r="BK85" s="280">
        <v>32.523616734143054</v>
      </c>
      <c r="BL85" s="331">
        <v>2.0746887966804977</v>
      </c>
      <c r="BM85" s="332">
        <v>0.20304</v>
      </c>
      <c r="BN85" s="328">
        <v>0</v>
      </c>
      <c r="BO85" s="226">
        <v>2.1999999999999999E-2</v>
      </c>
      <c r="BP85" s="226">
        <v>0</v>
      </c>
      <c r="BQ85" s="333">
        <v>0</v>
      </c>
      <c r="BR85" s="347"/>
      <c r="BS85" s="347"/>
      <c r="BT85" s="347"/>
      <c r="BU85" s="347"/>
      <c r="BV85" s="347"/>
      <c r="BW85" s="347"/>
      <c r="BX85" s="347"/>
      <c r="BY85" s="347"/>
      <c r="BZ85" s="347"/>
      <c r="CA85" s="347"/>
      <c r="CB85" s="347"/>
      <c r="CC85" s="347"/>
      <c r="CD85" s="280">
        <v>17.447099999999999</v>
      </c>
      <c r="CE85" s="226">
        <v>56.1</v>
      </c>
      <c r="CF85" s="226">
        <v>43.9</v>
      </c>
      <c r="CU85" s="66"/>
      <c r="CW85" s="231"/>
      <c r="CX85" s="231" t="s">
        <v>943</v>
      </c>
      <c r="CY85" s="231">
        <v>6</v>
      </c>
      <c r="CZ85" s="231" t="s">
        <v>1292</v>
      </c>
      <c r="DA85" s="231" t="s">
        <v>1292</v>
      </c>
      <c r="DI85" s="141" t="s">
        <v>1419</v>
      </c>
      <c r="DJ85" s="218"/>
      <c r="DK85" s="269"/>
      <c r="DL85" s="337"/>
      <c r="DM85" s="107">
        <v>49</v>
      </c>
      <c r="DN85" s="266" t="s">
        <v>1090</v>
      </c>
      <c r="DO85" s="521" t="s">
        <v>48</v>
      </c>
      <c r="DP85" s="980"/>
      <c r="DQ85" s="107">
        <v>2</v>
      </c>
      <c r="DR85" s="557" t="s">
        <v>60</v>
      </c>
      <c r="DS85" s="557"/>
      <c r="DT85" s="107">
        <v>0</v>
      </c>
      <c r="DU85" s="107">
        <v>0</v>
      </c>
      <c r="DV85" s="999" t="s">
        <v>863</v>
      </c>
      <c r="DW85" s="107" t="s">
        <v>863</v>
      </c>
      <c r="DX85" s="107" t="s">
        <v>863</v>
      </c>
      <c r="DY85" s="107" t="s">
        <v>863</v>
      </c>
      <c r="DZ85" s="107" t="s">
        <v>863</v>
      </c>
      <c r="EA85" s="107" t="s">
        <v>863</v>
      </c>
      <c r="EB85" s="107" t="s">
        <v>863</v>
      </c>
      <c r="EC85" s="107" t="s">
        <v>863</v>
      </c>
      <c r="ED85" s="107" t="s">
        <v>863</v>
      </c>
      <c r="EE85" s="107" t="s">
        <v>863</v>
      </c>
      <c r="EF85" s="107" t="s">
        <v>863</v>
      </c>
      <c r="EG85" s="107" t="s">
        <v>863</v>
      </c>
      <c r="EH85" s="557">
        <v>2</v>
      </c>
      <c r="EI85" s="282">
        <v>1</v>
      </c>
      <c r="EJ85" s="282">
        <v>12</v>
      </c>
      <c r="EK85" s="223">
        <v>3</v>
      </c>
      <c r="EL85" s="218"/>
      <c r="EM85" s="223">
        <v>1</v>
      </c>
      <c r="EN85" s="223" t="s">
        <v>863</v>
      </c>
      <c r="EO85" s="223" t="s">
        <v>863</v>
      </c>
      <c r="EP85" s="1084" t="s">
        <v>863</v>
      </c>
      <c r="EQ85" s="557">
        <v>1</v>
      </c>
      <c r="ER85" s="999" t="s">
        <v>863</v>
      </c>
      <c r="ES85" s="557">
        <v>1</v>
      </c>
      <c r="ET85" s="557">
        <v>1</v>
      </c>
      <c r="EU85" s="107">
        <v>1</v>
      </c>
      <c r="EV85" s="691"/>
      <c r="EW85" s="691"/>
      <c r="EX85" s="240"/>
      <c r="EY85" s="240"/>
      <c r="EZ85" s="240"/>
      <c r="FA85" s="240"/>
      <c r="FB85" s="240"/>
      <c r="FC85" s="241"/>
      <c r="FD85" s="240"/>
      <c r="FE85" s="240"/>
      <c r="FF85" s="240"/>
      <c r="FG85" s="240"/>
      <c r="FH85" s="240"/>
      <c r="FI85" s="240"/>
      <c r="FJ85" s="240"/>
      <c r="FK85" s="240"/>
      <c r="FL85" s="242"/>
      <c r="FM85" s="242"/>
      <c r="FN85" s="242"/>
      <c r="FO85" s="242"/>
      <c r="FP85" s="243"/>
      <c r="FQ85" s="244"/>
      <c r="FR85" s="240"/>
      <c r="FS85" s="240"/>
      <c r="GR85" s="225"/>
      <c r="GS85" s="225"/>
    </row>
    <row r="86" spans="1:201" hidden="1" x14ac:dyDescent="0.25">
      <c r="A86" s="101">
        <v>60</v>
      </c>
      <c r="B86" s="228">
        <f>COUNTIFS($E$1:E86,E86,$G$1:G86,G86)</f>
        <v>1</v>
      </c>
      <c r="C86" s="228"/>
      <c r="D86" s="136">
        <v>5096</v>
      </c>
      <c r="E86" s="611" t="s">
        <v>1423</v>
      </c>
      <c r="F86" s="207"/>
      <c r="G86" s="223">
        <v>5403030809</v>
      </c>
      <c r="H86" s="230">
        <f t="shared" si="1"/>
        <v>62</v>
      </c>
      <c r="I86" s="107" t="s">
        <v>1495</v>
      </c>
      <c r="J86" s="207"/>
      <c r="K86" s="207"/>
      <c r="L86" s="253" t="s">
        <v>48</v>
      </c>
      <c r="M86" s="207"/>
      <c r="N86" s="213"/>
      <c r="O86" s="213"/>
      <c r="P86" s="213"/>
      <c r="Q86" s="12"/>
      <c r="T86" s="168"/>
      <c r="U86" s="168"/>
      <c r="V86" s="180"/>
      <c r="W86" s="168"/>
      <c r="X86" s="179"/>
      <c r="Y86" s="168"/>
      <c r="AA86" s="226"/>
      <c r="AB86" s="226"/>
      <c r="AK86" s="317">
        <v>22.6</v>
      </c>
      <c r="AL86" s="318"/>
      <c r="AN86" s="281"/>
      <c r="AP86" s="319">
        <v>70.2</v>
      </c>
      <c r="AQ86" s="320">
        <v>16</v>
      </c>
      <c r="AR86" s="321">
        <v>8</v>
      </c>
      <c r="AS86" s="322">
        <v>94.2</v>
      </c>
      <c r="AT86" s="323">
        <v>4.3875000000000002</v>
      </c>
      <c r="AU86" s="324">
        <v>35.1</v>
      </c>
      <c r="AV86" s="325">
        <v>2.9250000000000003</v>
      </c>
      <c r="AW86" s="358">
        <v>23.868000000000002</v>
      </c>
      <c r="AX86" s="326">
        <v>4.41</v>
      </c>
      <c r="AY86" s="226">
        <v>5.71</v>
      </c>
      <c r="AZ86" s="280">
        <v>10.860000000000001</v>
      </c>
      <c r="BA86" s="327"/>
      <c r="BB86" s="328">
        <v>1.2</v>
      </c>
      <c r="BC86" s="329">
        <v>9.2664000000000009</v>
      </c>
      <c r="BD86" s="329"/>
      <c r="BE86" s="226">
        <v>91.6</v>
      </c>
      <c r="BG86" s="330">
        <v>72.5</v>
      </c>
      <c r="BH86" s="280"/>
      <c r="BI86" s="280">
        <v>0.87</v>
      </c>
      <c r="BJ86" s="280">
        <v>43.235294117647058</v>
      </c>
      <c r="BK86" s="280">
        <v>56.764705882352942</v>
      </c>
      <c r="BL86" s="331">
        <v>0.76165803108808283</v>
      </c>
      <c r="BM86" s="332">
        <v>0.41417999999999999</v>
      </c>
      <c r="BN86" s="328">
        <v>0</v>
      </c>
      <c r="BO86" s="226">
        <v>7.31</v>
      </c>
      <c r="BP86" s="226">
        <v>20.3</v>
      </c>
      <c r="BQ86" s="333">
        <v>2.7770177838577292</v>
      </c>
      <c r="BR86" s="347">
        <v>4.5999999999999996</v>
      </c>
      <c r="BS86" s="347">
        <v>65.099999999999994</v>
      </c>
      <c r="BT86" s="347"/>
      <c r="BU86" s="357">
        <v>6</v>
      </c>
      <c r="BV86" s="357">
        <v>16.8</v>
      </c>
      <c r="BW86" s="357">
        <v>9.1</v>
      </c>
      <c r="BX86" s="357">
        <v>1.5</v>
      </c>
      <c r="BY86" s="357">
        <v>17.7</v>
      </c>
      <c r="BZ86" s="357">
        <v>3</v>
      </c>
      <c r="CA86" s="357">
        <v>37.5</v>
      </c>
      <c r="CB86" s="357">
        <v>6.3</v>
      </c>
      <c r="CC86" s="357">
        <v>1.7</v>
      </c>
      <c r="CD86" s="280">
        <v>8.7291999999999987</v>
      </c>
      <c r="CE86" s="226">
        <v>27.8</v>
      </c>
      <c r="CF86" s="226">
        <v>72.2</v>
      </c>
      <c r="CU86" s="66"/>
      <c r="CW86" s="231"/>
      <c r="CX86" s="231" t="s">
        <v>929</v>
      </c>
      <c r="CY86" s="231">
        <v>3</v>
      </c>
      <c r="CZ86" s="231" t="s">
        <v>928</v>
      </c>
      <c r="DA86" s="231" t="s">
        <v>928</v>
      </c>
      <c r="DI86" s="138" t="s">
        <v>1423</v>
      </c>
      <c r="DJ86" s="218"/>
      <c r="DK86" s="269"/>
      <c r="DL86" s="337"/>
      <c r="DM86" s="108">
        <v>62</v>
      </c>
      <c r="DN86" s="521" t="s">
        <v>1088</v>
      </c>
      <c r="DO86" s="521" t="s">
        <v>48</v>
      </c>
      <c r="DP86" s="980"/>
      <c r="DQ86" s="107">
        <v>2</v>
      </c>
      <c r="DR86" s="557" t="s">
        <v>34</v>
      </c>
      <c r="DS86" s="557"/>
      <c r="DT86" s="107">
        <v>0</v>
      </c>
      <c r="DU86" s="107">
        <v>0</v>
      </c>
      <c r="DV86" s="999" t="s">
        <v>863</v>
      </c>
      <c r="DW86" s="107" t="s">
        <v>863</v>
      </c>
      <c r="DX86" s="107" t="s">
        <v>863</v>
      </c>
      <c r="DY86" s="107" t="s">
        <v>863</v>
      </c>
      <c r="DZ86" s="107" t="s">
        <v>863</v>
      </c>
      <c r="EA86" s="107" t="s">
        <v>863</v>
      </c>
      <c r="EB86" s="107" t="s">
        <v>863</v>
      </c>
      <c r="EC86" s="107" t="s">
        <v>863</v>
      </c>
      <c r="ED86" s="107" t="s">
        <v>863</v>
      </c>
      <c r="EE86" s="107" t="s">
        <v>863</v>
      </c>
      <c r="EF86" s="107" t="s">
        <v>863</v>
      </c>
      <c r="EG86" s="107" t="s">
        <v>863</v>
      </c>
      <c r="EH86" s="557">
        <v>3</v>
      </c>
      <c r="EI86" s="282">
        <v>1</v>
      </c>
      <c r="EJ86" s="282">
        <v>11</v>
      </c>
      <c r="EK86" s="223">
        <v>2</v>
      </c>
      <c r="EL86" s="218"/>
      <c r="EM86" s="223">
        <v>0</v>
      </c>
      <c r="EN86" s="223" t="s">
        <v>863</v>
      </c>
      <c r="EO86" s="223" t="s">
        <v>863</v>
      </c>
      <c r="EP86" s="1084" t="s">
        <v>863</v>
      </c>
      <c r="EQ86" s="557">
        <v>2</v>
      </c>
      <c r="ER86" s="999" t="s">
        <v>863</v>
      </c>
      <c r="ES86" s="557">
        <v>3</v>
      </c>
      <c r="ET86" s="557">
        <v>2</v>
      </c>
      <c r="EU86" s="107" t="s">
        <v>863</v>
      </c>
      <c r="EV86" s="691"/>
      <c r="EW86" s="691"/>
      <c r="EX86" s="240"/>
      <c r="EY86" s="240"/>
      <c r="EZ86" s="240"/>
      <c r="FA86" s="240"/>
      <c r="FB86" s="240"/>
      <c r="FC86" s="241"/>
      <c r="FD86" s="240"/>
      <c r="FE86" s="240"/>
      <c r="FF86" s="240"/>
      <c r="FG86" s="240"/>
      <c r="FH86" s="240"/>
      <c r="FI86" s="240"/>
      <c r="FJ86" s="240"/>
      <c r="FK86" s="240"/>
      <c r="FL86" s="242"/>
      <c r="FM86" s="242"/>
      <c r="FN86" s="242"/>
      <c r="FO86" s="242"/>
      <c r="FP86" s="243"/>
      <c r="FQ86" s="244"/>
      <c r="FR86" s="240"/>
      <c r="FS86" s="240"/>
      <c r="GR86" s="225"/>
      <c r="GS86" s="225"/>
    </row>
    <row r="87" spans="1:201" s="260" customFormat="1" hidden="1" x14ac:dyDescent="0.25">
      <c r="A87" s="101">
        <v>61</v>
      </c>
      <c r="B87" s="228">
        <f>COUNTIFS($E$1:E87,E87,$G$1:G87,G87)</f>
        <v>1</v>
      </c>
      <c r="C87" s="228"/>
      <c r="D87" s="136">
        <v>5093</v>
      </c>
      <c r="E87" s="611" t="s">
        <v>1422</v>
      </c>
      <c r="F87" s="207"/>
      <c r="G87" s="223">
        <v>5709251273</v>
      </c>
      <c r="H87" s="230">
        <f t="shared" si="1"/>
        <v>59</v>
      </c>
      <c r="I87" s="107" t="s">
        <v>1495</v>
      </c>
      <c r="J87" s="207"/>
      <c r="K87" s="207"/>
      <c r="L87" s="253" t="s">
        <v>48</v>
      </c>
      <c r="M87" s="207"/>
      <c r="N87" s="213"/>
      <c r="O87" s="213"/>
      <c r="P87" s="213"/>
      <c r="Q87" s="12"/>
      <c r="R87" s="66"/>
      <c r="S87" s="66"/>
      <c r="T87" s="168"/>
      <c r="U87" s="168"/>
      <c r="V87" s="180"/>
      <c r="W87" s="168"/>
      <c r="X87" s="179"/>
      <c r="Y87" s="168"/>
      <c r="Z87" s="168"/>
      <c r="AA87" s="226"/>
      <c r="AB87" s="226"/>
      <c r="AC87" s="226"/>
      <c r="AD87" s="226"/>
      <c r="AE87" s="226"/>
      <c r="AF87" s="226"/>
      <c r="AG87" s="226"/>
      <c r="AH87" s="76"/>
      <c r="AI87" s="72"/>
      <c r="AJ87" s="226"/>
      <c r="AK87" s="317">
        <v>57.6</v>
      </c>
      <c r="AL87" s="318"/>
      <c r="AM87" s="226"/>
      <c r="AN87" s="281"/>
      <c r="AO87" s="226"/>
      <c r="AP87" s="319">
        <v>37.6</v>
      </c>
      <c r="AQ87" s="320">
        <v>50.9</v>
      </c>
      <c r="AR87" s="321">
        <v>5.86</v>
      </c>
      <c r="AS87" s="322">
        <v>94.36</v>
      </c>
      <c r="AT87" s="323">
        <v>0.73870333988212189</v>
      </c>
      <c r="AU87" s="324">
        <v>4.3288015717092341</v>
      </c>
      <c r="AV87" s="325">
        <v>0.66243833685694153</v>
      </c>
      <c r="AW87" s="358">
        <v>22.184000000000001</v>
      </c>
      <c r="AX87" s="326">
        <v>1.52</v>
      </c>
      <c r="AY87" s="226">
        <v>3.52</v>
      </c>
      <c r="AZ87" s="280">
        <v>16.14</v>
      </c>
      <c r="BA87" s="327"/>
      <c r="BB87" s="328">
        <v>0.34</v>
      </c>
      <c r="BC87" s="329">
        <v>3.0832000000000002</v>
      </c>
      <c r="BD87" s="329"/>
      <c r="BE87" s="226">
        <v>96.4</v>
      </c>
      <c r="BF87" s="226"/>
      <c r="BG87" s="330">
        <v>67</v>
      </c>
      <c r="BH87" s="280"/>
      <c r="BI87" s="280">
        <v>3.2089999999999996</v>
      </c>
      <c r="BJ87" s="280">
        <v>41.016949152542374</v>
      </c>
      <c r="BK87" s="280">
        <v>58.983050847457619</v>
      </c>
      <c r="BL87" s="331">
        <v>0.6954022988505747</v>
      </c>
      <c r="BM87" s="332">
        <v>0.83848</v>
      </c>
      <c r="BN87" s="328">
        <v>0</v>
      </c>
      <c r="BO87" s="226">
        <v>2.14</v>
      </c>
      <c r="BP87" s="226">
        <v>2.85</v>
      </c>
      <c r="BQ87" s="333">
        <v>1.3317757009345794</v>
      </c>
      <c r="BR87" s="356">
        <v>31.2</v>
      </c>
      <c r="BS87" s="357">
        <v>90.9</v>
      </c>
      <c r="BT87" s="357"/>
      <c r="BU87" s="357">
        <v>5</v>
      </c>
      <c r="BV87" s="357">
        <v>49.3</v>
      </c>
      <c r="BW87" s="357">
        <v>36.299999999999997</v>
      </c>
      <c r="BX87" s="357">
        <v>17.899999999999999</v>
      </c>
      <c r="BY87" s="357">
        <v>25.8</v>
      </c>
      <c r="BZ87" s="357">
        <v>12.7</v>
      </c>
      <c r="CA87" s="357">
        <v>27.9</v>
      </c>
      <c r="CB87" s="357">
        <v>13.7</v>
      </c>
      <c r="CC87" s="357">
        <v>0.6</v>
      </c>
      <c r="CD87" s="280">
        <v>32.270600000000002</v>
      </c>
      <c r="CE87" s="226">
        <v>63.4</v>
      </c>
      <c r="CF87" s="226">
        <v>36.6</v>
      </c>
      <c r="CG87" s="226"/>
      <c r="CH87" s="226"/>
      <c r="CI87" s="226"/>
      <c r="CJ87" s="226"/>
      <c r="CK87" s="226"/>
      <c r="CL87" s="226"/>
      <c r="CM87" s="226"/>
      <c r="CN87" s="66"/>
      <c r="CO87" s="66"/>
      <c r="CP87" s="66"/>
      <c r="CQ87" s="66"/>
      <c r="CR87" s="66"/>
      <c r="CS87" s="66"/>
      <c r="CT87" s="66"/>
      <c r="CU87" s="66"/>
      <c r="CV87" s="226"/>
      <c r="CW87" s="231"/>
      <c r="CX87" s="231" t="s">
        <v>929</v>
      </c>
      <c r="CY87" s="231">
        <v>3</v>
      </c>
      <c r="CZ87" s="62" t="s">
        <v>927</v>
      </c>
      <c r="DA87" s="62" t="s">
        <v>927</v>
      </c>
      <c r="DB87" s="335"/>
      <c r="DC87" s="226"/>
      <c r="DD87" s="226"/>
      <c r="DE87" s="226"/>
      <c r="DF87" s="226"/>
      <c r="DG87" s="226"/>
      <c r="DH87" s="226"/>
      <c r="DI87" s="138" t="s">
        <v>1422</v>
      </c>
      <c r="DJ87" s="218"/>
      <c r="DK87" s="269"/>
      <c r="DL87" s="337"/>
      <c r="DM87" s="107">
        <v>59</v>
      </c>
      <c r="DN87" s="521" t="s">
        <v>1088</v>
      </c>
      <c r="DO87" s="521" t="s">
        <v>48</v>
      </c>
      <c r="DP87" s="980"/>
      <c r="DQ87" s="107">
        <v>2</v>
      </c>
      <c r="DR87" s="557" t="s">
        <v>27</v>
      </c>
      <c r="DS87" s="557"/>
      <c r="DT87" s="107">
        <v>0</v>
      </c>
      <c r="DU87" s="107">
        <v>0</v>
      </c>
      <c r="DV87" s="999" t="s">
        <v>863</v>
      </c>
      <c r="DW87" s="107" t="s">
        <v>863</v>
      </c>
      <c r="DX87" s="107" t="s">
        <v>863</v>
      </c>
      <c r="DY87" s="107" t="s">
        <v>863</v>
      </c>
      <c r="DZ87" s="107" t="s">
        <v>863</v>
      </c>
      <c r="EA87" s="107" t="s">
        <v>863</v>
      </c>
      <c r="EB87" s="107" t="s">
        <v>863</v>
      </c>
      <c r="EC87" s="107" t="s">
        <v>863</v>
      </c>
      <c r="ED87" s="107" t="s">
        <v>863</v>
      </c>
      <c r="EE87" s="107" t="s">
        <v>863</v>
      </c>
      <c r="EF87" s="107" t="s">
        <v>863</v>
      </c>
      <c r="EG87" s="107" t="s">
        <v>863</v>
      </c>
      <c r="EH87" s="557">
        <v>3</v>
      </c>
      <c r="EI87" s="282">
        <v>1</v>
      </c>
      <c r="EJ87" s="282">
        <v>15</v>
      </c>
      <c r="EK87" s="223">
        <v>3</v>
      </c>
      <c r="EL87" s="218"/>
      <c r="EM87" s="223">
        <v>0</v>
      </c>
      <c r="EN87" s="223">
        <v>171</v>
      </c>
      <c r="EO87" s="223">
        <v>80</v>
      </c>
      <c r="EP87" s="1084">
        <v>27.358845456721724</v>
      </c>
      <c r="EQ87" s="557">
        <v>2</v>
      </c>
      <c r="ER87" s="999" t="s">
        <v>863</v>
      </c>
      <c r="ES87" s="557" t="s">
        <v>863</v>
      </c>
      <c r="ET87" s="557" t="s">
        <v>863</v>
      </c>
      <c r="EU87" s="107" t="s">
        <v>863</v>
      </c>
      <c r="EV87" s="691"/>
      <c r="EW87" s="691"/>
      <c r="EX87" s="240"/>
      <c r="EY87" s="240"/>
      <c r="EZ87" s="240"/>
      <c r="FA87" s="240"/>
      <c r="FB87" s="240"/>
      <c r="FC87" s="241"/>
      <c r="FD87" s="240"/>
      <c r="FE87" s="240"/>
      <c r="FF87" s="240"/>
      <c r="FG87" s="240"/>
      <c r="FH87" s="240"/>
      <c r="FI87" s="240"/>
      <c r="FJ87" s="240"/>
      <c r="FK87" s="240"/>
      <c r="FL87" s="242"/>
      <c r="FM87" s="242"/>
      <c r="FN87" s="242"/>
      <c r="FO87" s="242"/>
      <c r="FP87" s="243"/>
      <c r="FQ87" s="244"/>
      <c r="FR87" s="240"/>
      <c r="FS87" s="240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225"/>
      <c r="GS87" s="225"/>
    </row>
    <row r="88" spans="1:201" hidden="1" x14ac:dyDescent="0.25">
      <c r="A88" s="101">
        <v>62</v>
      </c>
      <c r="B88" s="228">
        <f>COUNTIFS($E$1:E88,E88,$G$1:G88,G88)</f>
        <v>1</v>
      </c>
      <c r="C88" s="228"/>
      <c r="D88" s="966">
        <v>5094</v>
      </c>
      <c r="E88" s="843" t="s">
        <v>1421</v>
      </c>
      <c r="F88" s="207"/>
      <c r="G88" s="146">
        <v>6462131390</v>
      </c>
      <c r="H88" s="230">
        <f t="shared" si="1"/>
        <v>52</v>
      </c>
      <c r="I88" s="146" t="s">
        <v>1495</v>
      </c>
      <c r="J88" s="207"/>
      <c r="K88" s="207"/>
      <c r="L88" s="254" t="s">
        <v>48</v>
      </c>
      <c r="M88" s="207"/>
      <c r="N88" s="213"/>
      <c r="O88" s="213"/>
      <c r="P88" s="213"/>
      <c r="Q88" s="12"/>
      <c r="T88" s="168"/>
      <c r="U88" s="168"/>
      <c r="V88" s="180"/>
      <c r="W88" s="168"/>
      <c r="X88" s="179"/>
      <c r="Y88" s="168"/>
      <c r="AA88" s="226"/>
      <c r="AB88" s="226"/>
      <c r="AK88" s="317">
        <v>10.8</v>
      </c>
      <c r="AL88" s="318"/>
      <c r="AN88" s="281"/>
      <c r="AP88" s="319">
        <v>31.7</v>
      </c>
      <c r="AQ88" s="320">
        <v>56.7</v>
      </c>
      <c r="AR88" s="321">
        <v>2.17</v>
      </c>
      <c r="AS88" s="322">
        <v>90.570000000000007</v>
      </c>
      <c r="AT88" s="323">
        <v>0.55908289241622566</v>
      </c>
      <c r="AU88" s="324">
        <v>1.2132098765432096</v>
      </c>
      <c r="AV88" s="325">
        <v>0.53847460506200095</v>
      </c>
      <c r="AW88" s="358">
        <v>11.126700000000001</v>
      </c>
      <c r="AX88" s="326">
        <v>11.8</v>
      </c>
      <c r="AY88" s="226">
        <v>36.4</v>
      </c>
      <c r="AZ88" s="280">
        <v>33.99</v>
      </c>
      <c r="BA88" s="327"/>
      <c r="BB88" s="328">
        <v>0.19</v>
      </c>
      <c r="BC88" s="329">
        <v>4.1146599999999989</v>
      </c>
      <c r="BD88" s="329"/>
      <c r="BE88" s="226">
        <v>97.6</v>
      </c>
      <c r="BG88" s="330">
        <v>86.8</v>
      </c>
      <c r="BH88" s="280"/>
      <c r="BI88" s="280">
        <v>1.06</v>
      </c>
      <c r="BJ88" s="280">
        <v>72.649572649572647</v>
      </c>
      <c r="BK88" s="280">
        <v>27.350427350427349</v>
      </c>
      <c r="BL88" s="331">
        <v>2.65625</v>
      </c>
      <c r="BM88" s="332">
        <v>0.18068999999999999</v>
      </c>
      <c r="BN88" s="328">
        <v>1.5850000000000003E-2</v>
      </c>
      <c r="BO88" s="226">
        <v>2.64</v>
      </c>
      <c r="BP88" s="226">
        <v>8.9700000000000006</v>
      </c>
      <c r="BQ88" s="333">
        <v>3.3977272727272729</v>
      </c>
      <c r="BR88" s="356">
        <v>24.6</v>
      </c>
      <c r="BS88" s="357">
        <v>90.2</v>
      </c>
      <c r="BT88" s="357"/>
      <c r="BU88" s="357">
        <v>5.5999999999999943</v>
      </c>
      <c r="BV88" s="357">
        <v>53.9</v>
      </c>
      <c r="BW88" s="357">
        <v>12.3</v>
      </c>
      <c r="BX88" s="357">
        <v>6.6</v>
      </c>
      <c r="BY88" s="357">
        <v>32.700000000000003</v>
      </c>
      <c r="BZ88" s="357">
        <v>17.600000000000001</v>
      </c>
      <c r="CA88" s="357">
        <v>44.7</v>
      </c>
      <c r="CB88" s="357">
        <v>24.1</v>
      </c>
      <c r="CC88" s="357">
        <v>6.25</v>
      </c>
      <c r="CD88" s="280">
        <v>30.844799999999999</v>
      </c>
      <c r="CE88" s="226">
        <v>54.4</v>
      </c>
      <c r="CF88" s="226">
        <v>45.6</v>
      </c>
      <c r="CU88" s="66"/>
      <c r="CW88" s="231"/>
      <c r="CX88" s="231" t="s">
        <v>929</v>
      </c>
      <c r="CY88" s="231">
        <v>3</v>
      </c>
      <c r="CZ88" s="231" t="s">
        <v>935</v>
      </c>
      <c r="DA88" s="231" t="s">
        <v>935</v>
      </c>
      <c r="DI88" s="139" t="s">
        <v>1421</v>
      </c>
      <c r="DJ88" s="218"/>
      <c r="DK88" s="269"/>
      <c r="DL88" s="337"/>
      <c r="DM88" s="146">
        <v>52</v>
      </c>
      <c r="DN88" s="266" t="s">
        <v>1090</v>
      </c>
      <c r="DO88" s="521" t="s">
        <v>48</v>
      </c>
      <c r="DP88" s="980"/>
      <c r="DQ88" s="146">
        <v>2</v>
      </c>
      <c r="DR88" s="1058" t="s">
        <v>34</v>
      </c>
      <c r="DS88" s="1058"/>
      <c r="DT88" s="146">
        <v>0</v>
      </c>
      <c r="DU88" s="146">
        <v>0</v>
      </c>
      <c r="DV88" s="1001" t="s">
        <v>863</v>
      </c>
      <c r="DW88" s="146" t="s">
        <v>863</v>
      </c>
      <c r="DX88" s="146" t="s">
        <v>863</v>
      </c>
      <c r="DY88" s="146" t="s">
        <v>863</v>
      </c>
      <c r="DZ88" s="146" t="s">
        <v>863</v>
      </c>
      <c r="EA88" s="146" t="s">
        <v>863</v>
      </c>
      <c r="EB88" s="146" t="s">
        <v>863</v>
      </c>
      <c r="EC88" s="146" t="s">
        <v>863</v>
      </c>
      <c r="ED88" s="146" t="s">
        <v>863</v>
      </c>
      <c r="EE88" s="146" t="s">
        <v>863</v>
      </c>
      <c r="EF88" s="146" t="s">
        <v>863</v>
      </c>
      <c r="EG88" s="146" t="s">
        <v>863</v>
      </c>
      <c r="EH88" s="1058">
        <v>2</v>
      </c>
      <c r="EI88" s="282">
        <v>8</v>
      </c>
      <c r="EJ88" s="282">
        <v>9</v>
      </c>
      <c r="EK88" s="146">
        <v>3</v>
      </c>
      <c r="EL88" s="218"/>
      <c r="EM88" s="146">
        <v>1</v>
      </c>
      <c r="EN88" s="146">
        <v>168</v>
      </c>
      <c r="EO88" s="146">
        <v>77</v>
      </c>
      <c r="EP88" s="1085">
        <v>27.281746031746032</v>
      </c>
      <c r="EQ88" s="1058">
        <v>0</v>
      </c>
      <c r="ER88" s="1001" t="s">
        <v>863</v>
      </c>
      <c r="ES88" s="1058">
        <v>1</v>
      </c>
      <c r="ET88" s="1058">
        <v>1</v>
      </c>
      <c r="EU88" s="146">
        <v>2</v>
      </c>
      <c r="EV88" s="691"/>
      <c r="EW88" s="691"/>
      <c r="EX88" s="240"/>
      <c r="EY88" s="240"/>
      <c r="EZ88" s="240"/>
      <c r="FA88" s="240"/>
      <c r="FB88" s="240"/>
      <c r="FC88" s="241"/>
      <c r="FD88" s="240"/>
      <c r="FE88" s="240"/>
      <c r="FF88" s="240"/>
      <c r="FG88" s="240"/>
      <c r="FH88" s="240"/>
      <c r="FI88" s="240"/>
      <c r="FJ88" s="240"/>
      <c r="FK88" s="240"/>
      <c r="FL88" s="242"/>
      <c r="FM88" s="242"/>
      <c r="FN88" s="242"/>
      <c r="FO88" s="242"/>
      <c r="FP88" s="243"/>
      <c r="FQ88" s="244"/>
      <c r="FR88" s="240"/>
      <c r="FS88" s="240"/>
      <c r="GR88" s="225"/>
      <c r="GS88" s="225"/>
    </row>
    <row r="89" spans="1:201" hidden="1" x14ac:dyDescent="0.25">
      <c r="A89" s="101">
        <v>63</v>
      </c>
      <c r="B89" s="228">
        <f>COUNTIFS($E$1:E89,E89,$G$1:G89,G89)</f>
        <v>1</v>
      </c>
      <c r="C89" s="228"/>
      <c r="D89" s="136">
        <v>5095</v>
      </c>
      <c r="E89" s="611" t="s">
        <v>1420</v>
      </c>
      <c r="F89" s="207"/>
      <c r="G89" s="223">
        <v>525310074</v>
      </c>
      <c r="H89" s="230">
        <f t="shared" si="1"/>
        <v>64</v>
      </c>
      <c r="I89" s="107" t="s">
        <v>1495</v>
      </c>
      <c r="J89" s="207"/>
      <c r="K89" s="207"/>
      <c r="L89" s="253" t="s">
        <v>48</v>
      </c>
      <c r="M89" s="207"/>
      <c r="N89" s="213"/>
      <c r="O89" s="213"/>
      <c r="P89" s="213"/>
      <c r="Q89" s="12"/>
      <c r="T89" s="168"/>
      <c r="U89" s="168"/>
      <c r="V89" s="180"/>
      <c r="W89" s="168"/>
      <c r="X89" s="179"/>
      <c r="Y89" s="168"/>
      <c r="AA89" s="226"/>
      <c r="AB89" s="226"/>
      <c r="AK89" s="317">
        <v>4.3</v>
      </c>
      <c r="AL89" s="318"/>
      <c r="AN89" s="281"/>
      <c r="AP89" s="319">
        <v>33.700000000000003</v>
      </c>
      <c r="AQ89" s="320">
        <v>55.1</v>
      </c>
      <c r="AR89" s="321">
        <v>3.3</v>
      </c>
      <c r="AS89" s="322">
        <v>92.100000000000009</v>
      </c>
      <c r="AT89" s="323">
        <v>0.61161524500907449</v>
      </c>
      <c r="AU89" s="324">
        <v>2.0183303085299458</v>
      </c>
      <c r="AV89" s="325">
        <v>0.57705479452054798</v>
      </c>
      <c r="AW89" s="358">
        <v>19.091999999999999</v>
      </c>
      <c r="AX89" s="326" t="s">
        <v>754</v>
      </c>
      <c r="AY89" s="226" t="s">
        <v>754</v>
      </c>
      <c r="AZ89" s="280" t="s">
        <v>754</v>
      </c>
      <c r="BA89" s="327"/>
      <c r="BB89" s="328" t="s">
        <v>754</v>
      </c>
      <c r="BC89" s="329">
        <v>2.9216000000000006</v>
      </c>
      <c r="BD89" s="329"/>
      <c r="BE89" s="226" t="s">
        <v>754</v>
      </c>
      <c r="BG89" s="330" t="s">
        <v>754</v>
      </c>
      <c r="BH89" s="280"/>
      <c r="BI89" s="280" t="s">
        <v>754</v>
      </c>
      <c r="BJ89" s="280">
        <v>55.067567567567565</v>
      </c>
      <c r="BK89" s="280">
        <v>44.932432432432428</v>
      </c>
      <c r="BL89" s="331">
        <v>1.2255639097744362</v>
      </c>
      <c r="BM89" s="332">
        <v>0</v>
      </c>
      <c r="BN89" s="328">
        <v>0</v>
      </c>
      <c r="BO89" s="226">
        <v>13.2</v>
      </c>
      <c r="BP89" s="226">
        <v>22.6</v>
      </c>
      <c r="BQ89" s="333">
        <v>1.7121212121212124</v>
      </c>
      <c r="BR89" s="347"/>
      <c r="BS89" s="347"/>
      <c r="BT89" s="347"/>
      <c r="BU89" s="347"/>
      <c r="BV89" s="347"/>
      <c r="BW89" s="347"/>
      <c r="BX89" s="347"/>
      <c r="BY89" s="347"/>
      <c r="BZ89" s="347"/>
      <c r="CA89" s="347"/>
      <c r="CB89" s="347"/>
      <c r="CC89" s="347"/>
      <c r="CD89" s="280" t="s">
        <v>754</v>
      </c>
      <c r="CE89" s="226" t="s">
        <v>754</v>
      </c>
      <c r="CF89" s="226" t="s">
        <v>754</v>
      </c>
      <c r="CU89" s="66"/>
      <c r="CW89" s="231"/>
      <c r="CX89" s="231" t="s">
        <v>926</v>
      </c>
      <c r="CY89" s="231">
        <v>1</v>
      </c>
      <c r="CZ89" s="231" t="s">
        <v>935</v>
      </c>
      <c r="DA89" s="231" t="s">
        <v>935</v>
      </c>
      <c r="DI89" s="143" t="s">
        <v>1420</v>
      </c>
      <c r="DJ89" s="218"/>
      <c r="DK89" s="269"/>
      <c r="DL89" s="337"/>
      <c r="DM89" s="107">
        <v>64</v>
      </c>
      <c r="DN89" s="266" t="s">
        <v>1090</v>
      </c>
      <c r="DO89" s="521" t="s">
        <v>48</v>
      </c>
      <c r="DP89" s="980"/>
      <c r="DQ89" s="107">
        <v>3</v>
      </c>
      <c r="DR89" s="557" t="s">
        <v>313</v>
      </c>
      <c r="DS89" s="557"/>
      <c r="DT89" s="107">
        <v>0</v>
      </c>
      <c r="DU89" s="107">
        <v>0</v>
      </c>
      <c r="DV89" s="999" t="s">
        <v>863</v>
      </c>
      <c r="DW89" s="107" t="s">
        <v>863</v>
      </c>
      <c r="DX89" s="107" t="s">
        <v>863</v>
      </c>
      <c r="DY89" s="107" t="s">
        <v>863</v>
      </c>
      <c r="DZ89" s="107" t="s">
        <v>863</v>
      </c>
      <c r="EA89" s="107" t="s">
        <v>863</v>
      </c>
      <c r="EB89" s="107" t="s">
        <v>863</v>
      </c>
      <c r="EC89" s="107" t="s">
        <v>863</v>
      </c>
      <c r="ED89" s="107" t="s">
        <v>863</v>
      </c>
      <c r="EE89" s="107" t="s">
        <v>863</v>
      </c>
      <c r="EF89" s="107" t="s">
        <v>863</v>
      </c>
      <c r="EG89" s="107" t="s">
        <v>863</v>
      </c>
      <c r="EH89" s="557">
        <v>1</v>
      </c>
      <c r="EI89" s="282">
        <v>1</v>
      </c>
      <c r="EJ89" s="282">
        <v>14</v>
      </c>
      <c r="EK89" s="223">
        <v>2</v>
      </c>
      <c r="EL89" s="218"/>
      <c r="EM89" s="223">
        <v>0</v>
      </c>
      <c r="EN89" s="107">
        <v>166</v>
      </c>
      <c r="EO89" s="107">
        <v>82</v>
      </c>
      <c r="EP89" s="1084">
        <v>29.757584555087824</v>
      </c>
      <c r="EQ89" s="557">
        <v>1</v>
      </c>
      <c r="ER89" s="999" t="s">
        <v>863</v>
      </c>
      <c r="ES89" s="557">
        <v>2</v>
      </c>
      <c r="ET89" s="557">
        <v>1</v>
      </c>
      <c r="EU89" s="107" t="s">
        <v>863</v>
      </c>
      <c r="EV89" s="691"/>
      <c r="EW89" s="691"/>
      <c r="EX89" s="240"/>
      <c r="EY89" s="240"/>
      <c r="EZ89" s="240"/>
      <c r="FA89" s="240"/>
      <c r="FB89" s="240"/>
      <c r="FC89" s="241"/>
      <c r="FD89" s="240"/>
      <c r="FE89" s="240"/>
      <c r="FF89" s="240"/>
      <c r="FG89" s="240"/>
      <c r="FH89" s="240"/>
      <c r="FI89" s="240"/>
      <c r="FJ89" s="240"/>
      <c r="FK89" s="240"/>
      <c r="FL89" s="242"/>
      <c r="FM89" s="242"/>
      <c r="FN89" s="242"/>
      <c r="FO89" s="242"/>
      <c r="FP89" s="243"/>
      <c r="FQ89" s="244"/>
      <c r="FR89" s="240"/>
      <c r="FS89" s="240"/>
      <c r="GR89" s="225"/>
      <c r="GS89" s="225"/>
    </row>
    <row r="90" spans="1:201" s="260" customFormat="1" hidden="1" x14ac:dyDescent="0.25">
      <c r="A90" s="101">
        <v>64</v>
      </c>
      <c r="B90" s="228">
        <f>COUNTIFS($E$1:E90,E90,$G$1:G90,G90)</f>
        <v>1</v>
      </c>
      <c r="C90" s="228"/>
      <c r="D90" s="136">
        <v>5100</v>
      </c>
      <c r="E90" s="844" t="s">
        <v>1424</v>
      </c>
      <c r="F90" s="207"/>
      <c r="G90" s="223">
        <v>6902045359</v>
      </c>
      <c r="H90" s="230">
        <f t="shared" si="1"/>
        <v>47</v>
      </c>
      <c r="I90" s="107" t="s">
        <v>1496</v>
      </c>
      <c r="J90" s="207"/>
      <c r="K90" s="207"/>
      <c r="L90" s="253" t="s">
        <v>48</v>
      </c>
      <c r="M90" s="207"/>
      <c r="N90" s="213"/>
      <c r="O90" s="213"/>
      <c r="P90" s="213"/>
      <c r="Q90" s="12"/>
      <c r="R90" s="66"/>
      <c r="S90" s="66"/>
      <c r="T90" s="168"/>
      <c r="U90" s="168"/>
      <c r="V90" s="180"/>
      <c r="W90" s="168"/>
      <c r="X90" s="179"/>
      <c r="Y90" s="168"/>
      <c r="Z90" s="168"/>
      <c r="AA90" s="226"/>
      <c r="AB90" s="226"/>
      <c r="AC90" s="226"/>
      <c r="AD90" s="226"/>
      <c r="AE90" s="226"/>
      <c r="AF90" s="226"/>
      <c r="AG90" s="226"/>
      <c r="AH90" s="76"/>
      <c r="AI90" s="72"/>
      <c r="AJ90" s="226"/>
      <c r="AK90" s="317">
        <v>9.9</v>
      </c>
      <c r="AL90" s="318"/>
      <c r="AM90" s="226"/>
      <c r="AN90" s="281"/>
      <c r="AO90" s="226"/>
      <c r="AP90" s="319">
        <v>30.9</v>
      </c>
      <c r="AQ90" s="320">
        <v>65.5</v>
      </c>
      <c r="AR90" s="321">
        <v>0.65</v>
      </c>
      <c r="AS90" s="322">
        <v>97.050000000000011</v>
      </c>
      <c r="AT90" s="323">
        <v>0.47175572519083969</v>
      </c>
      <c r="AU90" s="324">
        <v>0.30664122137404581</v>
      </c>
      <c r="AV90" s="325">
        <v>0.46712018140589562</v>
      </c>
      <c r="AW90" s="358">
        <v>22.031699999999997</v>
      </c>
      <c r="AX90" s="326">
        <v>2.7E-2</v>
      </c>
      <c r="AY90" s="226">
        <v>8.6999999999999994E-2</v>
      </c>
      <c r="AZ90" s="280" t="s">
        <v>754</v>
      </c>
      <c r="BA90" s="327"/>
      <c r="BB90" s="328">
        <v>0.14000000000000001</v>
      </c>
      <c r="BC90" s="329">
        <v>1.7736600000000002</v>
      </c>
      <c r="BD90" s="329"/>
      <c r="BE90" s="226">
        <v>90.5</v>
      </c>
      <c r="BF90" s="226"/>
      <c r="BG90" s="330">
        <v>69.3</v>
      </c>
      <c r="BH90" s="280"/>
      <c r="BI90" s="280">
        <v>39.92</v>
      </c>
      <c r="BJ90" s="280">
        <v>61.711079943899023</v>
      </c>
      <c r="BK90" s="280">
        <v>38.288920056100984</v>
      </c>
      <c r="BL90" s="331">
        <v>1.6117216117216118</v>
      </c>
      <c r="BM90" s="332">
        <v>0.47894999999999999</v>
      </c>
      <c r="BN90" s="328">
        <v>4.6350000000000009E-2</v>
      </c>
      <c r="BO90" s="226">
        <v>9.41</v>
      </c>
      <c r="BP90" s="226">
        <v>23.3</v>
      </c>
      <c r="BQ90" s="333">
        <v>2.4760892667375134</v>
      </c>
      <c r="BR90" s="347"/>
      <c r="BS90" s="347"/>
      <c r="BT90" s="347"/>
      <c r="BU90" s="347"/>
      <c r="BV90" s="347"/>
      <c r="BW90" s="347"/>
      <c r="BX90" s="347"/>
      <c r="BY90" s="347"/>
      <c r="BZ90" s="347"/>
      <c r="CA90" s="347"/>
      <c r="CB90" s="347"/>
      <c r="CC90" s="347"/>
      <c r="CD90" s="280">
        <v>49.387000000000008</v>
      </c>
      <c r="CE90" s="226">
        <v>75.400000000000006</v>
      </c>
      <c r="CF90" s="226">
        <v>24.599999999999994</v>
      </c>
      <c r="CG90" s="226"/>
      <c r="CH90" s="226"/>
      <c r="CI90" s="226"/>
      <c r="CJ90" s="226"/>
      <c r="CK90" s="226"/>
      <c r="CL90" s="226"/>
      <c r="CM90" s="226"/>
      <c r="CN90" s="66"/>
      <c r="CO90" s="66"/>
      <c r="CP90" s="66"/>
      <c r="CQ90" s="66"/>
      <c r="CR90" s="66"/>
      <c r="CS90" s="66"/>
      <c r="CT90" s="66"/>
      <c r="CU90" s="66"/>
      <c r="CV90" s="226"/>
      <c r="CW90" s="231"/>
      <c r="CX90" s="231" t="s">
        <v>926</v>
      </c>
      <c r="CY90" s="231">
        <v>2</v>
      </c>
      <c r="CZ90" s="62" t="s">
        <v>927</v>
      </c>
      <c r="DA90" s="62" t="s">
        <v>927</v>
      </c>
      <c r="DB90" s="335"/>
      <c r="DC90" s="226"/>
      <c r="DD90" s="226"/>
      <c r="DE90" s="226"/>
      <c r="DF90" s="226"/>
      <c r="DG90" s="226"/>
      <c r="DH90" s="226"/>
      <c r="DI90" s="141" t="s">
        <v>1424</v>
      </c>
      <c r="DJ90" s="218"/>
      <c r="DK90" s="269"/>
      <c r="DL90" s="337"/>
      <c r="DM90" s="108">
        <v>47</v>
      </c>
      <c r="DN90" s="521" t="s">
        <v>1088</v>
      </c>
      <c r="DO90" s="521" t="s">
        <v>48</v>
      </c>
      <c r="DP90" s="980"/>
      <c r="DQ90" s="107">
        <v>2</v>
      </c>
      <c r="DR90" s="557" t="s">
        <v>71</v>
      </c>
      <c r="DS90" s="557"/>
      <c r="DT90" s="107">
        <v>0</v>
      </c>
      <c r="DU90" s="107">
        <v>0</v>
      </c>
      <c r="DV90" s="999" t="s">
        <v>863</v>
      </c>
      <c r="DW90" s="107" t="s">
        <v>863</v>
      </c>
      <c r="DX90" s="107" t="s">
        <v>863</v>
      </c>
      <c r="DY90" s="107" t="s">
        <v>863</v>
      </c>
      <c r="DZ90" s="107" t="s">
        <v>863</v>
      </c>
      <c r="EA90" s="107" t="s">
        <v>863</v>
      </c>
      <c r="EB90" s="107" t="s">
        <v>863</v>
      </c>
      <c r="EC90" s="107" t="s">
        <v>863</v>
      </c>
      <c r="ED90" s="107" t="s">
        <v>863</v>
      </c>
      <c r="EE90" s="107" t="s">
        <v>863</v>
      </c>
      <c r="EF90" s="107" t="s">
        <v>863</v>
      </c>
      <c r="EG90" s="107" t="s">
        <v>863</v>
      </c>
      <c r="EH90" s="1074">
        <v>2</v>
      </c>
      <c r="EI90" s="282">
        <v>5</v>
      </c>
      <c r="EJ90" s="282">
        <v>11</v>
      </c>
      <c r="EK90" s="223">
        <v>2</v>
      </c>
      <c r="EL90" s="218"/>
      <c r="EM90" s="223">
        <v>0</v>
      </c>
      <c r="EN90" s="223">
        <v>177</v>
      </c>
      <c r="EO90" s="223">
        <v>92</v>
      </c>
      <c r="EP90" s="1084">
        <v>29.365763350250564</v>
      </c>
      <c r="EQ90" s="557">
        <v>0</v>
      </c>
      <c r="ER90" s="999" t="s">
        <v>863</v>
      </c>
      <c r="ES90" s="557">
        <v>1</v>
      </c>
      <c r="ET90" s="557">
        <v>1</v>
      </c>
      <c r="EU90" s="107">
        <v>1</v>
      </c>
      <c r="EV90" s="691"/>
      <c r="EW90" s="691"/>
      <c r="EX90" s="240"/>
      <c r="EY90" s="240"/>
      <c r="EZ90" s="240"/>
      <c r="FA90" s="240"/>
      <c r="FB90" s="240"/>
      <c r="FC90" s="241"/>
      <c r="FD90" s="240"/>
      <c r="FE90" s="240"/>
      <c r="FF90" s="240"/>
      <c r="FG90" s="240"/>
      <c r="FH90" s="240"/>
      <c r="FI90" s="240"/>
      <c r="FJ90" s="240"/>
      <c r="FK90" s="240"/>
      <c r="FL90" s="242"/>
      <c r="FM90" s="242"/>
      <c r="FN90" s="242"/>
      <c r="FO90" s="242"/>
      <c r="FP90" s="243"/>
      <c r="FQ90" s="244"/>
      <c r="FR90" s="240"/>
      <c r="FS90" s="240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225"/>
      <c r="GS90" s="225"/>
    </row>
    <row r="91" spans="1:201" hidden="1" x14ac:dyDescent="0.25">
      <c r="A91" s="101">
        <v>65</v>
      </c>
      <c r="B91" s="228">
        <f>COUNTIFS($E$1:E91,E91,$G$1:G91,G91)</f>
        <v>1</v>
      </c>
      <c r="C91" s="228"/>
      <c r="D91" s="136">
        <v>5110</v>
      </c>
      <c r="E91" s="611" t="s">
        <v>1425</v>
      </c>
      <c r="F91" s="207"/>
      <c r="G91" s="223">
        <v>6651260011</v>
      </c>
      <c r="H91" s="230">
        <f t="shared" si="1"/>
        <v>50</v>
      </c>
      <c r="I91" s="107" t="s">
        <v>1497</v>
      </c>
      <c r="J91" s="207"/>
      <c r="K91" s="207"/>
      <c r="L91" s="253" t="s">
        <v>48</v>
      </c>
      <c r="M91" s="207">
        <v>3.5</v>
      </c>
      <c r="N91" s="207">
        <v>8</v>
      </c>
      <c r="O91" s="207"/>
      <c r="P91" s="207"/>
      <c r="Q91" s="297"/>
      <c r="R91" s="71"/>
      <c r="S91" s="71"/>
      <c r="T91" s="172"/>
      <c r="U91" s="172"/>
      <c r="V91" s="188"/>
      <c r="W91" s="172"/>
      <c r="X91" s="174"/>
      <c r="Y91" s="172"/>
      <c r="Z91" s="172"/>
      <c r="AA91" s="230"/>
      <c r="AB91" s="230"/>
      <c r="AC91" s="230"/>
      <c r="AD91" s="230"/>
      <c r="AE91" s="230"/>
      <c r="AF91" s="230"/>
      <c r="AG91" s="230"/>
      <c r="AH91" s="261" t="s">
        <v>351</v>
      </c>
      <c r="AI91" s="457"/>
      <c r="AJ91" s="230"/>
      <c r="AK91" s="358">
        <v>5.47</v>
      </c>
      <c r="AL91" s="524"/>
      <c r="AM91" s="230"/>
      <c r="AN91" s="495"/>
      <c r="AO91" s="230"/>
      <c r="AP91" s="233">
        <v>56</v>
      </c>
      <c r="AQ91" s="526">
        <v>31.4</v>
      </c>
      <c r="AR91" s="324">
        <v>5.49</v>
      </c>
      <c r="AS91" s="322">
        <v>92.89</v>
      </c>
      <c r="AT91" s="323">
        <v>1.7834394904458599</v>
      </c>
      <c r="AU91" s="324">
        <v>9.7910828025477716</v>
      </c>
      <c r="AV91" s="527">
        <v>1.5180265654648957</v>
      </c>
      <c r="AW91" s="223" t="s">
        <v>754</v>
      </c>
      <c r="AX91" s="529" t="s">
        <v>754</v>
      </c>
      <c r="AY91" s="230" t="s">
        <v>754</v>
      </c>
      <c r="AZ91" s="528" t="s">
        <v>754</v>
      </c>
      <c r="BA91" s="445" t="s">
        <v>754</v>
      </c>
      <c r="BB91" s="532" t="s">
        <v>754</v>
      </c>
      <c r="BC91" s="533" t="e">
        <v>#VALUE!</v>
      </c>
      <c r="BD91" s="632"/>
      <c r="BE91" s="230">
        <v>98.3</v>
      </c>
      <c r="BF91" s="230"/>
      <c r="BG91" s="530">
        <v>50.4</v>
      </c>
      <c r="BH91" s="528"/>
      <c r="BI91" s="528">
        <v>1.85</v>
      </c>
      <c r="BJ91" s="528" t="s">
        <v>754</v>
      </c>
      <c r="BK91" s="528" t="s">
        <v>754</v>
      </c>
      <c r="BL91" s="534" t="s">
        <v>754</v>
      </c>
      <c r="BM91" s="613" t="s">
        <v>754</v>
      </c>
      <c r="BN91" s="528" t="s">
        <v>754</v>
      </c>
      <c r="BO91" s="230" t="s">
        <v>754</v>
      </c>
      <c r="BP91" s="230" t="s">
        <v>754</v>
      </c>
      <c r="BQ91" s="535" t="e">
        <v>#VALUE!</v>
      </c>
      <c r="BR91" s="356">
        <v>11.2</v>
      </c>
      <c r="BS91" s="357">
        <v>82.7</v>
      </c>
      <c r="BT91" s="357"/>
      <c r="BU91" s="357">
        <v>6.7000000000000028</v>
      </c>
      <c r="BV91" s="357">
        <v>37.6</v>
      </c>
      <c r="BW91" s="357">
        <v>14</v>
      </c>
      <c r="BX91" s="357">
        <v>5.3</v>
      </c>
      <c r="BY91" s="357">
        <v>15.1</v>
      </c>
      <c r="BZ91" s="357">
        <v>5.7</v>
      </c>
      <c r="CA91" s="357">
        <v>53</v>
      </c>
      <c r="CB91" s="357">
        <v>19.899999999999999</v>
      </c>
      <c r="CC91" s="357">
        <v>0.7</v>
      </c>
      <c r="CD91" s="528">
        <v>16.5792</v>
      </c>
      <c r="CE91" s="230">
        <v>52.8</v>
      </c>
      <c r="CF91" s="230">
        <v>47.2</v>
      </c>
      <c r="CG91" s="230"/>
      <c r="CH91" s="230"/>
      <c r="CI91" s="230"/>
      <c r="CJ91" s="230"/>
      <c r="CK91" s="230"/>
      <c r="CL91" s="230"/>
      <c r="CM91" s="230"/>
      <c r="CN91" s="71"/>
      <c r="CO91" s="71"/>
      <c r="CP91" s="71"/>
      <c r="CQ91" s="71"/>
      <c r="CR91" s="71"/>
      <c r="CS91" s="71"/>
      <c r="CT91" s="71"/>
      <c r="CU91" s="587"/>
      <c r="CV91" s="230"/>
      <c r="CW91" s="223"/>
      <c r="CX91" s="223" t="s">
        <v>932</v>
      </c>
      <c r="CY91" s="223">
        <v>4</v>
      </c>
      <c r="CZ91" s="223" t="s">
        <v>930</v>
      </c>
      <c r="DA91" s="98" t="s">
        <v>930</v>
      </c>
      <c r="DB91" s="448"/>
      <c r="DC91" s="230"/>
      <c r="DD91" s="230"/>
      <c r="DE91" s="230"/>
      <c r="DF91" s="230"/>
      <c r="DG91" s="230"/>
      <c r="DH91" s="230"/>
      <c r="DI91" s="611" t="s">
        <v>1425</v>
      </c>
      <c r="DJ91" s="218"/>
      <c r="DK91" s="269"/>
      <c r="DL91" s="136"/>
      <c r="DM91" s="107">
        <v>50</v>
      </c>
      <c r="DN91" s="266" t="s">
        <v>1090</v>
      </c>
      <c r="DO91" s="521" t="s">
        <v>48</v>
      </c>
      <c r="DP91" s="980"/>
      <c r="DQ91" s="107">
        <v>2</v>
      </c>
      <c r="DR91" s="557" t="s">
        <v>34</v>
      </c>
      <c r="DS91" s="557"/>
      <c r="DT91" s="107">
        <v>0</v>
      </c>
      <c r="DU91" s="107">
        <v>1</v>
      </c>
      <c r="DV91" s="999">
        <v>40662</v>
      </c>
      <c r="DW91" s="107">
        <v>1</v>
      </c>
      <c r="DX91" s="107">
        <v>11.1</v>
      </c>
      <c r="DY91" s="107">
        <v>6.1</v>
      </c>
      <c r="DZ91" s="107">
        <v>1599</v>
      </c>
      <c r="EA91" s="107">
        <v>72.900000000000006</v>
      </c>
      <c r="EB91" s="107">
        <v>27.1</v>
      </c>
      <c r="EC91" s="107">
        <v>1.7</v>
      </c>
      <c r="ED91" s="107" t="s">
        <v>863</v>
      </c>
      <c r="EE91" s="107" t="s">
        <v>863</v>
      </c>
      <c r="EF91" s="107">
        <v>5.82</v>
      </c>
      <c r="EG91" s="107">
        <v>1</v>
      </c>
      <c r="EH91" s="557">
        <v>4</v>
      </c>
      <c r="EI91" s="282">
        <v>8</v>
      </c>
      <c r="EJ91" s="282">
        <v>3.5</v>
      </c>
      <c r="EK91" s="223">
        <v>2</v>
      </c>
      <c r="EL91" s="218"/>
      <c r="EM91" s="223">
        <v>0</v>
      </c>
      <c r="EN91" s="223">
        <v>164</v>
      </c>
      <c r="EO91" s="223">
        <v>110</v>
      </c>
      <c r="EP91" s="1084">
        <v>40.898274836406905</v>
      </c>
      <c r="EQ91" s="557">
        <v>2</v>
      </c>
      <c r="ER91" s="999">
        <v>42676</v>
      </c>
      <c r="ES91" s="557" t="s">
        <v>863</v>
      </c>
      <c r="ET91" s="557" t="s">
        <v>863</v>
      </c>
      <c r="EU91" s="107" t="s">
        <v>863</v>
      </c>
      <c r="EV91" s="691"/>
      <c r="EW91" s="691"/>
      <c r="EX91" s="240"/>
      <c r="EY91" s="240"/>
      <c r="EZ91" s="240"/>
      <c r="FA91" s="240"/>
      <c r="FB91" s="240"/>
      <c r="FC91" s="241"/>
      <c r="FD91" s="240"/>
      <c r="FE91" s="240"/>
      <c r="FF91" s="240"/>
      <c r="FG91" s="240"/>
      <c r="FH91" s="240"/>
      <c r="FI91" s="240"/>
      <c r="FJ91" s="240"/>
      <c r="FK91" s="240"/>
      <c r="FL91" s="242"/>
      <c r="FM91" s="242"/>
      <c r="FN91" s="242"/>
      <c r="FO91" s="242"/>
      <c r="FP91" s="243"/>
      <c r="FQ91" s="244"/>
      <c r="FR91" s="240"/>
      <c r="FS91" s="240"/>
    </row>
    <row r="92" spans="1:201" hidden="1" x14ac:dyDescent="0.25">
      <c r="A92" s="101">
        <v>66</v>
      </c>
      <c r="B92" s="228">
        <f>COUNTIFS($E$1:E92,E92,$G$1:G92,G92)</f>
        <v>1</v>
      </c>
      <c r="C92" s="228"/>
      <c r="D92" s="136">
        <v>5128</v>
      </c>
      <c r="E92" s="611" t="s">
        <v>1428</v>
      </c>
      <c r="F92" s="207"/>
      <c r="G92" s="223">
        <v>465519401</v>
      </c>
      <c r="H92" s="230">
        <f t="shared" si="1"/>
        <v>70</v>
      </c>
      <c r="I92" s="107" t="s">
        <v>1498</v>
      </c>
      <c r="J92" s="207"/>
      <c r="K92" s="207"/>
      <c r="L92" s="253" t="s">
        <v>48</v>
      </c>
      <c r="M92" s="207">
        <v>10</v>
      </c>
      <c r="N92" s="207">
        <v>1</v>
      </c>
      <c r="O92" s="207"/>
      <c r="P92" s="207"/>
      <c r="Q92" s="297"/>
      <c r="R92" s="71"/>
      <c r="S92" s="71"/>
      <c r="T92" s="172"/>
      <c r="U92" s="172"/>
      <c r="V92" s="188"/>
      <c r="W92" s="172"/>
      <c r="X92" s="174"/>
      <c r="Y92" s="172"/>
      <c r="Z92" s="172"/>
      <c r="AA92" s="230"/>
      <c r="AB92" s="230"/>
      <c r="AC92" s="230"/>
      <c r="AD92" s="230"/>
      <c r="AE92" s="230"/>
      <c r="AF92" s="230"/>
      <c r="AG92" s="230"/>
      <c r="AH92" s="261" t="s">
        <v>351</v>
      </c>
      <c r="AI92" s="457"/>
      <c r="AJ92" s="230"/>
      <c r="AK92" s="358">
        <v>4.66</v>
      </c>
      <c r="AL92" s="524"/>
      <c r="AM92" s="230"/>
      <c r="AN92" s="495"/>
      <c r="AO92" s="230"/>
      <c r="AP92" s="324">
        <v>54.1</v>
      </c>
      <c r="AQ92" s="526">
        <v>29.8</v>
      </c>
      <c r="AR92" s="324">
        <v>1.59</v>
      </c>
      <c r="AS92" s="322">
        <v>85.490000000000009</v>
      </c>
      <c r="AT92" s="323">
        <v>1.8154362416107384</v>
      </c>
      <c r="AU92" s="324">
        <v>2.886543624161074</v>
      </c>
      <c r="AV92" s="527">
        <v>1.7234788149092068</v>
      </c>
      <c r="AW92" s="358">
        <v>27.753299999999999</v>
      </c>
      <c r="AX92" s="529">
        <v>5.24</v>
      </c>
      <c r="AY92" s="230">
        <v>9.6999999999999993</v>
      </c>
      <c r="AZ92" s="528">
        <v>34.64</v>
      </c>
      <c r="BA92" s="445" t="s">
        <v>754</v>
      </c>
      <c r="BB92" s="532">
        <v>0.36</v>
      </c>
      <c r="BC92" s="533">
        <v>5.2693400000000006</v>
      </c>
      <c r="BD92" s="632"/>
      <c r="BE92" s="230" t="s">
        <v>754</v>
      </c>
      <c r="BF92" s="230"/>
      <c r="BG92" s="530" t="s">
        <v>754</v>
      </c>
      <c r="BH92" s="528"/>
      <c r="BI92" s="528" t="s">
        <v>754</v>
      </c>
      <c r="BJ92" s="528">
        <v>26.900584795321638</v>
      </c>
      <c r="BK92" s="528">
        <v>73.099415204678365</v>
      </c>
      <c r="BL92" s="534">
        <v>0.36799999999999999</v>
      </c>
      <c r="BM92" s="613">
        <v>0.37869999999999998</v>
      </c>
      <c r="BN92" s="528">
        <v>0</v>
      </c>
      <c r="BO92" s="230">
        <v>12.4</v>
      </c>
      <c r="BP92" s="230">
        <v>35.700000000000003</v>
      </c>
      <c r="BQ92" s="535">
        <v>2.8790322580645165</v>
      </c>
      <c r="BR92" s="356">
        <v>11.1</v>
      </c>
      <c r="BS92" s="357">
        <v>83.8</v>
      </c>
      <c r="BT92" s="357"/>
      <c r="BU92" s="357">
        <v>5.8000000000000007</v>
      </c>
      <c r="BV92" s="357">
        <v>33</v>
      </c>
      <c r="BW92" s="357">
        <v>22.3</v>
      </c>
      <c r="BX92" s="357">
        <v>7.4</v>
      </c>
      <c r="BY92" s="357">
        <v>10</v>
      </c>
      <c r="BZ92" s="357">
        <v>3.3</v>
      </c>
      <c r="CA92" s="357">
        <v>50.1</v>
      </c>
      <c r="CB92" s="357">
        <v>16.5</v>
      </c>
      <c r="CC92" s="357">
        <v>0.8</v>
      </c>
      <c r="CD92" s="528">
        <v>15.049000000000001</v>
      </c>
      <c r="CE92" s="230">
        <v>50.5</v>
      </c>
      <c r="CF92" s="230">
        <v>49.5</v>
      </c>
      <c r="CG92" s="230"/>
      <c r="CH92" s="230"/>
      <c r="CI92" s="230"/>
      <c r="CJ92" s="230"/>
      <c r="CK92" s="230"/>
      <c r="CL92" s="230"/>
      <c r="CM92" s="230"/>
      <c r="CN92" s="71"/>
      <c r="CO92" s="71"/>
      <c r="CP92" s="71"/>
      <c r="CQ92" s="71"/>
      <c r="CR92" s="71"/>
      <c r="CS92" s="71"/>
      <c r="CT92" s="71"/>
      <c r="CU92" s="587"/>
      <c r="CV92" s="230"/>
      <c r="CW92" s="223"/>
      <c r="CX92" s="223" t="s">
        <v>932</v>
      </c>
      <c r="CY92" s="223">
        <v>4</v>
      </c>
      <c r="CZ92" s="223" t="s">
        <v>930</v>
      </c>
      <c r="DA92" s="98" t="s">
        <v>930</v>
      </c>
      <c r="DB92" s="448"/>
      <c r="DC92" s="230"/>
      <c r="DD92" s="230"/>
      <c r="DE92" s="230"/>
      <c r="DF92" s="230"/>
      <c r="DG92" s="230"/>
      <c r="DH92" s="230"/>
      <c r="DI92" s="611" t="s">
        <v>1428</v>
      </c>
      <c r="DJ92" s="218"/>
      <c r="DK92" s="269"/>
      <c r="DL92" s="136"/>
      <c r="DM92" s="107">
        <v>70</v>
      </c>
      <c r="DN92" s="266" t="s">
        <v>1090</v>
      </c>
      <c r="DO92" s="521" t="s">
        <v>48</v>
      </c>
      <c r="DP92" s="980"/>
      <c r="DQ92" s="107">
        <v>2</v>
      </c>
      <c r="DR92" s="557" t="s">
        <v>34</v>
      </c>
      <c r="DS92" s="557"/>
      <c r="DT92" s="107">
        <v>0</v>
      </c>
      <c r="DU92" s="107">
        <v>1</v>
      </c>
      <c r="DV92" s="999">
        <v>42520</v>
      </c>
      <c r="DW92" s="107">
        <v>1</v>
      </c>
      <c r="DX92" s="107" t="s">
        <v>863</v>
      </c>
      <c r="DY92" s="107" t="s">
        <v>863</v>
      </c>
      <c r="DZ92" s="107" t="s">
        <v>863</v>
      </c>
      <c r="EA92" s="107" t="s">
        <v>863</v>
      </c>
      <c r="EB92" s="107" t="s">
        <v>863</v>
      </c>
      <c r="EC92" s="107" t="s">
        <v>863</v>
      </c>
      <c r="ED92" s="107" t="s">
        <v>863</v>
      </c>
      <c r="EE92" s="107" t="s">
        <v>863</v>
      </c>
      <c r="EF92" s="107" t="s">
        <v>863</v>
      </c>
      <c r="EG92" s="107" t="s">
        <v>863</v>
      </c>
      <c r="EH92" s="557">
        <v>4</v>
      </c>
      <c r="EI92" s="282">
        <v>1</v>
      </c>
      <c r="EJ92" s="282">
        <v>10</v>
      </c>
      <c r="EK92" s="223">
        <v>3</v>
      </c>
      <c r="EL92" s="218"/>
      <c r="EM92" s="223">
        <v>1</v>
      </c>
      <c r="EN92" s="223">
        <v>164</v>
      </c>
      <c r="EO92" s="223">
        <v>76</v>
      </c>
      <c r="EP92" s="1084">
        <v>28.256989886972043</v>
      </c>
      <c r="EQ92" s="557">
        <v>2</v>
      </c>
      <c r="ER92" s="999">
        <v>42657</v>
      </c>
      <c r="ES92" s="557" t="s">
        <v>863</v>
      </c>
      <c r="ET92" s="557" t="s">
        <v>863</v>
      </c>
      <c r="EU92" s="107">
        <v>5</v>
      </c>
      <c r="EV92" s="691"/>
      <c r="EW92" s="691"/>
      <c r="EX92" s="240"/>
      <c r="EY92" s="240"/>
      <c r="EZ92" s="240"/>
      <c r="FA92" s="240"/>
      <c r="FB92" s="240"/>
      <c r="FC92" s="241"/>
      <c r="FD92" s="240"/>
      <c r="FE92" s="240"/>
      <c r="FF92" s="240"/>
      <c r="FG92" s="240"/>
      <c r="FH92" s="240"/>
      <c r="FI92" s="240"/>
      <c r="FJ92" s="240"/>
      <c r="FK92" s="240"/>
      <c r="FL92" s="242"/>
      <c r="FM92" s="242"/>
      <c r="FN92" s="242"/>
      <c r="FO92" s="242"/>
      <c r="FP92" s="243"/>
      <c r="FQ92" s="244"/>
      <c r="FR92" s="240"/>
      <c r="FS92" s="240"/>
    </row>
    <row r="93" spans="1:201" hidden="1" x14ac:dyDescent="0.25">
      <c r="A93" s="228">
        <v>67</v>
      </c>
      <c r="B93" s="228">
        <f>COUNTIFS($E$1:E93,E93,$G$1:G93,G93)</f>
        <v>1</v>
      </c>
      <c r="C93" s="228"/>
      <c r="D93" s="136">
        <v>5127</v>
      </c>
      <c r="E93" s="611" t="s">
        <v>1429</v>
      </c>
      <c r="F93" s="207"/>
      <c r="G93" s="223">
        <v>6507091569</v>
      </c>
      <c r="H93" s="230">
        <f t="shared" si="1"/>
        <v>51</v>
      </c>
      <c r="I93" s="107" t="s">
        <v>1498</v>
      </c>
      <c r="J93" s="207"/>
      <c r="K93" s="207"/>
      <c r="L93" s="253" t="s">
        <v>48</v>
      </c>
      <c r="M93" s="207"/>
      <c r="N93" s="213"/>
      <c r="O93" s="213"/>
      <c r="P93" s="213"/>
      <c r="Q93" s="12"/>
      <c r="T93" s="168"/>
      <c r="U93" s="168"/>
      <c r="V93" s="180"/>
      <c r="W93" s="168"/>
      <c r="X93" s="179"/>
      <c r="Y93" s="168"/>
      <c r="AA93" s="226"/>
      <c r="AB93" s="226"/>
      <c r="AK93" s="317">
        <v>53.7</v>
      </c>
      <c r="AL93" s="318"/>
      <c r="AN93" s="281"/>
      <c r="AP93" s="319">
        <v>3.68</v>
      </c>
      <c r="AQ93" s="320">
        <v>3.45</v>
      </c>
      <c r="AR93" s="321">
        <v>86.9</v>
      </c>
      <c r="AS93" s="322">
        <v>94.03</v>
      </c>
      <c r="AT93" s="323">
        <v>1.0666666666666667</v>
      </c>
      <c r="AU93" s="324">
        <v>92.693333333333342</v>
      </c>
      <c r="AV93" s="325">
        <v>4.0730492529053676E-2</v>
      </c>
      <c r="AW93" s="358">
        <v>2.374336</v>
      </c>
      <c r="AX93" s="326">
        <v>0.46</v>
      </c>
      <c r="AY93" s="226">
        <v>12.6</v>
      </c>
      <c r="AZ93" s="280">
        <v>74.959999999999994</v>
      </c>
      <c r="BA93" s="327"/>
      <c r="BB93" s="328">
        <v>4.4000000000000003E-3</v>
      </c>
      <c r="BC93" s="329">
        <v>0.26113280000000005</v>
      </c>
      <c r="BD93" s="329"/>
      <c r="BE93" s="226">
        <v>99.1</v>
      </c>
      <c r="BG93" s="369">
        <v>64.599999999999994</v>
      </c>
      <c r="BH93" s="280"/>
      <c r="BI93" s="280">
        <v>2.12</v>
      </c>
      <c r="BJ93" s="280">
        <v>86.174829510229387</v>
      </c>
      <c r="BK93" s="280">
        <v>13.825170489770615</v>
      </c>
      <c r="BL93" s="331">
        <v>6.2331838565022419</v>
      </c>
      <c r="BM93" s="332">
        <v>0.29292800000000002</v>
      </c>
      <c r="BN93" s="328">
        <v>1.1408E-2</v>
      </c>
      <c r="BO93" s="226">
        <v>29.2</v>
      </c>
      <c r="BP93" s="226">
        <v>55.8</v>
      </c>
      <c r="BQ93" s="333">
        <v>1.9109589041095889</v>
      </c>
      <c r="BR93" s="347"/>
      <c r="BS93" s="347"/>
      <c r="BT93" s="347"/>
      <c r="BU93" s="347"/>
      <c r="BV93" s="347"/>
      <c r="BW93" s="347"/>
      <c r="BX93" s="347"/>
      <c r="BY93" s="347"/>
      <c r="BZ93" s="347"/>
      <c r="CA93" s="347"/>
      <c r="CB93" s="347"/>
      <c r="CC93" s="347"/>
      <c r="CD93" s="280">
        <v>1.5663</v>
      </c>
      <c r="CE93" s="226">
        <v>45.4</v>
      </c>
      <c r="CF93" s="226">
        <v>54.6</v>
      </c>
      <c r="CU93" s="66"/>
      <c r="CW93" s="231"/>
      <c r="CX93" s="231" t="s">
        <v>943</v>
      </c>
      <c r="CY93" s="231">
        <v>6</v>
      </c>
      <c r="CZ93" s="62" t="s">
        <v>936</v>
      </c>
      <c r="DA93" s="62" t="s">
        <v>936</v>
      </c>
      <c r="DI93" s="138" t="s">
        <v>1429</v>
      </c>
      <c r="DJ93" s="218"/>
      <c r="DK93" s="269"/>
      <c r="DL93" s="337"/>
      <c r="DM93" s="108">
        <v>51</v>
      </c>
      <c r="DN93" s="521" t="s">
        <v>1088</v>
      </c>
      <c r="DO93" s="521" t="s">
        <v>48</v>
      </c>
      <c r="DP93" s="980"/>
      <c r="DQ93" s="107">
        <v>2</v>
      </c>
      <c r="DR93" s="557" t="s">
        <v>27</v>
      </c>
      <c r="DS93" s="557"/>
      <c r="DT93" s="107">
        <v>0</v>
      </c>
      <c r="DU93" s="107">
        <v>0</v>
      </c>
      <c r="DV93" s="999" t="s">
        <v>863</v>
      </c>
      <c r="DW93" s="107" t="s">
        <v>863</v>
      </c>
      <c r="DX93" s="107" t="s">
        <v>863</v>
      </c>
      <c r="DY93" s="107" t="s">
        <v>863</v>
      </c>
      <c r="DZ93" s="107" t="s">
        <v>863</v>
      </c>
      <c r="EA93" s="107" t="s">
        <v>863</v>
      </c>
      <c r="EB93" s="107" t="s">
        <v>863</v>
      </c>
      <c r="EC93" s="107" t="s">
        <v>863</v>
      </c>
      <c r="ED93" s="107" t="s">
        <v>863</v>
      </c>
      <c r="EE93" s="107" t="s">
        <v>863</v>
      </c>
      <c r="EF93" s="107" t="s">
        <v>863</v>
      </c>
      <c r="EG93" s="107" t="s">
        <v>863</v>
      </c>
      <c r="EH93" s="557">
        <v>3</v>
      </c>
      <c r="EI93" s="282">
        <v>1</v>
      </c>
      <c r="EJ93" s="282">
        <v>12</v>
      </c>
      <c r="EK93" s="223">
        <v>2</v>
      </c>
      <c r="EL93" s="218"/>
      <c r="EM93" s="223">
        <v>1</v>
      </c>
      <c r="EN93" s="223">
        <v>170</v>
      </c>
      <c r="EO93" s="223">
        <v>105</v>
      </c>
      <c r="EP93" s="1084">
        <v>36.332179930795846</v>
      </c>
      <c r="EQ93" s="557">
        <v>1</v>
      </c>
      <c r="ER93" s="999" t="s">
        <v>863</v>
      </c>
      <c r="ES93" s="557">
        <v>2</v>
      </c>
      <c r="ET93" s="557">
        <v>2</v>
      </c>
      <c r="EU93" s="107">
        <v>4</v>
      </c>
      <c r="EV93" s="691"/>
      <c r="EW93" s="691"/>
      <c r="EX93" s="240"/>
      <c r="EY93" s="240"/>
      <c r="EZ93" s="240"/>
      <c r="FA93" s="240"/>
      <c r="FB93" s="240"/>
      <c r="FC93" s="241"/>
      <c r="FD93" s="240"/>
      <c r="FE93" s="240"/>
      <c r="FF93" s="240"/>
      <c r="FG93" s="240"/>
      <c r="FH93" s="240"/>
      <c r="FI93" s="240"/>
      <c r="FJ93" s="240"/>
      <c r="FK93" s="240"/>
      <c r="FL93" s="242"/>
      <c r="FM93" s="242"/>
      <c r="FN93" s="242"/>
      <c r="FO93" s="242"/>
      <c r="FP93" s="243"/>
      <c r="FQ93" s="244"/>
      <c r="FR93" s="240"/>
      <c r="FS93" s="240"/>
      <c r="GR93" s="225"/>
      <c r="GS93" s="225"/>
    </row>
    <row r="94" spans="1:201" hidden="1" x14ac:dyDescent="0.25">
      <c r="A94" s="101">
        <v>68</v>
      </c>
      <c r="B94" s="228">
        <f>COUNTIFS($E$1:E94,E94,$G$1:G94,G94)</f>
        <v>1</v>
      </c>
      <c r="C94" s="228"/>
      <c r="D94" s="136">
        <v>5125</v>
      </c>
      <c r="E94" s="611" t="s">
        <v>1426</v>
      </c>
      <c r="F94" s="207"/>
      <c r="G94" s="223">
        <v>6509181580</v>
      </c>
      <c r="H94" s="230">
        <f t="shared" si="1"/>
        <v>51</v>
      </c>
      <c r="I94" s="107" t="s">
        <v>1498</v>
      </c>
      <c r="J94" s="207"/>
      <c r="K94" s="207"/>
      <c r="L94" s="253" t="s">
        <v>48</v>
      </c>
      <c r="M94" s="207"/>
      <c r="N94" s="213"/>
      <c r="O94" s="213"/>
      <c r="P94" s="213"/>
      <c r="Q94" s="12"/>
      <c r="T94" s="168"/>
      <c r="U94" s="168"/>
      <c r="V94" s="180"/>
      <c r="W94" s="168"/>
      <c r="X94" s="179"/>
      <c r="Y94" s="168"/>
      <c r="AA94" s="226"/>
      <c r="AB94" s="226"/>
      <c r="AK94" s="317">
        <v>38</v>
      </c>
      <c r="AL94" s="318"/>
      <c r="AN94" s="281"/>
      <c r="AP94" s="319">
        <v>76.099999999999994</v>
      </c>
      <c r="AQ94" s="320">
        <v>15.9</v>
      </c>
      <c r="AR94" s="321">
        <v>3.42</v>
      </c>
      <c r="AS94" s="322">
        <v>95.42</v>
      </c>
      <c r="AT94" s="323">
        <v>4.7861635220125782</v>
      </c>
      <c r="AU94" s="324">
        <v>16.368679245283015</v>
      </c>
      <c r="AV94" s="325">
        <v>3.9389233954451344</v>
      </c>
      <c r="AW94" s="358">
        <v>60.042900000000003</v>
      </c>
      <c r="AX94" s="326">
        <v>5.69</v>
      </c>
      <c r="AY94" s="226">
        <v>6.7</v>
      </c>
      <c r="AZ94" s="280">
        <v>9.6280000000000001</v>
      </c>
      <c r="BA94" s="327"/>
      <c r="BB94" s="328">
        <v>0.05</v>
      </c>
      <c r="BC94" s="329">
        <v>3.2114199999999982</v>
      </c>
      <c r="BD94" s="329"/>
      <c r="BE94" s="226">
        <v>73.3</v>
      </c>
      <c r="BG94" s="330">
        <v>79.099999999999994</v>
      </c>
      <c r="BH94" s="280"/>
      <c r="BI94" s="280">
        <v>0.13</v>
      </c>
      <c r="BJ94" s="280">
        <v>62.991128010139413</v>
      </c>
      <c r="BK94" s="280">
        <v>37.00887198986058</v>
      </c>
      <c r="BL94" s="331">
        <v>1.702054794520548</v>
      </c>
      <c r="BM94" s="332">
        <v>1.30131</v>
      </c>
      <c r="BN94" s="328">
        <v>0</v>
      </c>
      <c r="BO94" s="226">
        <v>12.8</v>
      </c>
      <c r="BP94" s="226">
        <v>9.7799999999999994</v>
      </c>
      <c r="BQ94" s="333">
        <v>0.76406249999999987</v>
      </c>
      <c r="BR94" s="347"/>
      <c r="BS94" s="347"/>
      <c r="BT94" s="347"/>
      <c r="BU94" s="347"/>
      <c r="BV94" s="347"/>
      <c r="BW94" s="347"/>
      <c r="BX94" s="347"/>
      <c r="BY94" s="347"/>
      <c r="BZ94" s="347"/>
      <c r="CA94" s="347"/>
      <c r="CB94" s="347"/>
      <c r="CC94" s="347"/>
      <c r="CD94" s="280">
        <v>8.1725999999999992</v>
      </c>
      <c r="CE94" s="226">
        <v>51.4</v>
      </c>
      <c r="CF94" s="226">
        <v>48.6</v>
      </c>
      <c r="CU94" s="66"/>
      <c r="CW94" s="231"/>
      <c r="CX94" s="231" t="s">
        <v>926</v>
      </c>
      <c r="CY94" s="231">
        <v>1</v>
      </c>
      <c r="CZ94" s="231" t="s">
        <v>928</v>
      </c>
      <c r="DA94" s="231" t="s">
        <v>928</v>
      </c>
      <c r="DI94" s="143" t="s">
        <v>1426</v>
      </c>
      <c r="DJ94" s="218"/>
      <c r="DK94" s="269"/>
      <c r="DL94" s="337"/>
      <c r="DM94" s="108">
        <v>51</v>
      </c>
      <c r="DN94" s="521" t="s">
        <v>1088</v>
      </c>
      <c r="DO94" s="521" t="s">
        <v>48</v>
      </c>
      <c r="DP94" s="980"/>
      <c r="DQ94" s="107">
        <v>2</v>
      </c>
      <c r="DR94" s="557" t="s">
        <v>313</v>
      </c>
      <c r="DS94" s="557"/>
      <c r="DT94" s="107">
        <v>0</v>
      </c>
      <c r="DU94" s="107">
        <v>0</v>
      </c>
      <c r="DV94" s="999" t="s">
        <v>863</v>
      </c>
      <c r="DW94" s="107" t="s">
        <v>863</v>
      </c>
      <c r="DX94" s="107" t="s">
        <v>863</v>
      </c>
      <c r="DY94" s="107" t="s">
        <v>863</v>
      </c>
      <c r="DZ94" s="107" t="s">
        <v>863</v>
      </c>
      <c r="EA94" s="107" t="s">
        <v>863</v>
      </c>
      <c r="EB94" s="107" t="s">
        <v>863</v>
      </c>
      <c r="EC94" s="107" t="s">
        <v>863</v>
      </c>
      <c r="ED94" s="107" t="s">
        <v>863</v>
      </c>
      <c r="EE94" s="107" t="s">
        <v>863</v>
      </c>
      <c r="EF94" s="107" t="s">
        <v>863</v>
      </c>
      <c r="EG94" s="107" t="s">
        <v>863</v>
      </c>
      <c r="EH94" s="557">
        <v>1</v>
      </c>
      <c r="EI94" s="282">
        <v>1</v>
      </c>
      <c r="EJ94" s="282">
        <v>9</v>
      </c>
      <c r="EK94" s="223">
        <v>2</v>
      </c>
      <c r="EL94" s="218"/>
      <c r="EM94" s="223">
        <v>0</v>
      </c>
      <c r="EN94" s="223">
        <v>181</v>
      </c>
      <c r="EO94" s="223">
        <v>151</v>
      </c>
      <c r="EP94" s="1084">
        <v>46.091389151735292</v>
      </c>
      <c r="EQ94" s="557">
        <v>1</v>
      </c>
      <c r="ER94" s="999" t="s">
        <v>863</v>
      </c>
      <c r="ES94" s="557">
        <v>2</v>
      </c>
      <c r="ET94" s="557">
        <v>1</v>
      </c>
      <c r="EU94" s="107" t="s">
        <v>863</v>
      </c>
      <c r="EV94" s="691"/>
      <c r="EW94" s="691"/>
      <c r="EX94" s="240"/>
      <c r="EY94" s="240"/>
      <c r="EZ94" s="240"/>
      <c r="FA94" s="240"/>
      <c r="FB94" s="240"/>
      <c r="FC94" s="241"/>
      <c r="FD94" s="240"/>
      <c r="FE94" s="240"/>
      <c r="FF94" s="240"/>
      <c r="FG94" s="240"/>
      <c r="FH94" s="240"/>
      <c r="FI94" s="240"/>
      <c r="FJ94" s="240"/>
      <c r="FK94" s="240"/>
      <c r="FL94" s="242"/>
      <c r="FM94" s="242"/>
      <c r="FN94" s="242"/>
      <c r="FO94" s="242"/>
      <c r="FP94" s="243"/>
      <c r="FQ94" s="244"/>
      <c r="FR94" s="240"/>
      <c r="FS94" s="240"/>
      <c r="GR94" s="225"/>
      <c r="GS94" s="225"/>
    </row>
    <row r="95" spans="1:201" hidden="1" x14ac:dyDescent="0.25">
      <c r="A95" s="101">
        <v>69</v>
      </c>
      <c r="B95" s="228">
        <f>COUNTIFS($E$1:E95,E95,$G$1:G95,G95)</f>
        <v>1</v>
      </c>
      <c r="C95" s="228"/>
      <c r="D95" s="136">
        <v>5126</v>
      </c>
      <c r="E95" s="611" t="s">
        <v>1427</v>
      </c>
      <c r="F95" s="207"/>
      <c r="G95" s="223">
        <v>515818041</v>
      </c>
      <c r="H95" s="230">
        <f t="shared" si="1"/>
        <v>65</v>
      </c>
      <c r="I95" s="107" t="s">
        <v>1498</v>
      </c>
      <c r="J95" s="207"/>
      <c r="K95" s="207"/>
      <c r="L95" s="253" t="s">
        <v>48</v>
      </c>
      <c r="M95" s="207"/>
      <c r="N95" s="213"/>
      <c r="O95" s="213"/>
      <c r="P95" s="213"/>
      <c r="Q95" s="12"/>
      <c r="T95" s="168"/>
      <c r="U95" s="168"/>
      <c r="V95" s="180"/>
      <c r="W95" s="168"/>
      <c r="X95" s="179"/>
      <c r="Y95" s="168"/>
      <c r="AA95" s="226"/>
      <c r="AB95" s="226"/>
      <c r="AK95" s="317">
        <v>44.7</v>
      </c>
      <c r="AL95" s="318"/>
      <c r="AN95" s="281"/>
      <c r="AP95" s="319">
        <v>35</v>
      </c>
      <c r="AQ95" s="320">
        <v>52.5</v>
      </c>
      <c r="AR95" s="321">
        <v>2.42</v>
      </c>
      <c r="AS95" s="322">
        <v>89.92</v>
      </c>
      <c r="AT95" s="323">
        <v>0.66666666666666663</v>
      </c>
      <c r="AU95" s="324">
        <v>1.6133333333333333</v>
      </c>
      <c r="AV95" s="325">
        <v>0.63729060451565911</v>
      </c>
      <c r="AW95" s="358">
        <v>18.375</v>
      </c>
      <c r="AX95" s="326">
        <v>3.83</v>
      </c>
      <c r="AY95" s="226">
        <v>9.67</v>
      </c>
      <c r="AZ95" s="280">
        <v>27.34</v>
      </c>
      <c r="BA95" s="327"/>
      <c r="BB95" s="328">
        <v>0.92</v>
      </c>
      <c r="BC95" s="329">
        <v>3.3250000000000002</v>
      </c>
      <c r="BD95" s="329"/>
      <c r="BE95" s="226">
        <v>60.5</v>
      </c>
      <c r="BG95" s="330">
        <v>71.900000000000006</v>
      </c>
      <c r="BH95" s="280"/>
      <c r="BI95" s="280">
        <v>0</v>
      </c>
      <c r="BJ95" s="280">
        <v>60.571428571428569</v>
      </c>
      <c r="BK95" s="280">
        <v>39.428571428571431</v>
      </c>
      <c r="BL95" s="331">
        <v>1.5362318840579712</v>
      </c>
      <c r="BM95" s="332">
        <v>0.2205</v>
      </c>
      <c r="BN95" s="328">
        <v>0</v>
      </c>
      <c r="BO95" s="226">
        <v>8.11</v>
      </c>
      <c r="BP95" s="226">
        <v>18.5</v>
      </c>
      <c r="BQ95" s="333">
        <v>2.281134401972873</v>
      </c>
      <c r="BR95" s="347">
        <v>19.600000000000001</v>
      </c>
      <c r="BS95" s="347">
        <v>84.5</v>
      </c>
      <c r="BT95" s="347"/>
      <c r="BU95" s="357">
        <v>8.7999999999999972</v>
      </c>
      <c r="BV95" s="357">
        <v>54.3</v>
      </c>
      <c r="BW95" s="357">
        <v>17.600000000000001</v>
      </c>
      <c r="BX95" s="357">
        <v>9.6</v>
      </c>
      <c r="BY95" s="357">
        <v>17.899999999999999</v>
      </c>
      <c r="BZ95" s="357">
        <v>9.6999999999999993</v>
      </c>
      <c r="CA95" s="357">
        <v>48.3</v>
      </c>
      <c r="CB95" s="357">
        <v>26.2</v>
      </c>
      <c r="CC95" s="357">
        <v>1.1000000000000001</v>
      </c>
      <c r="CD95" s="280">
        <v>20.947500000000002</v>
      </c>
      <c r="CE95" s="226">
        <v>39.9</v>
      </c>
      <c r="CF95" s="226">
        <v>60.1</v>
      </c>
      <c r="CU95" s="66"/>
      <c r="CW95" s="231"/>
      <c r="CX95" s="231" t="s">
        <v>929</v>
      </c>
      <c r="CY95" s="231">
        <v>3</v>
      </c>
      <c r="CZ95" s="231" t="s">
        <v>935</v>
      </c>
      <c r="DA95" s="231" t="s">
        <v>935</v>
      </c>
      <c r="DI95" s="138" t="s">
        <v>1427</v>
      </c>
      <c r="DJ95" s="218"/>
      <c r="DK95" s="269"/>
      <c r="DL95" s="337"/>
      <c r="DM95" s="108">
        <v>65</v>
      </c>
      <c r="DN95" s="266" t="s">
        <v>1090</v>
      </c>
      <c r="DO95" s="521" t="s">
        <v>48</v>
      </c>
      <c r="DP95" s="980"/>
      <c r="DQ95" s="107">
        <v>2</v>
      </c>
      <c r="DR95" s="557" t="s">
        <v>1013</v>
      </c>
      <c r="DS95" s="557"/>
      <c r="DT95" s="107">
        <v>0</v>
      </c>
      <c r="DU95" s="107">
        <v>0</v>
      </c>
      <c r="DV95" s="999" t="s">
        <v>863</v>
      </c>
      <c r="DW95" s="107" t="s">
        <v>863</v>
      </c>
      <c r="DX95" s="107" t="s">
        <v>863</v>
      </c>
      <c r="DY95" s="107" t="s">
        <v>863</v>
      </c>
      <c r="DZ95" s="107" t="s">
        <v>863</v>
      </c>
      <c r="EA95" s="107" t="s">
        <v>863</v>
      </c>
      <c r="EB95" s="107" t="s">
        <v>863</v>
      </c>
      <c r="EC95" s="107" t="s">
        <v>863</v>
      </c>
      <c r="ED95" s="107" t="s">
        <v>863</v>
      </c>
      <c r="EE95" s="107" t="s">
        <v>863</v>
      </c>
      <c r="EF95" s="107" t="s">
        <v>863</v>
      </c>
      <c r="EG95" s="107" t="s">
        <v>863</v>
      </c>
      <c r="EH95" s="557">
        <v>3</v>
      </c>
      <c r="EI95" s="282">
        <v>1</v>
      </c>
      <c r="EJ95" s="282">
        <v>16</v>
      </c>
      <c r="EK95" s="223">
        <v>2</v>
      </c>
      <c r="EL95" s="218"/>
      <c r="EM95" s="223">
        <v>0</v>
      </c>
      <c r="EN95" s="223">
        <v>173</v>
      </c>
      <c r="EO95" s="223">
        <v>80</v>
      </c>
      <c r="EP95" s="1084">
        <v>26.729927495071667</v>
      </c>
      <c r="EQ95" s="557">
        <v>1</v>
      </c>
      <c r="ER95" s="999" t="s">
        <v>863</v>
      </c>
      <c r="ES95" s="557">
        <v>2</v>
      </c>
      <c r="ET95" s="557">
        <v>1</v>
      </c>
      <c r="EU95" s="107" t="s">
        <v>863</v>
      </c>
      <c r="EV95" s="691"/>
      <c r="EW95" s="691"/>
      <c r="EX95" s="240"/>
      <c r="EY95" s="240"/>
      <c r="EZ95" s="240"/>
      <c r="FA95" s="240"/>
      <c r="FB95" s="240"/>
      <c r="FC95" s="241"/>
      <c r="FD95" s="240"/>
      <c r="FE95" s="240"/>
      <c r="FF95" s="240"/>
      <c r="FG95" s="240"/>
      <c r="FH95" s="240"/>
      <c r="FI95" s="240"/>
      <c r="FJ95" s="240"/>
      <c r="FK95" s="240"/>
      <c r="FL95" s="242"/>
      <c r="FM95" s="242"/>
      <c r="FN95" s="242"/>
      <c r="FO95" s="242"/>
      <c r="FP95" s="243"/>
      <c r="FQ95" s="244"/>
      <c r="FR95" s="240"/>
      <c r="FS95" s="240"/>
      <c r="GR95" s="225"/>
      <c r="GS95" s="225"/>
    </row>
    <row r="96" spans="1:201" hidden="1" x14ac:dyDescent="0.25">
      <c r="A96" s="101">
        <v>70</v>
      </c>
      <c r="B96" s="228">
        <f>COUNTIFS($E$1:E96,E96,$G$1:G96,G96)</f>
        <v>1</v>
      </c>
      <c r="C96" s="228"/>
      <c r="D96" s="136">
        <v>5135</v>
      </c>
      <c r="E96" s="611" t="s">
        <v>1430</v>
      </c>
      <c r="F96" s="207"/>
      <c r="G96" s="223">
        <v>495914274</v>
      </c>
      <c r="H96" s="230">
        <f t="shared" si="1"/>
        <v>67</v>
      </c>
      <c r="I96" s="107" t="s">
        <v>1499</v>
      </c>
      <c r="J96" s="207"/>
      <c r="K96" s="207"/>
      <c r="L96" s="253" t="s">
        <v>48</v>
      </c>
      <c r="M96" s="207">
        <v>4</v>
      </c>
      <c r="N96" s="207">
        <v>8</v>
      </c>
      <c r="O96" s="207"/>
      <c r="P96" s="207"/>
      <c r="Q96" s="297"/>
      <c r="R96" s="71"/>
      <c r="S96" s="71"/>
      <c r="T96" s="172"/>
      <c r="U96" s="172"/>
      <c r="V96" s="188"/>
      <c r="W96" s="172"/>
      <c r="X96" s="174"/>
      <c r="Y96" s="172"/>
      <c r="Z96" s="172"/>
      <c r="AA96" s="230"/>
      <c r="AB96" s="230"/>
      <c r="AC96" s="230"/>
      <c r="AD96" s="230"/>
      <c r="AE96" s="230"/>
      <c r="AF96" s="230"/>
      <c r="AG96" s="230"/>
      <c r="AH96" s="261" t="s">
        <v>710</v>
      </c>
      <c r="AI96" s="457"/>
      <c r="AJ96" s="230"/>
      <c r="AK96" s="358">
        <v>0.2</v>
      </c>
      <c r="AL96" s="524"/>
      <c r="AM96" s="230"/>
      <c r="AN96" s="495"/>
      <c r="AO96" s="230"/>
      <c r="AP96" s="233">
        <v>82.1</v>
      </c>
      <c r="AQ96" s="526">
        <v>12</v>
      </c>
      <c r="AR96" s="324">
        <v>4.07</v>
      </c>
      <c r="AS96" s="322">
        <v>98.169999999999987</v>
      </c>
      <c r="AT96" s="323">
        <v>6.8416666666666659</v>
      </c>
      <c r="AU96" s="324">
        <v>27.845583333333334</v>
      </c>
      <c r="AV96" s="527">
        <v>5.108898568761667</v>
      </c>
      <c r="AW96" s="223" t="s">
        <v>754</v>
      </c>
      <c r="AX96" s="529">
        <v>0.15</v>
      </c>
      <c r="AY96" s="230">
        <v>0.18</v>
      </c>
      <c r="AZ96" s="528" t="s">
        <v>754</v>
      </c>
      <c r="BA96" s="445" t="s">
        <v>754</v>
      </c>
      <c r="BB96" s="532">
        <v>0</v>
      </c>
      <c r="BC96" s="533" t="e">
        <v>#VALUE!</v>
      </c>
      <c r="BD96" s="632"/>
      <c r="BE96" s="230" t="s">
        <v>754</v>
      </c>
      <c r="BF96" s="230"/>
      <c r="BG96" s="530" t="s">
        <v>754</v>
      </c>
      <c r="BH96" s="528"/>
      <c r="BI96" s="528" t="s">
        <v>754</v>
      </c>
      <c r="BJ96" s="528" t="s">
        <v>754</v>
      </c>
      <c r="BK96" s="528" t="s">
        <v>754</v>
      </c>
      <c r="BL96" s="534" t="s">
        <v>754</v>
      </c>
      <c r="BM96" s="613" t="s">
        <v>754</v>
      </c>
      <c r="BN96" s="528" t="s">
        <v>754</v>
      </c>
      <c r="BO96" s="230" t="s">
        <v>754</v>
      </c>
      <c r="BP96" s="230" t="s">
        <v>754</v>
      </c>
      <c r="BQ96" s="535" t="e">
        <v>#VALUE!</v>
      </c>
      <c r="BR96" s="356">
        <v>1.3</v>
      </c>
      <c r="BS96" s="357">
        <v>66.2</v>
      </c>
      <c r="BT96" s="357"/>
      <c r="BU96" s="357">
        <v>1.5999999999999996</v>
      </c>
      <c r="BV96" s="357">
        <v>4.5</v>
      </c>
      <c r="BW96" s="357">
        <v>18.3</v>
      </c>
      <c r="BX96" s="357">
        <v>0.8</v>
      </c>
      <c r="BY96" s="357">
        <v>8.5</v>
      </c>
      <c r="BZ96" s="357">
        <v>0.4</v>
      </c>
      <c r="CA96" s="357">
        <v>38</v>
      </c>
      <c r="CB96" s="357">
        <v>1.7</v>
      </c>
      <c r="CC96" s="357">
        <v>0.6</v>
      </c>
      <c r="CD96" s="528" t="s">
        <v>754</v>
      </c>
      <c r="CE96" s="230" t="s">
        <v>754</v>
      </c>
      <c r="CF96" s="230" t="s">
        <v>754</v>
      </c>
      <c r="CG96" s="230"/>
      <c r="CH96" s="230"/>
      <c r="CI96" s="230"/>
      <c r="CJ96" s="230"/>
      <c r="CK96" s="230"/>
      <c r="CL96" s="230"/>
      <c r="CM96" s="230"/>
      <c r="CN96" s="71"/>
      <c r="CO96" s="71"/>
      <c r="CP96" s="71"/>
      <c r="CQ96" s="71"/>
      <c r="CR96" s="71"/>
      <c r="CS96" s="71"/>
      <c r="CT96" s="71"/>
      <c r="CU96" s="587"/>
      <c r="CV96" s="230"/>
      <c r="CW96" s="223"/>
      <c r="CX96" s="223" t="s">
        <v>932</v>
      </c>
      <c r="CY96" s="223">
        <v>4</v>
      </c>
      <c r="CZ96" s="223" t="s">
        <v>930</v>
      </c>
      <c r="DA96" s="98" t="s">
        <v>930</v>
      </c>
      <c r="DB96" s="448"/>
      <c r="DC96" s="230"/>
      <c r="DD96" s="230"/>
      <c r="DE96" s="230"/>
      <c r="DF96" s="230"/>
      <c r="DG96" s="230"/>
      <c r="DH96" s="230"/>
      <c r="DI96" s="611" t="s">
        <v>1430</v>
      </c>
      <c r="DJ96" s="218"/>
      <c r="DK96" s="269"/>
      <c r="DL96" s="136"/>
      <c r="DM96" s="107">
        <v>67</v>
      </c>
      <c r="DN96" s="266" t="s">
        <v>1090</v>
      </c>
      <c r="DO96" s="521" t="s">
        <v>48</v>
      </c>
      <c r="DP96" s="980"/>
      <c r="DQ96" s="107">
        <v>1</v>
      </c>
      <c r="DR96" s="557" t="s">
        <v>1518</v>
      </c>
      <c r="DS96" s="557"/>
      <c r="DT96" s="107">
        <v>0</v>
      </c>
      <c r="DU96" s="107">
        <v>1</v>
      </c>
      <c r="DV96" s="999">
        <v>40968</v>
      </c>
      <c r="DW96" s="107">
        <v>1</v>
      </c>
      <c r="DX96" s="107">
        <v>3.1</v>
      </c>
      <c r="DY96" s="107">
        <v>4.5999999999999996</v>
      </c>
      <c r="DZ96" s="107" t="s">
        <v>863</v>
      </c>
      <c r="EA96" s="107" t="s">
        <v>863</v>
      </c>
      <c r="EB96" s="107" t="s">
        <v>863</v>
      </c>
      <c r="EC96" s="107" t="s">
        <v>863</v>
      </c>
      <c r="ED96" s="107" t="s">
        <v>863</v>
      </c>
      <c r="EE96" s="107" t="s">
        <v>863</v>
      </c>
      <c r="EF96" s="107" t="s">
        <v>863</v>
      </c>
      <c r="EG96" s="107">
        <v>0</v>
      </c>
      <c r="EH96" s="557">
        <v>4</v>
      </c>
      <c r="EI96" s="282">
        <v>8</v>
      </c>
      <c r="EJ96" s="282">
        <v>4</v>
      </c>
      <c r="EK96" s="223">
        <v>2</v>
      </c>
      <c r="EL96" s="218"/>
      <c r="EM96" s="223">
        <v>0</v>
      </c>
      <c r="EN96" s="223">
        <v>166</v>
      </c>
      <c r="EO96" s="223">
        <v>111</v>
      </c>
      <c r="EP96" s="1084">
        <v>40.28160836115547</v>
      </c>
      <c r="EQ96" s="546">
        <v>3</v>
      </c>
      <c r="ER96" s="999">
        <v>42681</v>
      </c>
      <c r="ES96" s="557" t="s">
        <v>863</v>
      </c>
      <c r="ET96" s="557">
        <v>0</v>
      </c>
      <c r="EU96" s="107" t="s">
        <v>863</v>
      </c>
      <c r="EV96" s="691"/>
      <c r="EW96" s="691"/>
      <c r="EX96" s="240"/>
      <c r="EY96" s="240"/>
      <c r="EZ96" s="240"/>
      <c r="FA96" s="240"/>
      <c r="FB96" s="240"/>
      <c r="FC96" s="241"/>
      <c r="FD96" s="240"/>
      <c r="FE96" s="240"/>
      <c r="FF96" s="240"/>
      <c r="FG96" s="240"/>
      <c r="FH96" s="240"/>
      <c r="FI96" s="240"/>
      <c r="FJ96" s="240"/>
      <c r="FK96" s="240"/>
      <c r="FL96" s="242"/>
      <c r="FM96" s="242"/>
      <c r="FN96" s="242"/>
      <c r="FO96" s="242"/>
      <c r="FP96" s="243"/>
      <c r="FQ96" s="244"/>
      <c r="FR96" s="240"/>
      <c r="FS96" s="240"/>
    </row>
    <row r="97" spans="1:201" hidden="1" x14ac:dyDescent="0.25">
      <c r="A97" s="101">
        <v>71</v>
      </c>
      <c r="B97" s="228">
        <f>COUNTIFS($E$1:E97,E97,$G$1:G97,G97)</f>
        <v>1</v>
      </c>
      <c r="C97" s="228"/>
      <c r="D97" s="136">
        <v>5138</v>
      </c>
      <c r="E97" s="611" t="s">
        <v>1431</v>
      </c>
      <c r="F97" s="207"/>
      <c r="G97" s="223">
        <v>6011221436</v>
      </c>
      <c r="H97" s="230">
        <f t="shared" si="1"/>
        <v>56</v>
      </c>
      <c r="I97" s="107" t="s">
        <v>1500</v>
      </c>
      <c r="J97" s="207"/>
      <c r="K97" s="207"/>
      <c r="L97" s="253" t="s">
        <v>48</v>
      </c>
      <c r="M97" s="207">
        <v>9</v>
      </c>
      <c r="N97" s="207">
        <v>8</v>
      </c>
      <c r="O97" s="207"/>
      <c r="P97" s="207"/>
      <c r="Q97" s="297"/>
      <c r="R97" s="71"/>
      <c r="S97" s="71"/>
      <c r="T97" s="172"/>
      <c r="U97" s="172"/>
      <c r="V97" s="188"/>
      <c r="W97" s="172"/>
      <c r="X97" s="174"/>
      <c r="Y97" s="172"/>
      <c r="Z97" s="172"/>
      <c r="AA97" s="230"/>
      <c r="AB97" s="230"/>
      <c r="AC97" s="230"/>
      <c r="AD97" s="230"/>
      <c r="AE97" s="230"/>
      <c r="AF97" s="230"/>
      <c r="AG97" s="230"/>
      <c r="AH97" s="261" t="s">
        <v>351</v>
      </c>
      <c r="AI97" s="457"/>
      <c r="AJ97" s="230"/>
      <c r="AK97" s="358">
        <v>2.92</v>
      </c>
      <c r="AL97" s="524"/>
      <c r="AM97" s="230"/>
      <c r="AN97" s="495"/>
      <c r="AO97" s="230"/>
      <c r="AP97" s="233">
        <v>70.2</v>
      </c>
      <c r="AQ97" s="526">
        <v>12.2</v>
      </c>
      <c r="AR97" s="324">
        <v>6.96</v>
      </c>
      <c r="AS97" s="322">
        <v>89.36</v>
      </c>
      <c r="AT97" s="323">
        <v>5.7540983606557381</v>
      </c>
      <c r="AU97" s="324">
        <v>40.048524590163936</v>
      </c>
      <c r="AV97" s="527">
        <v>3.6638830897703549</v>
      </c>
      <c r="AW97" s="358">
        <v>53.211599999999997</v>
      </c>
      <c r="AX97" s="529">
        <v>2.27</v>
      </c>
      <c r="AY97" s="230">
        <v>3.75</v>
      </c>
      <c r="AZ97" s="528">
        <v>29.900000000000002</v>
      </c>
      <c r="BA97" s="445" t="s">
        <v>754</v>
      </c>
      <c r="BB97" s="532">
        <v>1.9E-2</v>
      </c>
      <c r="BC97" s="533">
        <v>3.3976800000000011</v>
      </c>
      <c r="BD97" s="632"/>
      <c r="BE97" s="230">
        <v>96.1</v>
      </c>
      <c r="BF97" s="230"/>
      <c r="BG97" s="530">
        <v>15</v>
      </c>
      <c r="BH97" s="528"/>
      <c r="BI97" s="528">
        <v>11.77</v>
      </c>
      <c r="BJ97" s="528">
        <v>42.084432717678105</v>
      </c>
      <c r="BK97" s="528">
        <v>57.915567282321902</v>
      </c>
      <c r="BL97" s="534">
        <v>0.72665148063781315</v>
      </c>
      <c r="BM97" s="613">
        <v>1.2074400000000001</v>
      </c>
      <c r="BN97" s="528">
        <v>0.2457</v>
      </c>
      <c r="BO97" s="230">
        <v>7.87</v>
      </c>
      <c r="BP97" s="230">
        <v>40.5</v>
      </c>
      <c r="BQ97" s="535">
        <v>5.1461245235069883</v>
      </c>
      <c r="BR97" s="356">
        <v>2.2999999999999998</v>
      </c>
      <c r="BS97" s="357">
        <v>69.599999999999994</v>
      </c>
      <c r="BT97" s="357"/>
      <c r="BU97" s="357">
        <v>3.4000000000000004</v>
      </c>
      <c r="BV97" s="357">
        <v>10.9</v>
      </c>
      <c r="BW97" s="357">
        <v>11.3</v>
      </c>
      <c r="BX97" s="357">
        <v>1.2</v>
      </c>
      <c r="BY97" s="357">
        <v>9.1</v>
      </c>
      <c r="BZ97" s="357">
        <v>1</v>
      </c>
      <c r="CA97" s="357">
        <v>48.7</v>
      </c>
      <c r="CB97" s="357">
        <v>5.3</v>
      </c>
      <c r="CC97" s="357">
        <v>0.3</v>
      </c>
      <c r="CD97" s="528">
        <v>7.2589999999999995</v>
      </c>
      <c r="CE97" s="230">
        <v>59.5</v>
      </c>
      <c r="CF97" s="230">
        <v>40.5</v>
      </c>
      <c r="CG97" s="230"/>
      <c r="CH97" s="230"/>
      <c r="CI97" s="230"/>
      <c r="CJ97" s="230"/>
      <c r="CK97" s="230"/>
      <c r="CL97" s="230"/>
      <c r="CM97" s="230"/>
      <c r="CN97" s="71"/>
      <c r="CO97" s="71"/>
      <c r="CP97" s="71"/>
      <c r="CQ97" s="71"/>
      <c r="CR97" s="71"/>
      <c r="CS97" s="71"/>
      <c r="CT97" s="71"/>
      <c r="CU97" s="587"/>
      <c r="CV97" s="230"/>
      <c r="CW97" s="223"/>
      <c r="CX97" s="223" t="s">
        <v>932</v>
      </c>
      <c r="CY97" s="223">
        <v>4</v>
      </c>
      <c r="CZ97" s="223" t="s">
        <v>928</v>
      </c>
      <c r="DA97" s="223" t="s">
        <v>928</v>
      </c>
      <c r="DB97" s="448"/>
      <c r="DC97" s="230"/>
      <c r="DD97" s="230"/>
      <c r="DE97" s="230"/>
      <c r="DF97" s="230"/>
      <c r="DG97" s="230"/>
      <c r="DH97" s="230"/>
      <c r="DI97" s="611" t="s">
        <v>1431</v>
      </c>
      <c r="DJ97" s="218"/>
      <c r="DK97" s="269"/>
      <c r="DL97" s="136"/>
      <c r="DM97" s="107">
        <v>56</v>
      </c>
      <c r="DN97" s="521" t="s">
        <v>1088</v>
      </c>
      <c r="DO97" s="521" t="s">
        <v>48</v>
      </c>
      <c r="DP97" s="980"/>
      <c r="DQ97" s="107">
        <v>2</v>
      </c>
      <c r="DR97" s="557" t="s">
        <v>34</v>
      </c>
      <c r="DS97" s="557"/>
      <c r="DT97" s="107">
        <v>0</v>
      </c>
      <c r="DU97" s="107">
        <v>1</v>
      </c>
      <c r="DV97" s="999">
        <v>42477</v>
      </c>
      <c r="DW97" s="107">
        <v>1</v>
      </c>
      <c r="DX97" s="107" t="s">
        <v>863</v>
      </c>
      <c r="DY97" s="107" t="s">
        <v>863</v>
      </c>
      <c r="DZ97" s="107">
        <v>223</v>
      </c>
      <c r="EA97" s="107">
        <v>29.6</v>
      </c>
      <c r="EB97" s="107">
        <v>70.400000000000006</v>
      </c>
      <c r="EC97" s="107">
        <v>2.1</v>
      </c>
      <c r="ED97" s="107">
        <v>917.8</v>
      </c>
      <c r="EE97" s="107" t="s">
        <v>863</v>
      </c>
      <c r="EF97" s="107">
        <v>3.47</v>
      </c>
      <c r="EG97" s="107">
        <v>0</v>
      </c>
      <c r="EH97" s="557">
        <v>4</v>
      </c>
      <c r="EI97" s="282">
        <v>8</v>
      </c>
      <c r="EJ97" s="282">
        <v>9</v>
      </c>
      <c r="EK97" s="223">
        <v>3</v>
      </c>
      <c r="EL97" s="218"/>
      <c r="EM97" s="223">
        <v>1</v>
      </c>
      <c r="EN97" s="223">
        <v>172</v>
      </c>
      <c r="EO97" s="223">
        <v>82</v>
      </c>
      <c r="EP97" s="1084">
        <v>27.717685235262305</v>
      </c>
      <c r="EQ97" s="557">
        <v>0</v>
      </c>
      <c r="ER97" s="999">
        <v>42487</v>
      </c>
      <c r="ES97" s="557" t="s">
        <v>863</v>
      </c>
      <c r="ET97" s="557" t="s">
        <v>863</v>
      </c>
      <c r="EU97" s="107" t="s">
        <v>863</v>
      </c>
      <c r="EV97" s="691"/>
      <c r="EW97" s="691"/>
      <c r="EX97" s="240"/>
      <c r="EY97" s="240"/>
      <c r="EZ97" s="240"/>
      <c r="FA97" s="240"/>
      <c r="FB97" s="240"/>
      <c r="FC97" s="241"/>
      <c r="FD97" s="240"/>
      <c r="FE97" s="240"/>
      <c r="FF97" s="240"/>
      <c r="FG97" s="240"/>
      <c r="FH97" s="240"/>
      <c r="FI97" s="240"/>
      <c r="FJ97" s="240"/>
      <c r="FK97" s="240"/>
      <c r="FL97" s="242"/>
      <c r="FM97" s="242"/>
      <c r="FN97" s="242"/>
      <c r="FO97" s="242"/>
      <c r="FP97" s="243"/>
      <c r="FQ97" s="244"/>
      <c r="FR97" s="240"/>
      <c r="FS97" s="240"/>
    </row>
    <row r="98" spans="1:201" hidden="1" x14ac:dyDescent="0.25">
      <c r="A98" s="101">
        <v>72</v>
      </c>
      <c r="B98" s="228">
        <f>COUNTIFS($E$1:E98,E98,$G$1:G98,G98)</f>
        <v>1</v>
      </c>
      <c r="C98" s="228"/>
      <c r="D98" s="136">
        <v>5189</v>
      </c>
      <c r="E98" s="611" t="s">
        <v>1432</v>
      </c>
      <c r="F98" s="209" t="s">
        <v>87</v>
      </c>
      <c r="G98" s="223">
        <v>490906164</v>
      </c>
      <c r="H98" s="230">
        <f t="shared" si="1"/>
        <v>67</v>
      </c>
      <c r="I98" s="107" t="s">
        <v>1501</v>
      </c>
      <c r="J98" s="207"/>
      <c r="K98" s="207"/>
      <c r="L98" s="253" t="s">
        <v>48</v>
      </c>
      <c r="M98" s="207">
        <v>9.5</v>
      </c>
      <c r="N98" s="213">
        <v>8</v>
      </c>
      <c r="O98" s="213"/>
      <c r="P98" s="213"/>
      <c r="Q98" s="12"/>
      <c r="T98" s="168"/>
      <c r="U98" s="168"/>
      <c r="V98" s="180"/>
      <c r="W98" s="168"/>
      <c r="X98" s="179"/>
      <c r="Y98" s="168"/>
      <c r="AA98" s="226"/>
      <c r="AB98" s="226"/>
      <c r="AH98" s="205" t="s">
        <v>351</v>
      </c>
      <c r="AK98" s="317">
        <v>2.85</v>
      </c>
      <c r="AL98" s="318"/>
      <c r="AN98" s="281"/>
      <c r="AP98" s="319">
        <v>65</v>
      </c>
      <c r="AQ98" s="320">
        <v>22.4</v>
      </c>
      <c r="AR98" s="321">
        <v>2.44</v>
      </c>
      <c r="AS98" s="322">
        <v>89.84</v>
      </c>
      <c r="AT98" s="323">
        <v>2.9017857142857144</v>
      </c>
      <c r="AU98" s="324">
        <v>7.0803571428571432</v>
      </c>
      <c r="AV98" s="325">
        <v>2.6167471819645733</v>
      </c>
      <c r="AW98" s="358">
        <v>47.06</v>
      </c>
      <c r="AX98" s="326">
        <v>1.39</v>
      </c>
      <c r="AY98" s="226">
        <v>2.14</v>
      </c>
      <c r="AZ98" s="280">
        <v>44.68</v>
      </c>
      <c r="BA98" s="345" t="s">
        <v>754</v>
      </c>
      <c r="BB98" s="328">
        <v>0.4</v>
      </c>
      <c r="BC98" s="329">
        <v>3.5879999999999996</v>
      </c>
      <c r="BD98" s="346"/>
      <c r="BE98" s="226">
        <v>71.3</v>
      </c>
      <c r="BG98" s="330">
        <v>0.27</v>
      </c>
      <c r="BH98" s="280"/>
      <c r="BI98" s="280">
        <v>31.22</v>
      </c>
      <c r="BJ98" s="280">
        <v>54.696132596685075</v>
      </c>
      <c r="BK98" s="280">
        <v>45.303867403314911</v>
      </c>
      <c r="BL98" s="331">
        <v>1.2073170731707319</v>
      </c>
      <c r="BM98" s="332">
        <v>1.4365000000000001</v>
      </c>
      <c r="BN98" s="280">
        <v>0.10400000000000002</v>
      </c>
      <c r="BO98" s="226">
        <v>4.1900000000000004</v>
      </c>
      <c r="BP98" s="226">
        <v>5.72</v>
      </c>
      <c r="BQ98" s="333">
        <v>1.3651551312649164</v>
      </c>
      <c r="BR98" s="356">
        <v>8.5</v>
      </c>
      <c r="BS98" s="357">
        <v>78.5</v>
      </c>
      <c r="BT98" s="357"/>
      <c r="BU98" s="357">
        <v>5.5</v>
      </c>
      <c r="BV98" s="357">
        <v>22.8</v>
      </c>
      <c r="BW98" s="357">
        <v>12.9</v>
      </c>
      <c r="BX98" s="357">
        <v>2.9</v>
      </c>
      <c r="BY98" s="357">
        <v>22.2</v>
      </c>
      <c r="BZ98" s="357">
        <v>5.0999999999999996</v>
      </c>
      <c r="CA98" s="357">
        <v>41</v>
      </c>
      <c r="CB98" s="357">
        <v>9.3000000000000007</v>
      </c>
      <c r="CC98" s="357">
        <v>0.6</v>
      </c>
      <c r="CD98" s="280">
        <v>8.1983999999999995</v>
      </c>
      <c r="CE98" s="226">
        <v>36.6</v>
      </c>
      <c r="CF98" s="226">
        <v>63.4</v>
      </c>
      <c r="CW98" s="231"/>
      <c r="CX98" s="231" t="s">
        <v>932</v>
      </c>
      <c r="CY98" s="231">
        <v>4</v>
      </c>
      <c r="CZ98" s="231" t="s">
        <v>927</v>
      </c>
      <c r="DA98" s="231" t="s">
        <v>928</v>
      </c>
      <c r="DI98" s="140" t="s">
        <v>1432</v>
      </c>
      <c r="DJ98" s="218"/>
      <c r="DK98" s="269"/>
      <c r="DL98" s="337"/>
      <c r="DM98" s="108">
        <v>67</v>
      </c>
      <c r="DN98" s="521" t="s">
        <v>1088</v>
      </c>
      <c r="DO98" s="521" t="s">
        <v>48</v>
      </c>
      <c r="DP98" s="980"/>
      <c r="DQ98" s="107">
        <v>2</v>
      </c>
      <c r="DR98" s="557" t="s">
        <v>1100</v>
      </c>
      <c r="DS98" s="557"/>
      <c r="DT98" s="107">
        <v>0</v>
      </c>
      <c r="DU98" s="107">
        <v>1</v>
      </c>
      <c r="DV98" s="999">
        <v>39814</v>
      </c>
      <c r="DW98" s="107">
        <v>1</v>
      </c>
      <c r="DX98" s="107">
        <v>5.7</v>
      </c>
      <c r="DY98" s="107">
        <v>2.2999999999999998</v>
      </c>
      <c r="DZ98" s="107">
        <v>892</v>
      </c>
      <c r="EA98" s="107">
        <v>23.2</v>
      </c>
      <c r="EB98" s="107">
        <v>76.8</v>
      </c>
      <c r="EC98" s="107">
        <v>0.8</v>
      </c>
      <c r="ED98" s="107" t="s">
        <v>863</v>
      </c>
      <c r="EE98" s="107" t="s">
        <v>863</v>
      </c>
      <c r="EF98" s="107">
        <v>3.86</v>
      </c>
      <c r="EG98" s="107">
        <v>0</v>
      </c>
      <c r="EH98" s="557">
        <v>4</v>
      </c>
      <c r="EI98" s="282">
        <v>8</v>
      </c>
      <c r="EJ98" s="282">
        <v>9.5</v>
      </c>
      <c r="EK98" s="223">
        <v>3</v>
      </c>
      <c r="EL98" s="218"/>
      <c r="EM98" s="223">
        <v>1</v>
      </c>
      <c r="EN98" s="107" t="s">
        <v>863</v>
      </c>
      <c r="EO98" s="107" t="s">
        <v>863</v>
      </c>
      <c r="EP98" s="1084" t="s">
        <v>863</v>
      </c>
      <c r="EQ98" s="557">
        <v>1</v>
      </c>
      <c r="ER98" s="999" t="s">
        <v>863</v>
      </c>
      <c r="ES98" s="557" t="s">
        <v>863</v>
      </c>
      <c r="ET98" s="557" t="s">
        <v>863</v>
      </c>
      <c r="EU98" s="107" t="s">
        <v>863</v>
      </c>
      <c r="EV98" s="691"/>
      <c r="EW98" s="691"/>
      <c r="EX98" s="240"/>
      <c r="EY98" s="240"/>
      <c r="EZ98" s="240"/>
      <c r="FA98" s="240"/>
      <c r="FB98" s="240"/>
      <c r="FC98" s="241"/>
      <c r="FD98" s="240"/>
      <c r="FE98" s="240"/>
      <c r="FF98" s="240"/>
      <c r="FG98" s="240"/>
      <c r="FH98" s="240"/>
      <c r="FI98" s="240"/>
      <c r="FJ98" s="240"/>
      <c r="FK98" s="240"/>
      <c r="FL98" s="242"/>
      <c r="FM98" s="242"/>
      <c r="FN98" s="242"/>
      <c r="FO98" s="242"/>
      <c r="FP98" s="243"/>
      <c r="FQ98" s="244"/>
      <c r="FR98" s="240"/>
      <c r="FS98" s="240"/>
      <c r="GR98" s="225"/>
      <c r="GS98" s="225"/>
    </row>
    <row r="99" spans="1:201" hidden="1" x14ac:dyDescent="0.25">
      <c r="A99" s="228">
        <v>73</v>
      </c>
      <c r="B99" s="228">
        <f>COUNTIFS($E$1:E99,E99,$G$1:G99,G99)</f>
        <v>1</v>
      </c>
      <c r="C99" s="228"/>
      <c r="D99" s="136">
        <v>5200</v>
      </c>
      <c r="E99" s="611" t="s">
        <v>1433</v>
      </c>
      <c r="F99" s="207"/>
      <c r="G99" s="223">
        <v>7256285861</v>
      </c>
      <c r="H99" s="230">
        <f t="shared" si="1"/>
        <v>44</v>
      </c>
      <c r="I99" s="107" t="s">
        <v>1502</v>
      </c>
      <c r="J99" s="207"/>
      <c r="K99" s="207"/>
      <c r="L99" s="253" t="s">
        <v>48</v>
      </c>
      <c r="M99" s="207">
        <v>7</v>
      </c>
      <c r="N99" s="207">
        <v>8</v>
      </c>
      <c r="O99" s="207"/>
      <c r="P99" s="207"/>
      <c r="Q99" s="297"/>
      <c r="R99" s="71"/>
      <c r="S99" s="71"/>
      <c r="T99" s="172"/>
      <c r="U99" s="172"/>
      <c r="V99" s="188"/>
      <c r="W99" s="172"/>
      <c r="X99" s="174"/>
      <c r="Y99" s="172"/>
      <c r="Z99" s="172"/>
      <c r="AA99" s="230"/>
      <c r="AB99" s="230"/>
      <c r="AC99" s="230"/>
      <c r="AD99" s="230"/>
      <c r="AE99" s="230"/>
      <c r="AF99" s="230"/>
      <c r="AG99" s="230"/>
      <c r="AH99" s="261" t="s">
        <v>710</v>
      </c>
      <c r="AI99" s="457"/>
      <c r="AJ99" s="230"/>
      <c r="AK99" s="358">
        <v>6.17</v>
      </c>
      <c r="AL99" s="524"/>
      <c r="AM99" s="230"/>
      <c r="AN99" s="495"/>
      <c r="AO99" s="230"/>
      <c r="AP99" s="324">
        <v>64.599999999999994</v>
      </c>
      <c r="AQ99" s="526">
        <v>12.5</v>
      </c>
      <c r="AR99" s="324">
        <v>8.1</v>
      </c>
      <c r="AS99" s="322">
        <v>85.199999999999989</v>
      </c>
      <c r="AT99" s="323">
        <v>5.1679999999999993</v>
      </c>
      <c r="AU99" s="324">
        <v>41.86079999999999</v>
      </c>
      <c r="AV99" s="527">
        <v>3.1359223300970869</v>
      </c>
      <c r="AW99" s="223" t="s">
        <v>754</v>
      </c>
      <c r="AX99" s="529">
        <v>2.17</v>
      </c>
      <c r="AY99" s="230">
        <v>4.1500000000000004</v>
      </c>
      <c r="AZ99" s="528">
        <v>18.46</v>
      </c>
      <c r="BA99" s="445" t="s">
        <v>754</v>
      </c>
      <c r="BB99" s="532">
        <v>5.6000000000000001E-2</v>
      </c>
      <c r="BC99" s="533" t="e">
        <v>#VALUE!</v>
      </c>
      <c r="BD99" s="632"/>
      <c r="BE99" s="230" t="s">
        <v>754</v>
      </c>
      <c r="BF99" s="230"/>
      <c r="BG99" s="530" t="s">
        <v>754</v>
      </c>
      <c r="BH99" s="528"/>
      <c r="BI99" s="528" t="s">
        <v>754</v>
      </c>
      <c r="BJ99" s="528" t="s">
        <v>754</v>
      </c>
      <c r="BK99" s="528" t="s">
        <v>754</v>
      </c>
      <c r="BL99" s="534" t="s">
        <v>754</v>
      </c>
      <c r="BM99" s="613" t="s">
        <v>754</v>
      </c>
      <c r="BN99" s="528" t="s">
        <v>754</v>
      </c>
      <c r="BO99" s="230" t="s">
        <v>754</v>
      </c>
      <c r="BP99" s="230" t="s">
        <v>754</v>
      </c>
      <c r="BQ99" s="535" t="e">
        <v>#VALUE!</v>
      </c>
      <c r="BR99" s="356">
        <v>4.7</v>
      </c>
      <c r="BS99" s="357">
        <v>83.8</v>
      </c>
      <c r="BT99" s="357"/>
      <c r="BU99" s="357">
        <v>3.0999999999999996</v>
      </c>
      <c r="BV99" s="357">
        <v>18.2</v>
      </c>
      <c r="BW99" s="357">
        <v>17.8</v>
      </c>
      <c r="BX99" s="357">
        <v>3.2</v>
      </c>
      <c r="BY99" s="357">
        <v>7.5</v>
      </c>
      <c r="BZ99" s="357">
        <v>1.4</v>
      </c>
      <c r="CA99" s="357">
        <v>57.8</v>
      </c>
      <c r="CB99" s="357">
        <v>10.5</v>
      </c>
      <c r="CC99" s="357">
        <v>0.7</v>
      </c>
      <c r="CD99" s="528">
        <v>5.9124999999999996</v>
      </c>
      <c r="CE99" s="230">
        <v>47.3</v>
      </c>
      <c r="CF99" s="230">
        <v>52.7</v>
      </c>
      <c r="CG99" s="230"/>
      <c r="CH99" s="230"/>
      <c r="CI99" s="230"/>
      <c r="CJ99" s="230"/>
      <c r="CK99" s="230"/>
      <c r="CL99" s="230"/>
      <c r="CM99" s="230"/>
      <c r="CN99" s="71"/>
      <c r="CO99" s="71"/>
      <c r="CP99" s="71"/>
      <c r="CQ99" s="71"/>
      <c r="CR99" s="71"/>
      <c r="CS99" s="71"/>
      <c r="CT99" s="71"/>
      <c r="CU99" s="587"/>
      <c r="CV99" s="230"/>
      <c r="CW99" s="223"/>
      <c r="CX99" s="223" t="s">
        <v>932</v>
      </c>
      <c r="CY99" s="223">
        <v>4</v>
      </c>
      <c r="CZ99" s="223" t="s">
        <v>930</v>
      </c>
      <c r="DA99" s="98" t="s">
        <v>930</v>
      </c>
      <c r="DB99" s="448"/>
      <c r="DC99" s="230"/>
      <c r="DD99" s="230"/>
      <c r="DE99" s="230"/>
      <c r="DF99" s="230"/>
      <c r="DG99" s="230"/>
      <c r="DH99" s="230"/>
      <c r="DI99" s="611" t="s">
        <v>1433</v>
      </c>
      <c r="DJ99" s="218"/>
      <c r="DK99" s="269"/>
      <c r="DL99" s="136"/>
      <c r="DM99" s="107">
        <v>44</v>
      </c>
      <c r="DN99" s="266" t="s">
        <v>1090</v>
      </c>
      <c r="DO99" s="521" t="s">
        <v>48</v>
      </c>
      <c r="DP99" s="980"/>
      <c r="DQ99" s="107">
        <v>1</v>
      </c>
      <c r="DR99" s="557" t="s">
        <v>460</v>
      </c>
      <c r="DS99" s="557"/>
      <c r="DT99" s="107">
        <v>0</v>
      </c>
      <c r="DU99" s="107">
        <v>1</v>
      </c>
      <c r="DV99" s="999">
        <v>37288</v>
      </c>
      <c r="DW99" s="107">
        <v>0</v>
      </c>
      <c r="DX99" s="107" t="s">
        <v>863</v>
      </c>
      <c r="DY99" s="107" t="s">
        <v>863</v>
      </c>
      <c r="DZ99" s="107" t="s">
        <v>863</v>
      </c>
      <c r="EA99" s="107" t="s">
        <v>863</v>
      </c>
      <c r="EB99" s="107" t="s">
        <v>863</v>
      </c>
      <c r="EC99" s="107" t="s">
        <v>863</v>
      </c>
      <c r="ED99" s="107" t="s">
        <v>863</v>
      </c>
      <c r="EE99" s="107" t="s">
        <v>863</v>
      </c>
      <c r="EF99" s="107" t="s">
        <v>863</v>
      </c>
      <c r="EG99" s="107">
        <v>2</v>
      </c>
      <c r="EH99" s="557">
        <v>4</v>
      </c>
      <c r="EI99" s="282">
        <v>8</v>
      </c>
      <c r="EJ99" s="282">
        <v>7</v>
      </c>
      <c r="EK99" s="223">
        <v>2</v>
      </c>
      <c r="EL99" s="218"/>
      <c r="EM99" s="223">
        <v>0</v>
      </c>
      <c r="EN99" s="223">
        <v>167</v>
      </c>
      <c r="EO99" s="223">
        <v>94</v>
      </c>
      <c r="EP99" s="1084">
        <v>33.705044999820721</v>
      </c>
      <c r="EQ99" s="557">
        <v>2</v>
      </c>
      <c r="ER99" s="999">
        <v>42690</v>
      </c>
      <c r="ES99" s="557" t="s">
        <v>863</v>
      </c>
      <c r="ET99" s="557">
        <v>1</v>
      </c>
      <c r="EU99" s="107" t="s">
        <v>863</v>
      </c>
      <c r="EV99" s="691"/>
      <c r="EW99" s="691"/>
      <c r="EX99" s="240"/>
      <c r="EY99" s="240"/>
      <c r="EZ99" s="240"/>
      <c r="FA99" s="240"/>
      <c r="FB99" s="240"/>
      <c r="FC99" s="241"/>
      <c r="FD99" s="240"/>
      <c r="FE99" s="240"/>
      <c r="FF99" s="240"/>
      <c r="FG99" s="240"/>
      <c r="FH99" s="240"/>
      <c r="FI99" s="240"/>
      <c r="FJ99" s="240"/>
      <c r="FK99" s="240"/>
      <c r="FL99" s="242"/>
      <c r="FM99" s="242"/>
      <c r="FN99" s="242"/>
      <c r="FO99" s="242"/>
      <c r="FP99" s="243"/>
      <c r="FQ99" s="244"/>
      <c r="FR99" s="240"/>
      <c r="FS99" s="240"/>
    </row>
    <row r="100" spans="1:201" hidden="1" x14ac:dyDescent="0.25">
      <c r="A100" s="101">
        <v>74</v>
      </c>
      <c r="B100" s="228">
        <f>COUNTIFS($E$1:E100,E100,$G$1:G100,G100)</f>
        <v>1</v>
      </c>
      <c r="C100" s="228"/>
      <c r="D100" s="135">
        <v>5258</v>
      </c>
      <c r="E100" s="611" t="s">
        <v>1435</v>
      </c>
      <c r="F100" s="207"/>
      <c r="G100" s="223">
        <v>6154281111</v>
      </c>
      <c r="H100" s="230">
        <f t="shared" si="1"/>
        <v>55</v>
      </c>
      <c r="I100" s="107" t="s">
        <v>1503</v>
      </c>
      <c r="J100" s="207"/>
      <c r="K100" s="207"/>
      <c r="L100" s="253" t="s">
        <v>48</v>
      </c>
      <c r="M100" s="207"/>
      <c r="N100" s="213"/>
      <c r="O100" s="213"/>
      <c r="P100" s="213"/>
      <c r="Q100" s="12"/>
      <c r="T100" s="168"/>
      <c r="U100" s="168"/>
      <c r="V100" s="180"/>
      <c r="W100" s="168"/>
      <c r="X100" s="179"/>
      <c r="Y100" s="168"/>
      <c r="AA100" s="226"/>
      <c r="AB100" s="226"/>
      <c r="AK100" s="317">
        <v>72.5</v>
      </c>
      <c r="AL100" s="318"/>
      <c r="AN100" s="281"/>
      <c r="AP100" s="319">
        <v>61</v>
      </c>
      <c r="AQ100" s="320">
        <v>28.3</v>
      </c>
      <c r="AR100" s="321">
        <v>6.6</v>
      </c>
      <c r="AS100" s="322">
        <v>95.899999999999991</v>
      </c>
      <c r="AT100" s="323">
        <v>2.1554770318021199</v>
      </c>
      <c r="AU100" s="324">
        <v>14.226148409893991</v>
      </c>
      <c r="AV100" s="325">
        <v>1.7478510028653296</v>
      </c>
      <c r="AW100" s="223" t="s">
        <v>754</v>
      </c>
      <c r="AX100" s="326">
        <v>2.72</v>
      </c>
      <c r="AY100" s="226">
        <v>4.12</v>
      </c>
      <c r="AZ100" s="280">
        <v>2.74</v>
      </c>
      <c r="BA100" s="327"/>
      <c r="BB100" s="328">
        <v>0.17</v>
      </c>
      <c r="BC100" s="329" t="e">
        <v>#VALUE!</v>
      </c>
      <c r="BD100" s="329"/>
      <c r="BE100" s="226">
        <v>81.8</v>
      </c>
      <c r="BG100" s="330">
        <v>65.8</v>
      </c>
      <c r="BH100" s="280"/>
      <c r="BI100" s="280">
        <v>1.2200000000000002</v>
      </c>
      <c r="BJ100" s="280" t="s">
        <v>754</v>
      </c>
      <c r="BK100" s="280" t="s">
        <v>754</v>
      </c>
      <c r="BL100" s="331" t="s">
        <v>754</v>
      </c>
      <c r="BM100" s="332" t="s">
        <v>754</v>
      </c>
      <c r="BN100" s="328" t="s">
        <v>754</v>
      </c>
      <c r="BO100" s="226" t="s">
        <v>754</v>
      </c>
      <c r="BP100" s="226" t="s">
        <v>754</v>
      </c>
      <c r="BQ100" s="333" t="e">
        <v>#VALUE!</v>
      </c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7"/>
      <c r="CB100" s="347"/>
      <c r="CC100" s="347"/>
      <c r="CD100" s="280">
        <v>11.942600000000002</v>
      </c>
      <c r="CE100" s="226">
        <v>42.2</v>
      </c>
      <c r="CF100" s="226">
        <v>57.8</v>
      </c>
      <c r="CU100" s="66"/>
      <c r="CW100" s="231"/>
      <c r="CX100" s="231" t="s">
        <v>926</v>
      </c>
      <c r="CY100" s="231">
        <v>1</v>
      </c>
      <c r="CZ100" s="231" t="s">
        <v>930</v>
      </c>
      <c r="DA100" s="98" t="s">
        <v>930</v>
      </c>
      <c r="DI100" s="143" t="s">
        <v>1435</v>
      </c>
      <c r="DJ100" s="218"/>
      <c r="DK100" s="269"/>
      <c r="DL100" s="337"/>
      <c r="DM100" s="108">
        <v>55</v>
      </c>
      <c r="DN100" s="266" t="s">
        <v>1090</v>
      </c>
      <c r="DO100" s="521" t="s">
        <v>48</v>
      </c>
      <c r="DP100" s="980"/>
      <c r="DQ100" s="107">
        <v>2</v>
      </c>
      <c r="DR100" s="557" t="s">
        <v>313</v>
      </c>
      <c r="DS100" s="557"/>
      <c r="DT100" s="107">
        <v>0</v>
      </c>
      <c r="DU100" s="107">
        <v>0</v>
      </c>
      <c r="DV100" s="999" t="s">
        <v>863</v>
      </c>
      <c r="DW100" s="107" t="s">
        <v>863</v>
      </c>
      <c r="DX100" s="107">
        <v>1.4</v>
      </c>
      <c r="DY100" s="107" t="s">
        <v>863</v>
      </c>
      <c r="DZ100" s="107">
        <v>122</v>
      </c>
      <c r="EA100" s="107">
        <v>22.1</v>
      </c>
      <c r="EB100" s="107">
        <v>77.900000000000006</v>
      </c>
      <c r="EC100" s="107">
        <v>0.5</v>
      </c>
      <c r="ED100" s="107" t="s">
        <v>863</v>
      </c>
      <c r="EE100" s="107" t="s">
        <v>863</v>
      </c>
      <c r="EF100" s="107">
        <v>2.0099999999999998</v>
      </c>
      <c r="EG100" s="107">
        <v>0</v>
      </c>
      <c r="EH100" s="557">
        <v>1</v>
      </c>
      <c r="EI100" s="282">
        <v>1</v>
      </c>
      <c r="EJ100" s="282">
        <v>6</v>
      </c>
      <c r="EK100" s="223">
        <v>2</v>
      </c>
      <c r="EL100" s="218"/>
      <c r="EM100" s="223">
        <v>1</v>
      </c>
      <c r="EN100" s="223">
        <v>168</v>
      </c>
      <c r="EO100" s="223">
        <v>79</v>
      </c>
      <c r="EP100" s="1084">
        <v>27.990362811791382</v>
      </c>
      <c r="EQ100" s="557">
        <v>1</v>
      </c>
      <c r="ER100" s="999" t="s">
        <v>863</v>
      </c>
      <c r="ES100" s="557">
        <v>0</v>
      </c>
      <c r="ET100" s="557">
        <v>0</v>
      </c>
      <c r="EU100" s="107" t="s">
        <v>863</v>
      </c>
      <c r="EV100" s="691"/>
      <c r="EW100" s="691"/>
      <c r="EX100" s="240"/>
      <c r="EY100" s="240"/>
      <c r="EZ100" s="240"/>
      <c r="FA100" s="240"/>
      <c r="FB100" s="240"/>
      <c r="FC100" s="241"/>
      <c r="FD100" s="240"/>
      <c r="FE100" s="240"/>
      <c r="FF100" s="240"/>
      <c r="FG100" s="240"/>
      <c r="FH100" s="240"/>
      <c r="FI100" s="240"/>
      <c r="FJ100" s="240"/>
      <c r="FK100" s="240"/>
      <c r="FL100" s="242"/>
      <c r="FM100" s="242"/>
      <c r="FN100" s="242"/>
      <c r="FO100" s="242"/>
      <c r="FP100" s="243"/>
      <c r="FQ100" s="244"/>
      <c r="FR100" s="240"/>
      <c r="FS100" s="240"/>
      <c r="GR100" s="225"/>
      <c r="GS100" s="225"/>
    </row>
    <row r="101" spans="1:201" ht="15.75" hidden="1" thickBot="1" x14ac:dyDescent="0.3">
      <c r="A101" s="960">
        <v>75</v>
      </c>
      <c r="B101" s="228">
        <f>COUNTIFS($E$1:E101,E101,$G$1:G101,G101)</f>
        <v>1</v>
      </c>
      <c r="C101" s="228"/>
      <c r="D101" s="961">
        <v>5223</v>
      </c>
      <c r="E101" s="845" t="s">
        <v>1434</v>
      </c>
      <c r="F101" s="121"/>
      <c r="G101" s="198">
        <v>465606425</v>
      </c>
      <c r="H101" s="230">
        <f t="shared" si="1"/>
        <v>70</v>
      </c>
      <c r="I101" s="199" t="s">
        <v>1503</v>
      </c>
      <c r="J101" s="121"/>
      <c r="K101" s="121"/>
      <c r="L101" s="255" t="s">
        <v>48</v>
      </c>
      <c r="M101" s="121"/>
      <c r="N101" s="120"/>
      <c r="O101" s="120"/>
      <c r="P101" s="120"/>
      <c r="Q101" s="289"/>
      <c r="T101" s="168"/>
      <c r="U101" s="168"/>
      <c r="V101" s="180"/>
      <c r="W101" s="168"/>
      <c r="X101" s="179"/>
      <c r="Y101" s="168"/>
      <c r="AA101" s="226"/>
      <c r="AB101" s="226"/>
      <c r="AK101" s="317">
        <v>5.26</v>
      </c>
      <c r="AL101" s="318"/>
      <c r="AN101" s="281"/>
      <c r="AP101" s="319">
        <v>35.200000000000003</v>
      </c>
      <c r="AQ101" s="320">
        <v>53.9</v>
      </c>
      <c r="AR101" s="321">
        <v>5.65</v>
      </c>
      <c r="AS101" s="322">
        <v>94.75</v>
      </c>
      <c r="AT101" s="323">
        <v>0.65306122448979598</v>
      </c>
      <c r="AU101" s="324">
        <v>3.6897959183673477</v>
      </c>
      <c r="AV101" s="325">
        <v>0.59109991603694378</v>
      </c>
      <c r="AW101" s="358">
        <v>16.720000000000002</v>
      </c>
      <c r="AX101" s="326">
        <v>2.1800000000000002</v>
      </c>
      <c r="AY101" s="226">
        <v>4.5</v>
      </c>
      <c r="AZ101" s="280">
        <v>40.799999999999997</v>
      </c>
      <c r="BA101" s="327"/>
      <c r="BB101" s="328">
        <v>7.8E-2</v>
      </c>
      <c r="BC101" s="329">
        <v>3.6960000000000002</v>
      </c>
      <c r="BD101" s="329"/>
      <c r="BE101" s="226">
        <v>97.8</v>
      </c>
      <c r="BG101" s="330">
        <v>85.9</v>
      </c>
      <c r="BH101" s="280"/>
      <c r="BI101" s="280">
        <v>0.29000000000000004</v>
      </c>
      <c r="BJ101" s="280">
        <v>76.421052631578931</v>
      </c>
      <c r="BK101" s="280">
        <v>23.578947368421051</v>
      </c>
      <c r="BL101" s="331">
        <v>3.2410714285714284</v>
      </c>
      <c r="BM101" s="332">
        <v>0.40128000000000003</v>
      </c>
      <c r="BN101" s="328">
        <v>0.21824000000000002</v>
      </c>
      <c r="BO101" s="226">
        <v>8.1</v>
      </c>
      <c r="BP101" s="226">
        <v>12</v>
      </c>
      <c r="BQ101" s="333">
        <v>1.4814814814814816</v>
      </c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7"/>
      <c r="CB101" s="347"/>
      <c r="CC101" s="347"/>
      <c r="CD101" s="280">
        <v>30.0762</v>
      </c>
      <c r="CE101" s="226">
        <v>55.8</v>
      </c>
      <c r="CF101" s="226">
        <v>44.2</v>
      </c>
      <c r="CU101" s="66"/>
      <c r="CW101" s="231"/>
      <c r="CX101" s="231" t="s">
        <v>926</v>
      </c>
      <c r="CY101" s="231">
        <v>2</v>
      </c>
      <c r="CZ101" s="231" t="s">
        <v>935</v>
      </c>
      <c r="DA101" s="231" t="s">
        <v>935</v>
      </c>
      <c r="DI101" s="141" t="s">
        <v>1434</v>
      </c>
      <c r="DJ101" s="218"/>
      <c r="DK101" s="269"/>
      <c r="DL101" s="337"/>
      <c r="DM101" s="108">
        <v>70</v>
      </c>
      <c r="DN101" s="266" t="s">
        <v>1090</v>
      </c>
      <c r="DO101" s="521" t="s">
        <v>48</v>
      </c>
      <c r="DP101" s="980"/>
      <c r="DQ101" s="107">
        <v>2</v>
      </c>
      <c r="DR101" s="557" t="s">
        <v>71</v>
      </c>
      <c r="DS101" s="557"/>
      <c r="DT101" s="107">
        <v>0</v>
      </c>
      <c r="DU101" s="107">
        <v>0</v>
      </c>
      <c r="DV101" s="999" t="s">
        <v>863</v>
      </c>
      <c r="DW101" s="107" t="s">
        <v>863</v>
      </c>
      <c r="DX101" s="107" t="s">
        <v>863</v>
      </c>
      <c r="DY101" s="107" t="s">
        <v>863</v>
      </c>
      <c r="DZ101" s="107">
        <v>200</v>
      </c>
      <c r="EA101" s="107">
        <v>22</v>
      </c>
      <c r="EB101" s="107">
        <v>78</v>
      </c>
      <c r="EC101" s="107">
        <v>0.9</v>
      </c>
      <c r="ED101" s="107">
        <v>2120</v>
      </c>
      <c r="EE101" s="107" t="s">
        <v>863</v>
      </c>
      <c r="EF101" s="107">
        <v>2.0299999999999998</v>
      </c>
      <c r="EG101" s="107">
        <v>0</v>
      </c>
      <c r="EH101" s="557">
        <v>2</v>
      </c>
      <c r="EI101" s="282">
        <v>1</v>
      </c>
      <c r="EJ101" s="282">
        <v>10</v>
      </c>
      <c r="EK101" s="223">
        <v>2</v>
      </c>
      <c r="EL101" s="218"/>
      <c r="EM101" s="223">
        <v>0</v>
      </c>
      <c r="EN101" s="223">
        <v>164</v>
      </c>
      <c r="EO101" s="223">
        <v>80</v>
      </c>
      <c r="EP101" s="1084">
        <v>29.744199881023203</v>
      </c>
      <c r="EQ101" s="557">
        <v>0</v>
      </c>
      <c r="ER101" s="999" t="s">
        <v>863</v>
      </c>
      <c r="ES101" s="557">
        <v>2</v>
      </c>
      <c r="ET101" s="557">
        <v>2</v>
      </c>
      <c r="EU101" s="107">
        <v>1</v>
      </c>
      <c r="EV101" s="691"/>
      <c r="EW101" s="691"/>
      <c r="EX101" s="240"/>
      <c r="EY101" s="240"/>
      <c r="EZ101" s="240"/>
      <c r="FA101" s="240"/>
      <c r="FB101" s="240"/>
      <c r="FC101" s="241"/>
      <c r="FD101" s="240"/>
      <c r="FE101" s="240"/>
      <c r="FF101" s="240"/>
      <c r="FG101" s="240"/>
      <c r="FH101" s="240"/>
      <c r="FI101" s="240"/>
      <c r="FJ101" s="240"/>
      <c r="FK101" s="240"/>
      <c r="FL101" s="242"/>
      <c r="FM101" s="242"/>
      <c r="FN101" s="242"/>
      <c r="FO101" s="242"/>
      <c r="FP101" s="243"/>
      <c r="FQ101" s="244"/>
      <c r="FR101" s="240"/>
      <c r="FS101" s="240"/>
      <c r="FT101" s="856"/>
      <c r="FU101" s="856"/>
      <c r="FV101" s="856"/>
      <c r="FW101" s="856"/>
      <c r="FX101" s="856"/>
      <c r="FY101" s="856"/>
      <c r="FZ101" s="856"/>
      <c r="GA101" s="856"/>
      <c r="GB101" s="856"/>
      <c r="GC101" s="856"/>
      <c r="GD101" s="856"/>
      <c r="GE101" s="856"/>
      <c r="GF101" s="856"/>
      <c r="GG101" s="856"/>
      <c r="GH101" s="856"/>
      <c r="GI101" s="856"/>
      <c r="GJ101" s="856"/>
      <c r="GK101" s="856"/>
      <c r="GL101" s="856"/>
      <c r="GM101" s="856"/>
      <c r="GN101" s="856"/>
      <c r="GO101" s="856"/>
      <c r="GP101" s="856"/>
      <c r="GQ101" s="856"/>
      <c r="GR101" s="122"/>
      <c r="GS101" s="122"/>
    </row>
    <row r="102" spans="1:201" hidden="1" x14ac:dyDescent="0.25">
      <c r="A102" s="101">
        <v>76</v>
      </c>
      <c r="B102" s="228">
        <f>COUNTIFS($E$1:E102,E102,$G$1:G102,G102)</f>
        <v>1</v>
      </c>
      <c r="C102" s="228"/>
      <c r="D102" s="670">
        <v>5296</v>
      </c>
      <c r="E102" s="846" t="s">
        <v>1437</v>
      </c>
      <c r="F102" s="677"/>
      <c r="G102" s="250">
        <v>436011428</v>
      </c>
      <c r="H102" s="230">
        <f t="shared" si="1"/>
        <v>73</v>
      </c>
      <c r="I102" s="674" t="s">
        <v>1504</v>
      </c>
      <c r="J102" s="677"/>
      <c r="K102" s="677"/>
      <c r="L102" s="676" t="s">
        <v>48</v>
      </c>
      <c r="M102" s="677"/>
      <c r="N102" s="216"/>
      <c r="O102" s="216"/>
      <c r="P102" s="216"/>
      <c r="Q102" s="245"/>
      <c r="T102" s="168"/>
      <c r="U102" s="168"/>
      <c r="V102" s="180"/>
      <c r="W102" s="168"/>
      <c r="X102" s="179"/>
      <c r="Y102" s="168"/>
      <c r="AA102" s="226"/>
      <c r="AB102" s="226"/>
      <c r="AK102" s="317">
        <v>5.5</v>
      </c>
      <c r="AL102" s="318"/>
      <c r="AN102" s="281"/>
      <c r="AP102" s="339">
        <v>19.2</v>
      </c>
      <c r="AQ102" s="320">
        <v>42.5</v>
      </c>
      <c r="AR102" s="321">
        <v>17.399999999999999</v>
      </c>
      <c r="AS102" s="322">
        <v>79.099999999999994</v>
      </c>
      <c r="AT102" s="323">
        <v>0.4517647058823529</v>
      </c>
      <c r="AU102" s="324">
        <v>7.8607058823529394</v>
      </c>
      <c r="AV102" s="325">
        <v>0.32053422370617696</v>
      </c>
      <c r="AW102" s="223" t="s">
        <v>754</v>
      </c>
      <c r="AX102" s="326">
        <v>1.36</v>
      </c>
      <c r="AY102" s="226">
        <v>5.96</v>
      </c>
      <c r="AZ102" s="280">
        <v>4.2300000000000004</v>
      </c>
      <c r="BA102" s="327"/>
      <c r="BB102" s="328">
        <v>6.0999999999999999E-2</v>
      </c>
      <c r="BC102" s="329" t="e">
        <v>#VALUE!</v>
      </c>
      <c r="BD102" s="329"/>
      <c r="BE102" s="226">
        <v>97.3</v>
      </c>
      <c r="BG102" s="330">
        <v>86.7</v>
      </c>
      <c r="BH102" s="280"/>
      <c r="BI102" s="280">
        <v>0.89</v>
      </c>
      <c r="BJ102" s="280" t="s">
        <v>754</v>
      </c>
      <c r="BK102" s="280" t="s">
        <v>754</v>
      </c>
      <c r="BL102" s="331" t="s">
        <v>754</v>
      </c>
      <c r="BM102" s="332" t="s">
        <v>754</v>
      </c>
      <c r="BN102" s="328" t="s">
        <v>754</v>
      </c>
      <c r="BO102" s="226" t="s">
        <v>754</v>
      </c>
      <c r="BP102" s="226" t="s">
        <v>754</v>
      </c>
      <c r="BQ102" s="333" t="e">
        <v>#VALUE!</v>
      </c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280">
        <v>19.252499999999998</v>
      </c>
      <c r="CE102" s="226">
        <v>45.3</v>
      </c>
      <c r="CF102" s="226">
        <v>54.7</v>
      </c>
      <c r="CU102" s="66"/>
      <c r="CW102" s="231"/>
      <c r="CX102" s="231" t="s">
        <v>929</v>
      </c>
      <c r="CY102" s="231">
        <v>3</v>
      </c>
      <c r="CZ102" s="231" t="s">
        <v>935</v>
      </c>
      <c r="DA102" s="231" t="s">
        <v>935</v>
      </c>
      <c r="DI102" s="138" t="s">
        <v>1437</v>
      </c>
      <c r="DJ102" s="218"/>
      <c r="DK102" s="269"/>
      <c r="DL102" s="337"/>
      <c r="DM102" s="108">
        <v>73</v>
      </c>
      <c r="DN102" s="266" t="s">
        <v>1090</v>
      </c>
      <c r="DO102" s="521" t="s">
        <v>48</v>
      </c>
      <c r="DP102" s="980"/>
      <c r="DQ102" s="107">
        <v>2</v>
      </c>
      <c r="DR102" s="557" t="s">
        <v>34</v>
      </c>
      <c r="DS102" s="557"/>
      <c r="DT102" s="107">
        <v>0</v>
      </c>
      <c r="DU102" s="107">
        <v>0</v>
      </c>
      <c r="DV102" s="999" t="s">
        <v>863</v>
      </c>
      <c r="DW102" s="107" t="s">
        <v>863</v>
      </c>
      <c r="DX102" s="107" t="s">
        <v>863</v>
      </c>
      <c r="DY102" s="107" t="s">
        <v>863</v>
      </c>
      <c r="DZ102" s="107">
        <v>57</v>
      </c>
      <c r="EA102" s="107">
        <v>26.3</v>
      </c>
      <c r="EB102" s="107">
        <v>73.7</v>
      </c>
      <c r="EC102" s="107">
        <v>1.2</v>
      </c>
      <c r="ED102" s="107">
        <v>1275</v>
      </c>
      <c r="EE102" s="107" t="s">
        <v>863</v>
      </c>
      <c r="EF102" s="107">
        <v>1.49</v>
      </c>
      <c r="EG102" s="107">
        <v>2</v>
      </c>
      <c r="EH102" s="557">
        <v>3</v>
      </c>
      <c r="EI102" s="282">
        <v>5</v>
      </c>
      <c r="EJ102" s="282">
        <v>4</v>
      </c>
      <c r="EK102" s="223">
        <v>2</v>
      </c>
      <c r="EL102" s="218"/>
      <c r="EM102" s="223">
        <v>1</v>
      </c>
      <c r="EN102" s="223" t="s">
        <v>863</v>
      </c>
      <c r="EO102" s="223" t="s">
        <v>863</v>
      </c>
      <c r="EP102" s="1084" t="s">
        <v>863</v>
      </c>
      <c r="EQ102" s="557">
        <v>2</v>
      </c>
      <c r="ER102" s="999" t="s">
        <v>863</v>
      </c>
      <c r="ES102" s="557">
        <v>3</v>
      </c>
      <c r="ET102" s="557">
        <v>2</v>
      </c>
      <c r="EU102" s="107" t="s">
        <v>863</v>
      </c>
      <c r="EV102" s="691"/>
      <c r="EW102" s="691"/>
      <c r="EX102" s="715"/>
      <c r="EY102" s="694"/>
      <c r="EZ102" s="694"/>
      <c r="FA102" s="694"/>
      <c r="FB102" s="694"/>
      <c r="FC102" s="700"/>
      <c r="FD102" s="706"/>
      <c r="FE102" s="240"/>
      <c r="FF102" s="715"/>
      <c r="FG102" s="694"/>
      <c r="FH102" s="694"/>
      <c r="FI102" s="694"/>
      <c r="FJ102" s="694"/>
      <c r="FK102" s="693"/>
      <c r="FL102" s="721"/>
      <c r="FM102" s="727"/>
      <c r="FN102" s="242"/>
      <c r="FO102" s="242"/>
      <c r="FP102" s="738"/>
      <c r="FQ102" s="744"/>
      <c r="FR102" s="240"/>
      <c r="FS102" s="240"/>
      <c r="GR102" s="225"/>
      <c r="GS102" s="225"/>
    </row>
    <row r="103" spans="1:201" hidden="1" x14ac:dyDescent="0.25">
      <c r="A103" s="228">
        <v>77</v>
      </c>
      <c r="B103" s="228">
        <f>COUNTIFS($E$1:E103,E103,$G$1:G103,G103)</f>
        <v>1</v>
      </c>
      <c r="C103" s="228"/>
      <c r="D103" s="135">
        <v>5297</v>
      </c>
      <c r="E103" s="611" t="s">
        <v>1436</v>
      </c>
      <c r="F103" s="230"/>
      <c r="G103" s="223">
        <v>441125168</v>
      </c>
      <c r="H103" s="230">
        <f t="shared" si="1"/>
        <v>72</v>
      </c>
      <c r="I103" s="107" t="s">
        <v>1504</v>
      </c>
      <c r="J103" s="230"/>
      <c r="K103" s="230"/>
      <c r="L103" s="253" t="s">
        <v>48</v>
      </c>
      <c r="M103" s="230"/>
      <c r="N103" s="226"/>
      <c r="O103" s="213"/>
      <c r="P103" s="213"/>
      <c r="Q103" s="12"/>
      <c r="T103" s="168"/>
      <c r="U103" s="168"/>
      <c r="V103" s="180"/>
      <c r="W103" s="168"/>
      <c r="X103" s="179"/>
      <c r="Y103" s="168"/>
      <c r="AA103" s="226"/>
      <c r="AB103" s="226"/>
      <c r="AK103" s="317">
        <v>87.7</v>
      </c>
      <c r="AL103" s="318"/>
      <c r="AN103" s="281"/>
      <c r="AP103" s="319">
        <v>0.73</v>
      </c>
      <c r="AQ103" s="320">
        <v>0.91</v>
      </c>
      <c r="AR103" s="321">
        <v>94</v>
      </c>
      <c r="AS103" s="322">
        <v>95.64</v>
      </c>
      <c r="AT103" s="323">
        <v>0.80219780219780212</v>
      </c>
      <c r="AU103" s="324">
        <v>75.406593406593402</v>
      </c>
      <c r="AV103" s="325">
        <v>7.6914972078811509E-3</v>
      </c>
      <c r="AW103" s="223" t="s">
        <v>754</v>
      </c>
      <c r="AX103" s="326">
        <v>9.6000000000000002E-2</v>
      </c>
      <c r="AY103" s="226">
        <v>8.3699999999999992</v>
      </c>
      <c r="AZ103" s="280">
        <v>23.220000000000002</v>
      </c>
      <c r="BA103" s="327"/>
      <c r="BB103" s="328">
        <v>3.47E-3</v>
      </c>
      <c r="BC103" s="329" t="e">
        <v>#VALUE!</v>
      </c>
      <c r="BD103" s="329"/>
      <c r="BE103" s="226">
        <v>99.9</v>
      </c>
      <c r="BG103" s="330">
        <v>17.399999999999999</v>
      </c>
      <c r="BH103" s="280"/>
      <c r="BI103" s="280">
        <v>5.5029999999999992</v>
      </c>
      <c r="BJ103" s="280" t="s">
        <v>754</v>
      </c>
      <c r="BK103" s="280" t="s">
        <v>754</v>
      </c>
      <c r="BL103" s="331" t="s">
        <v>754</v>
      </c>
      <c r="BM103" s="332" t="s">
        <v>754</v>
      </c>
      <c r="BN103" s="328" t="s">
        <v>754</v>
      </c>
      <c r="BO103" s="226" t="s">
        <v>754</v>
      </c>
      <c r="BP103" s="226" t="s">
        <v>754</v>
      </c>
      <c r="BQ103" s="333" t="e">
        <v>#VALUE!</v>
      </c>
      <c r="BR103" s="347"/>
      <c r="BS103" s="347"/>
      <c r="BT103" s="347"/>
      <c r="BU103" s="347"/>
      <c r="BV103" s="347"/>
      <c r="BW103" s="347"/>
      <c r="BX103" s="347"/>
      <c r="BY103" s="347"/>
      <c r="BZ103" s="347"/>
      <c r="CA103" s="347"/>
      <c r="CB103" s="347"/>
      <c r="CC103" s="347"/>
      <c r="CD103" s="280">
        <v>0.62972000000000006</v>
      </c>
      <c r="CE103" s="226">
        <v>69.2</v>
      </c>
      <c r="CF103" s="226">
        <v>30.799999999999997</v>
      </c>
      <c r="CU103" s="66"/>
      <c r="CW103" s="231"/>
      <c r="CX103" s="231" t="s">
        <v>944</v>
      </c>
      <c r="CY103" s="231">
        <v>5</v>
      </c>
      <c r="CZ103" s="231" t="s">
        <v>936</v>
      </c>
      <c r="DA103" s="231" t="s">
        <v>936</v>
      </c>
      <c r="DI103" s="142" t="s">
        <v>1436</v>
      </c>
      <c r="DJ103" s="218"/>
      <c r="DK103" s="269"/>
      <c r="DL103" s="337"/>
      <c r="DM103" s="108">
        <v>72</v>
      </c>
      <c r="DN103" s="521" t="s">
        <v>1088</v>
      </c>
      <c r="DO103" s="521" t="s">
        <v>48</v>
      </c>
      <c r="DP103" s="980"/>
      <c r="DQ103" s="107">
        <v>2</v>
      </c>
      <c r="DR103" s="557" t="s">
        <v>445</v>
      </c>
      <c r="DS103" s="557"/>
      <c r="DT103" s="107">
        <v>1</v>
      </c>
      <c r="DU103" s="107">
        <v>0</v>
      </c>
      <c r="DV103" s="999" t="s">
        <v>863</v>
      </c>
      <c r="DW103" s="107" t="s">
        <v>863</v>
      </c>
      <c r="DX103" s="107">
        <v>126.6</v>
      </c>
      <c r="DY103" s="107" t="s">
        <v>863</v>
      </c>
      <c r="DZ103" s="107">
        <v>64551</v>
      </c>
      <c r="EA103" s="107">
        <v>95.3</v>
      </c>
      <c r="EB103" s="107">
        <v>4.7</v>
      </c>
      <c r="EC103" s="107" t="s">
        <v>863</v>
      </c>
      <c r="ED103" s="107" t="s">
        <v>863</v>
      </c>
      <c r="EE103" s="107" t="s">
        <v>863</v>
      </c>
      <c r="EF103" s="107" t="s">
        <v>863</v>
      </c>
      <c r="EG103" s="107">
        <v>2</v>
      </c>
      <c r="EH103" s="557">
        <v>5</v>
      </c>
      <c r="EI103" s="282">
        <v>9</v>
      </c>
      <c r="EJ103" s="282">
        <v>12</v>
      </c>
      <c r="EK103" s="223">
        <v>3</v>
      </c>
      <c r="EL103" s="218"/>
      <c r="EM103" s="223">
        <v>1</v>
      </c>
      <c r="EN103" s="223">
        <v>174</v>
      </c>
      <c r="EO103" s="223">
        <v>87</v>
      </c>
      <c r="EP103" s="1084">
        <v>28.735632183908045</v>
      </c>
      <c r="EQ103" s="557">
        <v>0</v>
      </c>
      <c r="ER103" s="999" t="s">
        <v>863</v>
      </c>
      <c r="ES103" s="557">
        <v>2</v>
      </c>
      <c r="ET103" s="557">
        <v>2</v>
      </c>
      <c r="EU103" s="107">
        <v>4</v>
      </c>
      <c r="EV103" s="691"/>
      <c r="EW103" s="691"/>
      <c r="EX103" s="712"/>
      <c r="EY103" s="692"/>
      <c r="EZ103" s="692"/>
      <c r="FA103" s="692"/>
      <c r="FB103" s="692"/>
      <c r="FC103" s="697"/>
      <c r="FD103" s="703"/>
      <c r="FE103" s="709"/>
      <c r="FF103" s="695"/>
      <c r="FG103" s="692"/>
      <c r="FH103" s="692"/>
      <c r="FI103" s="692"/>
      <c r="FJ103" s="692"/>
      <c r="FK103" s="717"/>
      <c r="FL103" s="719"/>
      <c r="FM103" s="724"/>
      <c r="FN103" s="723"/>
      <c r="FO103" s="723"/>
      <c r="FP103" s="736"/>
      <c r="FQ103" s="739"/>
      <c r="FR103" s="240"/>
      <c r="FS103" s="240"/>
      <c r="GR103" s="225"/>
      <c r="GS103" s="225"/>
    </row>
    <row r="104" spans="1:201" hidden="1" x14ac:dyDescent="0.25">
      <c r="A104" s="101">
        <v>78</v>
      </c>
      <c r="B104" s="228">
        <f>COUNTIFS($E$1:E104,E104,$G$1:G104,G104)</f>
        <v>1</v>
      </c>
      <c r="C104" s="228"/>
      <c r="D104" s="669">
        <v>5308</v>
      </c>
      <c r="E104" s="847" t="s">
        <v>1438</v>
      </c>
      <c r="F104" s="207"/>
      <c r="G104" s="209">
        <v>5755031282</v>
      </c>
      <c r="H104" s="230">
        <f t="shared" si="1"/>
        <v>59</v>
      </c>
      <c r="I104" s="562" t="s">
        <v>1505</v>
      </c>
      <c r="J104" s="207"/>
      <c r="K104" s="207"/>
      <c r="L104" s="675" t="s">
        <v>48</v>
      </c>
      <c r="M104" s="207"/>
      <c r="N104" s="213"/>
      <c r="O104" s="213"/>
      <c r="P104" s="213"/>
      <c r="Q104" s="12"/>
      <c r="T104" s="168"/>
      <c r="U104" s="168"/>
      <c r="V104" s="180"/>
      <c r="W104" s="168"/>
      <c r="X104" s="179"/>
      <c r="Y104" s="168"/>
      <c r="AA104" s="226"/>
      <c r="AB104" s="226"/>
      <c r="AK104" s="317">
        <v>84.8</v>
      </c>
      <c r="AL104" s="318"/>
      <c r="AN104" s="281"/>
      <c r="AP104" s="319">
        <v>42.1</v>
      </c>
      <c r="AQ104" s="320">
        <v>41.1</v>
      </c>
      <c r="AR104" s="321">
        <v>8.8800000000000008</v>
      </c>
      <c r="AS104" s="322">
        <v>92.08</v>
      </c>
      <c r="AT104" s="323">
        <v>1.024330900243309</v>
      </c>
      <c r="AU104" s="324">
        <v>9.0960583941605844</v>
      </c>
      <c r="AV104" s="325">
        <v>0.84233693477390947</v>
      </c>
      <c r="AW104" s="223" t="s">
        <v>754</v>
      </c>
      <c r="AX104" s="326">
        <v>1.89</v>
      </c>
      <c r="AY104" s="226">
        <v>4.22</v>
      </c>
      <c r="AZ104" s="280">
        <v>4.38</v>
      </c>
      <c r="BA104" s="327"/>
      <c r="BB104" s="328">
        <v>4.7E-2</v>
      </c>
      <c r="BC104" s="329" t="e">
        <v>#VALUE!</v>
      </c>
      <c r="BD104" s="329"/>
      <c r="BE104" s="226">
        <v>85</v>
      </c>
      <c r="BG104" s="330">
        <v>85.7</v>
      </c>
      <c r="BH104" s="280"/>
      <c r="BI104" s="280">
        <v>0.65100000000000002</v>
      </c>
      <c r="BJ104" s="280" t="s">
        <v>754</v>
      </c>
      <c r="BK104" s="280" t="s">
        <v>754</v>
      </c>
      <c r="BL104" s="331" t="s">
        <v>754</v>
      </c>
      <c r="BM104" s="332" t="s">
        <v>754</v>
      </c>
      <c r="BN104" s="328" t="s">
        <v>754</v>
      </c>
      <c r="BO104" s="226" t="s">
        <v>754</v>
      </c>
      <c r="BP104" s="226" t="s">
        <v>754</v>
      </c>
      <c r="BQ104" s="333" t="e">
        <v>#VALUE!</v>
      </c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7"/>
      <c r="CB104" s="347"/>
      <c r="CC104" s="347"/>
      <c r="CD104" s="280">
        <v>25.6464</v>
      </c>
      <c r="CE104" s="226">
        <v>62.4</v>
      </c>
      <c r="CF104" s="226">
        <v>37.6</v>
      </c>
      <c r="CU104" s="66"/>
      <c r="CW104" s="231"/>
      <c r="CX104" s="231" t="s">
        <v>943</v>
      </c>
      <c r="CY104" s="231">
        <v>6</v>
      </c>
      <c r="CZ104" s="130" t="s">
        <v>935</v>
      </c>
      <c r="DA104" s="231" t="s">
        <v>935</v>
      </c>
      <c r="DI104" s="144" t="s">
        <v>1438</v>
      </c>
      <c r="DJ104" s="218"/>
      <c r="DK104" s="269"/>
      <c r="DL104" s="337"/>
      <c r="DM104" s="108">
        <v>59</v>
      </c>
      <c r="DN104" s="266" t="s">
        <v>1090</v>
      </c>
      <c r="DO104" s="521" t="s">
        <v>48</v>
      </c>
      <c r="DP104" s="980"/>
      <c r="DQ104" s="107">
        <v>2</v>
      </c>
      <c r="DR104" s="557" t="s">
        <v>1140</v>
      </c>
      <c r="DS104" s="557"/>
      <c r="DT104" s="107">
        <v>0</v>
      </c>
      <c r="DU104" s="107">
        <v>0</v>
      </c>
      <c r="DV104" s="999" t="s">
        <v>863</v>
      </c>
      <c r="DW104" s="107" t="s">
        <v>863</v>
      </c>
      <c r="DX104" s="107">
        <v>0.7</v>
      </c>
      <c r="DY104" s="107" t="s">
        <v>863</v>
      </c>
      <c r="DZ104" s="107">
        <v>566</v>
      </c>
      <c r="EA104" s="107">
        <v>17.3</v>
      </c>
      <c r="EB104" s="107">
        <v>82.7</v>
      </c>
      <c r="EC104" s="107">
        <v>0.6</v>
      </c>
      <c r="ED104" s="107">
        <v>2400</v>
      </c>
      <c r="EE104" s="107" t="s">
        <v>863</v>
      </c>
      <c r="EF104" s="107">
        <v>2.04</v>
      </c>
      <c r="EG104" s="107">
        <v>0</v>
      </c>
      <c r="EH104" s="557">
        <v>7</v>
      </c>
      <c r="EI104" s="282">
        <v>1</v>
      </c>
      <c r="EJ104" s="282">
        <v>14</v>
      </c>
      <c r="EK104" s="223">
        <v>3</v>
      </c>
      <c r="EL104" s="218"/>
      <c r="EM104" s="223">
        <v>0</v>
      </c>
      <c r="EN104" s="223">
        <v>165</v>
      </c>
      <c r="EO104" s="223">
        <v>74</v>
      </c>
      <c r="EP104" s="1084">
        <v>27.180899908172638</v>
      </c>
      <c r="EQ104" s="557">
        <v>2</v>
      </c>
      <c r="ER104" s="999" t="s">
        <v>863</v>
      </c>
      <c r="ES104" s="557">
        <v>1</v>
      </c>
      <c r="ET104" s="557">
        <v>1</v>
      </c>
      <c r="EU104" s="107" t="s">
        <v>863</v>
      </c>
      <c r="EV104" s="691"/>
      <c r="EW104" s="691"/>
      <c r="EX104" s="695"/>
      <c r="EY104" s="692"/>
      <c r="EZ104" s="692"/>
      <c r="FA104" s="692"/>
      <c r="FB104" s="692"/>
      <c r="FC104" s="697"/>
      <c r="FD104" s="703"/>
      <c r="FE104" s="709"/>
      <c r="FF104" s="695"/>
      <c r="FG104" s="692"/>
      <c r="FH104" s="692"/>
      <c r="FI104" s="692"/>
      <c r="FJ104" s="692"/>
      <c r="FK104" s="717"/>
      <c r="FL104" s="719"/>
      <c r="FM104" s="724"/>
      <c r="FN104" s="723"/>
      <c r="FO104" s="723"/>
      <c r="FP104" s="737"/>
      <c r="FQ104" s="739"/>
      <c r="FR104" s="240"/>
      <c r="FS104" s="240"/>
      <c r="GR104" s="225"/>
      <c r="GS104" s="225"/>
    </row>
    <row r="105" spans="1:201" hidden="1" x14ac:dyDescent="0.25">
      <c r="A105" s="101">
        <v>79</v>
      </c>
      <c r="B105" s="228">
        <f>COUNTIFS($E$1:E105,E105,$G$1:G105,G105)</f>
        <v>1</v>
      </c>
      <c r="C105" s="228"/>
      <c r="D105" s="669">
        <v>5315</v>
      </c>
      <c r="E105" s="848" t="s">
        <v>1442</v>
      </c>
      <c r="F105" s="207"/>
      <c r="G105" s="209">
        <v>420409407</v>
      </c>
      <c r="H105" s="230">
        <f t="shared" si="1"/>
        <v>74</v>
      </c>
      <c r="I105" s="562" t="s">
        <v>1506</v>
      </c>
      <c r="J105" s="207"/>
      <c r="K105" s="207"/>
      <c r="L105" s="675" t="s">
        <v>48</v>
      </c>
      <c r="M105" s="207"/>
      <c r="N105" s="213"/>
      <c r="O105" s="213"/>
      <c r="P105" s="213"/>
      <c r="Q105" s="12"/>
      <c r="T105" s="168"/>
      <c r="U105" s="168"/>
      <c r="V105" s="180"/>
      <c r="W105" s="168"/>
      <c r="X105" s="179"/>
      <c r="Y105" s="168"/>
      <c r="AA105" s="226"/>
      <c r="AB105" s="226"/>
      <c r="AK105" s="317">
        <v>0.5</v>
      </c>
      <c r="AL105" s="318"/>
      <c r="AN105" s="281"/>
      <c r="AP105" s="319">
        <v>42.5</v>
      </c>
      <c r="AQ105" s="320">
        <v>30.2</v>
      </c>
      <c r="AR105" s="321">
        <v>15.9</v>
      </c>
      <c r="AS105" s="322">
        <v>88.600000000000009</v>
      </c>
      <c r="AT105" s="323">
        <v>1.4072847682119205</v>
      </c>
      <c r="AU105" s="324">
        <v>22.375827814569536</v>
      </c>
      <c r="AV105" s="325">
        <v>0.92190889370932749</v>
      </c>
      <c r="AW105" s="358">
        <v>20.612500000000001</v>
      </c>
      <c r="AX105" s="326">
        <v>2.93</v>
      </c>
      <c r="AY105" s="226">
        <v>7.63</v>
      </c>
      <c r="AZ105" s="280">
        <v>22.73</v>
      </c>
      <c r="BA105" s="327"/>
      <c r="BB105" s="328">
        <v>0.23</v>
      </c>
      <c r="BC105" s="329">
        <v>4.3774999999999995</v>
      </c>
      <c r="BD105" s="329"/>
      <c r="BE105" s="226">
        <v>44</v>
      </c>
      <c r="BG105" s="330">
        <v>89.8</v>
      </c>
      <c r="BH105" s="280"/>
      <c r="BI105" s="280">
        <v>0.55000000000000004</v>
      </c>
      <c r="BJ105" s="280">
        <v>43.917525773195877</v>
      </c>
      <c r="BK105" s="280">
        <v>56.082474226804123</v>
      </c>
      <c r="BL105" s="331">
        <v>0.78308823529411764</v>
      </c>
      <c r="BM105" s="332">
        <v>0.17</v>
      </c>
      <c r="BN105" s="328">
        <v>0.52274999999999994</v>
      </c>
      <c r="BO105" s="226">
        <v>5.22</v>
      </c>
      <c r="BP105" s="226">
        <v>13.7</v>
      </c>
      <c r="BQ105" s="333">
        <v>2.6245210727969348</v>
      </c>
      <c r="BR105" s="347">
        <v>17.100000000000001</v>
      </c>
      <c r="BS105" s="347">
        <v>87.5</v>
      </c>
      <c r="BT105" s="347"/>
      <c r="BU105" s="357">
        <v>0.89999999999999858</v>
      </c>
      <c r="BV105" s="357">
        <v>31.5</v>
      </c>
      <c r="BW105" s="357">
        <v>18.899999999999999</v>
      </c>
      <c r="BX105" s="357">
        <v>10</v>
      </c>
      <c r="BY105" s="357">
        <v>32.4</v>
      </c>
      <c r="BZ105" s="357">
        <v>10.199999999999999</v>
      </c>
      <c r="CA105" s="357">
        <v>33.1</v>
      </c>
      <c r="CB105" s="357">
        <v>10.4</v>
      </c>
      <c r="CC105" s="357">
        <v>0.8</v>
      </c>
      <c r="CD105" s="280">
        <v>19.086400000000001</v>
      </c>
      <c r="CE105" s="226">
        <v>63.2</v>
      </c>
      <c r="CF105" s="226">
        <v>36.799999999999997</v>
      </c>
      <c r="CU105" s="66"/>
      <c r="CW105" s="231"/>
      <c r="CX105" s="231" t="s">
        <v>929</v>
      </c>
      <c r="CY105" s="231">
        <v>3</v>
      </c>
      <c r="CZ105" s="231" t="s">
        <v>927</v>
      </c>
      <c r="DA105" s="62" t="s">
        <v>927</v>
      </c>
      <c r="DI105" s="138" t="s">
        <v>1442</v>
      </c>
      <c r="DJ105" s="218"/>
      <c r="DK105" s="269"/>
      <c r="DL105" s="337"/>
      <c r="DM105" s="108">
        <v>74</v>
      </c>
      <c r="DN105" s="521" t="s">
        <v>1088</v>
      </c>
      <c r="DO105" s="521" t="s">
        <v>48</v>
      </c>
      <c r="DP105" s="980"/>
      <c r="DQ105" s="107">
        <v>2</v>
      </c>
      <c r="DR105" s="557" t="s">
        <v>34</v>
      </c>
      <c r="DS105" s="557"/>
      <c r="DT105" s="107">
        <v>0</v>
      </c>
      <c r="DU105" s="107">
        <v>0</v>
      </c>
      <c r="DV105" s="999" t="s">
        <v>863</v>
      </c>
      <c r="DW105" s="107" t="s">
        <v>863</v>
      </c>
      <c r="DX105" s="107" t="s">
        <v>863</v>
      </c>
      <c r="DY105" s="107" t="s">
        <v>863</v>
      </c>
      <c r="DZ105" s="107">
        <v>281</v>
      </c>
      <c r="EA105" s="107">
        <v>41.3</v>
      </c>
      <c r="EB105" s="107">
        <v>58.7</v>
      </c>
      <c r="EC105" s="107" t="s">
        <v>863</v>
      </c>
      <c r="ED105" s="107" t="s">
        <v>863</v>
      </c>
      <c r="EE105" s="107" t="s">
        <v>863</v>
      </c>
      <c r="EF105" s="107" t="s">
        <v>863</v>
      </c>
      <c r="EG105" s="107">
        <v>0</v>
      </c>
      <c r="EH105" s="557">
        <v>3</v>
      </c>
      <c r="EI105" s="282">
        <v>9</v>
      </c>
      <c r="EJ105" s="282">
        <v>10</v>
      </c>
      <c r="EK105" s="223">
        <v>2</v>
      </c>
      <c r="EL105" s="218"/>
      <c r="EM105" s="223">
        <v>1</v>
      </c>
      <c r="EN105" s="223">
        <v>180</v>
      </c>
      <c r="EO105" s="223">
        <v>105</v>
      </c>
      <c r="EP105" s="1084">
        <v>32.407407407407412</v>
      </c>
      <c r="EQ105" s="557">
        <v>1</v>
      </c>
      <c r="ER105" s="999" t="s">
        <v>863</v>
      </c>
      <c r="ES105" s="557">
        <v>2</v>
      </c>
      <c r="ET105" s="557">
        <v>2</v>
      </c>
      <c r="EU105" s="107" t="s">
        <v>863</v>
      </c>
      <c r="EV105" s="691"/>
      <c r="EW105" s="691"/>
      <c r="EX105" s="695"/>
      <c r="EY105" s="692"/>
      <c r="EZ105" s="692"/>
      <c r="FA105" s="692"/>
      <c r="FB105" s="692"/>
      <c r="FC105" s="697"/>
      <c r="FD105" s="703"/>
      <c r="FE105" s="709"/>
      <c r="FF105" s="695"/>
      <c r="FG105" s="692"/>
      <c r="FH105" s="692"/>
      <c r="FI105" s="692"/>
      <c r="FJ105" s="692"/>
      <c r="FK105" s="717"/>
      <c r="FL105" s="719"/>
      <c r="FM105" s="724"/>
      <c r="FN105" s="723"/>
      <c r="FO105" s="723"/>
      <c r="FP105" s="736"/>
      <c r="FQ105" s="739"/>
      <c r="FR105" s="240"/>
      <c r="FS105" s="240"/>
      <c r="GR105" s="225"/>
      <c r="GS105" s="225"/>
    </row>
    <row r="106" spans="1:201" hidden="1" x14ac:dyDescent="0.25">
      <c r="A106" s="101">
        <v>80</v>
      </c>
      <c r="B106" s="228">
        <f>COUNTIFS($E$1:E106,E106,$G$1:G106,G106)</f>
        <v>1</v>
      </c>
      <c r="C106" s="228"/>
      <c r="D106" s="669">
        <v>5316</v>
      </c>
      <c r="E106" s="847" t="s">
        <v>1440</v>
      </c>
      <c r="F106" s="209" t="s">
        <v>90</v>
      </c>
      <c r="G106" s="209">
        <v>510118356</v>
      </c>
      <c r="H106" s="230">
        <f t="shared" si="1"/>
        <v>65</v>
      </c>
      <c r="I106" s="562" t="s">
        <v>1506</v>
      </c>
      <c r="J106" s="207"/>
      <c r="K106" s="207"/>
      <c r="L106" s="675" t="s">
        <v>48</v>
      </c>
      <c r="M106" s="207">
        <v>11</v>
      </c>
      <c r="N106" s="213">
        <v>9</v>
      </c>
      <c r="O106" s="213"/>
      <c r="P106" s="213"/>
      <c r="Q106" s="12"/>
      <c r="T106" s="168"/>
      <c r="U106" s="168"/>
      <c r="V106" s="180"/>
      <c r="W106" s="168"/>
      <c r="X106" s="179"/>
      <c r="Y106" s="168"/>
      <c r="AA106" s="226"/>
      <c r="AB106" s="226"/>
      <c r="AH106" s="205" t="s">
        <v>351</v>
      </c>
      <c r="AK106" s="317">
        <v>62</v>
      </c>
      <c r="AL106" s="318"/>
      <c r="AN106" s="281"/>
      <c r="AP106" s="319">
        <v>26.9</v>
      </c>
      <c r="AQ106" s="320">
        <v>61.1</v>
      </c>
      <c r="AR106" s="321">
        <v>3.38</v>
      </c>
      <c r="AS106" s="322">
        <v>91.38</v>
      </c>
      <c r="AT106" s="323">
        <v>0.44026186579378063</v>
      </c>
      <c r="AU106" s="324">
        <v>1.4880851063829785</v>
      </c>
      <c r="AV106" s="325">
        <v>0.41718362282878407</v>
      </c>
      <c r="AW106" s="358">
        <v>17.1891</v>
      </c>
      <c r="AX106" s="326">
        <v>1.8</v>
      </c>
      <c r="AY106" s="226">
        <v>6.23</v>
      </c>
      <c r="AZ106" s="280">
        <v>45.93</v>
      </c>
      <c r="BA106" s="345" t="s">
        <v>754</v>
      </c>
      <c r="BB106" s="328">
        <v>9.7000000000000003E-2</v>
      </c>
      <c r="BC106" s="329">
        <v>1.9421799999999998</v>
      </c>
      <c r="BD106" s="346"/>
      <c r="BE106" s="226">
        <v>99.6</v>
      </c>
      <c r="BG106" s="330">
        <v>32.5</v>
      </c>
      <c r="BH106" s="280"/>
      <c r="BI106" s="280">
        <v>6.17</v>
      </c>
      <c r="BJ106" s="280">
        <v>56.807511737089193</v>
      </c>
      <c r="BK106" s="280">
        <v>43.1924882629108</v>
      </c>
      <c r="BL106" s="331">
        <v>1.3152173913043477</v>
      </c>
      <c r="BM106" s="332">
        <v>0.47881999999999997</v>
      </c>
      <c r="BN106" s="280">
        <v>0</v>
      </c>
      <c r="BO106" s="226">
        <v>1.87</v>
      </c>
      <c r="BP106" s="226">
        <v>3.43</v>
      </c>
      <c r="BQ106" s="333">
        <v>1.8342245989304813</v>
      </c>
      <c r="BR106" s="347"/>
      <c r="BS106" s="347"/>
      <c r="BT106" s="347"/>
      <c r="BU106" s="347"/>
      <c r="BV106" s="347"/>
      <c r="BW106" s="347"/>
      <c r="BX106" s="347"/>
      <c r="BY106" s="347"/>
      <c r="BZ106" s="347"/>
      <c r="CA106" s="347"/>
      <c r="CB106" s="347"/>
      <c r="CC106" s="347"/>
      <c r="CD106" s="280">
        <v>39.898299999999999</v>
      </c>
      <c r="CE106" s="226">
        <v>65.3</v>
      </c>
      <c r="CF106" s="226">
        <v>34.700000000000003</v>
      </c>
      <c r="CW106" s="231"/>
      <c r="CX106" s="231" t="s">
        <v>932</v>
      </c>
      <c r="CY106" s="231">
        <v>4</v>
      </c>
      <c r="CZ106" s="62" t="s">
        <v>927</v>
      </c>
      <c r="DA106" s="62" t="s">
        <v>927</v>
      </c>
      <c r="DI106" s="140" t="s">
        <v>1440</v>
      </c>
      <c r="DJ106" s="218"/>
      <c r="DK106" s="269"/>
      <c r="DL106" s="337"/>
      <c r="DM106" s="108">
        <v>65</v>
      </c>
      <c r="DN106" s="521" t="s">
        <v>1088</v>
      </c>
      <c r="DO106" s="521" t="s">
        <v>48</v>
      </c>
      <c r="DP106" s="980"/>
      <c r="DQ106" s="107">
        <v>2</v>
      </c>
      <c r="DR106" s="557" t="s">
        <v>34</v>
      </c>
      <c r="DS106" s="557"/>
      <c r="DT106" s="107">
        <v>0</v>
      </c>
      <c r="DU106" s="107">
        <v>1</v>
      </c>
      <c r="DV106" s="999">
        <v>35065</v>
      </c>
      <c r="DW106" s="107">
        <v>0</v>
      </c>
      <c r="DX106" s="107" t="s">
        <v>863</v>
      </c>
      <c r="DY106" s="107" t="s">
        <v>863</v>
      </c>
      <c r="DZ106" s="107">
        <v>1749</v>
      </c>
      <c r="EA106" s="107">
        <v>33.5</v>
      </c>
      <c r="EB106" s="107">
        <v>66.5</v>
      </c>
      <c r="EC106" s="107" t="s">
        <v>863</v>
      </c>
      <c r="ED106" s="107" t="s">
        <v>863</v>
      </c>
      <c r="EE106" s="107" t="s">
        <v>863</v>
      </c>
      <c r="EF106" s="107" t="s">
        <v>863</v>
      </c>
      <c r="EG106" s="107">
        <v>0</v>
      </c>
      <c r="EH106" s="557">
        <v>4</v>
      </c>
      <c r="EI106" s="282">
        <v>9</v>
      </c>
      <c r="EJ106" s="282">
        <v>11</v>
      </c>
      <c r="EK106" s="223">
        <v>3</v>
      </c>
      <c r="EL106" s="218"/>
      <c r="EM106" s="223">
        <v>1</v>
      </c>
      <c r="EN106" s="223">
        <v>170</v>
      </c>
      <c r="EO106" s="223">
        <v>90</v>
      </c>
      <c r="EP106" s="1084">
        <v>31.141868512110726</v>
      </c>
      <c r="EQ106" s="557">
        <v>1</v>
      </c>
      <c r="ER106" s="999" t="s">
        <v>863</v>
      </c>
      <c r="ES106" s="557" t="s">
        <v>863</v>
      </c>
      <c r="ET106" s="557" t="s">
        <v>863</v>
      </c>
      <c r="EU106" s="107" t="s">
        <v>863</v>
      </c>
      <c r="EV106" s="691"/>
      <c r="EW106" s="691"/>
      <c r="EX106" s="695"/>
      <c r="EY106" s="692"/>
      <c r="EZ106" s="692"/>
      <c r="FA106" s="692"/>
      <c r="FB106" s="692"/>
      <c r="FC106" s="697"/>
      <c r="FD106" s="703"/>
      <c r="FE106" s="709"/>
      <c r="FF106" s="695"/>
      <c r="FG106" s="692"/>
      <c r="FH106" s="692"/>
      <c r="FI106" s="692"/>
      <c r="FJ106" s="692"/>
      <c r="FK106" s="717"/>
      <c r="FL106" s="719"/>
      <c r="FM106" s="724"/>
      <c r="FN106" s="723"/>
      <c r="FO106" s="723"/>
      <c r="FP106" s="736"/>
      <c r="FQ106" s="741"/>
      <c r="FR106" s="240"/>
      <c r="FS106" s="240"/>
      <c r="GR106" s="225"/>
      <c r="GS106" s="225"/>
    </row>
    <row r="107" spans="1:201" hidden="1" x14ac:dyDescent="0.25">
      <c r="A107" s="228">
        <v>81</v>
      </c>
      <c r="B107" s="228">
        <f>COUNTIFS($E$1:E107,E107,$G$1:G107,G107)</f>
        <v>1</v>
      </c>
      <c r="C107" s="228"/>
      <c r="D107" s="669">
        <v>5317</v>
      </c>
      <c r="E107" s="847" t="s">
        <v>1443</v>
      </c>
      <c r="F107" s="207"/>
      <c r="G107" s="209">
        <v>5501071576</v>
      </c>
      <c r="H107" s="230">
        <f t="shared" si="1"/>
        <v>61</v>
      </c>
      <c r="I107" s="562" t="s">
        <v>1506</v>
      </c>
      <c r="J107" s="207"/>
      <c r="K107" s="230"/>
      <c r="L107" s="675" t="s">
        <v>48</v>
      </c>
      <c r="M107" s="207"/>
      <c r="N107" s="213"/>
      <c r="O107" s="213"/>
      <c r="P107" s="213"/>
      <c r="Q107" s="12"/>
      <c r="T107" s="168"/>
      <c r="U107" s="168"/>
      <c r="V107" s="180"/>
      <c r="W107" s="168"/>
      <c r="X107" s="179"/>
      <c r="Y107" s="168"/>
      <c r="AA107" s="226"/>
      <c r="AB107" s="226"/>
      <c r="AK107" s="317">
        <v>26.5</v>
      </c>
      <c r="AL107" s="318"/>
      <c r="AN107" s="281"/>
      <c r="AP107" s="319">
        <v>11.9</v>
      </c>
      <c r="AQ107" s="320">
        <v>83.2</v>
      </c>
      <c r="AR107" s="321">
        <v>3.7</v>
      </c>
      <c r="AS107" s="322">
        <v>98.800000000000011</v>
      </c>
      <c r="AT107" s="323">
        <v>0.14302884615384615</v>
      </c>
      <c r="AU107" s="324">
        <v>0.52920673076923075</v>
      </c>
      <c r="AV107" s="325">
        <v>0.13693901035673187</v>
      </c>
      <c r="AW107" s="358">
        <v>5.0475000000000003</v>
      </c>
      <c r="AX107" s="326">
        <v>19.2</v>
      </c>
      <c r="AY107" s="226">
        <v>39.6</v>
      </c>
      <c r="AZ107" s="280">
        <v>2.5300000000000002</v>
      </c>
      <c r="BA107" s="327"/>
      <c r="BB107" s="328">
        <v>0.33</v>
      </c>
      <c r="BC107" s="329">
        <v>1.3705000000000001</v>
      </c>
      <c r="BD107" s="329"/>
      <c r="BE107" s="226" t="s">
        <v>754</v>
      </c>
      <c r="BG107" s="330" t="s">
        <v>754</v>
      </c>
      <c r="BH107" s="280"/>
      <c r="BI107" s="280" t="s">
        <v>754</v>
      </c>
      <c r="BJ107" s="280">
        <v>62.852897473997032</v>
      </c>
      <c r="BK107" s="280">
        <v>37.147102526002968</v>
      </c>
      <c r="BL107" s="331">
        <v>1.6920000000000002</v>
      </c>
      <c r="BM107" s="332">
        <v>0.27374999999999999</v>
      </c>
      <c r="BN107" s="328">
        <v>0</v>
      </c>
      <c r="BO107" s="226">
        <v>2.15</v>
      </c>
      <c r="BP107" s="226">
        <v>21.8</v>
      </c>
      <c r="BQ107" s="333">
        <v>10.13953488372093</v>
      </c>
      <c r="BR107" s="356">
        <v>38.200000000000003</v>
      </c>
      <c r="BS107" s="357">
        <v>93.1</v>
      </c>
      <c r="BT107" s="357"/>
      <c r="BU107" s="357">
        <v>5.8999999999999915</v>
      </c>
      <c r="BV107" s="357">
        <v>79.3</v>
      </c>
      <c r="BW107" s="357">
        <v>26.5</v>
      </c>
      <c r="BX107" s="357">
        <v>21</v>
      </c>
      <c r="BY107" s="357">
        <v>21.2</v>
      </c>
      <c r="BZ107" s="357">
        <v>16.8</v>
      </c>
      <c r="CA107" s="357">
        <v>44.9</v>
      </c>
      <c r="CB107" s="357">
        <v>35.6</v>
      </c>
      <c r="CC107" s="357">
        <v>0.2</v>
      </c>
      <c r="CD107" s="280">
        <v>28.8462</v>
      </c>
      <c r="CE107" s="226">
        <v>73.400000000000006</v>
      </c>
      <c r="CF107" s="226">
        <v>26.599999999999994</v>
      </c>
      <c r="CU107" s="66"/>
      <c r="CW107" s="231"/>
      <c r="CX107" s="231" t="s">
        <v>929</v>
      </c>
      <c r="CY107" s="231">
        <v>3</v>
      </c>
      <c r="CZ107" s="231" t="s">
        <v>927</v>
      </c>
      <c r="DA107" s="62" t="s">
        <v>927</v>
      </c>
      <c r="DI107" s="138" t="s">
        <v>1443</v>
      </c>
      <c r="DJ107" s="218"/>
      <c r="DK107" s="269"/>
      <c r="DL107" s="337"/>
      <c r="DM107" s="108">
        <v>61</v>
      </c>
      <c r="DN107" s="521" t="s">
        <v>1088</v>
      </c>
      <c r="DO107" s="521" t="s">
        <v>48</v>
      </c>
      <c r="DP107" s="980"/>
      <c r="DQ107" s="107">
        <v>2</v>
      </c>
      <c r="DR107" s="557" t="s">
        <v>34</v>
      </c>
      <c r="DS107" s="557"/>
      <c r="DT107" s="107">
        <v>0</v>
      </c>
      <c r="DU107" s="107">
        <v>0</v>
      </c>
      <c r="DV107" s="999" t="s">
        <v>863</v>
      </c>
      <c r="DW107" s="107" t="s">
        <v>863</v>
      </c>
      <c r="DX107" s="107" t="s">
        <v>863</v>
      </c>
      <c r="DY107" s="107" t="s">
        <v>863</v>
      </c>
      <c r="DZ107" s="107">
        <v>252</v>
      </c>
      <c r="EA107" s="107">
        <v>73.400000000000006</v>
      </c>
      <c r="EB107" s="107">
        <v>26.6</v>
      </c>
      <c r="EC107" s="107" t="s">
        <v>863</v>
      </c>
      <c r="ED107" s="107" t="s">
        <v>863</v>
      </c>
      <c r="EE107" s="107" t="s">
        <v>863</v>
      </c>
      <c r="EF107" s="107" t="s">
        <v>863</v>
      </c>
      <c r="EG107" s="107">
        <v>0</v>
      </c>
      <c r="EH107" s="557">
        <v>3</v>
      </c>
      <c r="EI107" s="282">
        <v>4</v>
      </c>
      <c r="EJ107" s="282">
        <v>10</v>
      </c>
      <c r="EK107" s="223">
        <v>2</v>
      </c>
      <c r="EL107" s="218"/>
      <c r="EM107" s="223">
        <v>1</v>
      </c>
      <c r="EN107" s="107" t="s">
        <v>863</v>
      </c>
      <c r="EO107" s="107" t="s">
        <v>863</v>
      </c>
      <c r="EP107" s="1084" t="s">
        <v>863</v>
      </c>
      <c r="EQ107" s="557">
        <v>2</v>
      </c>
      <c r="ER107" s="999" t="s">
        <v>863</v>
      </c>
      <c r="ES107" s="557">
        <v>3</v>
      </c>
      <c r="ET107" s="557">
        <v>2</v>
      </c>
      <c r="EU107" s="107">
        <v>4</v>
      </c>
      <c r="EV107" s="691"/>
      <c r="EW107" s="691"/>
      <c r="EX107" s="695"/>
      <c r="EY107" s="695"/>
      <c r="EZ107" s="695"/>
      <c r="FA107" s="695"/>
      <c r="FB107" s="695"/>
      <c r="FC107" s="702"/>
      <c r="FD107" s="708"/>
      <c r="FE107" s="709"/>
      <c r="FF107" s="695"/>
      <c r="FG107" s="695"/>
      <c r="FH107" s="695"/>
      <c r="FI107" s="695"/>
      <c r="FJ107" s="695"/>
      <c r="FK107" s="709"/>
      <c r="FL107" s="723"/>
      <c r="FM107" s="731"/>
      <c r="FN107" s="723"/>
      <c r="FO107" s="723"/>
      <c r="FP107" s="736"/>
      <c r="FQ107" s="745"/>
      <c r="FR107" s="240"/>
      <c r="FS107" s="240"/>
      <c r="GR107" s="225"/>
      <c r="GS107" s="225"/>
    </row>
    <row r="108" spans="1:201" hidden="1" x14ac:dyDescent="0.25">
      <c r="A108" s="101">
        <v>82</v>
      </c>
      <c r="B108" s="228">
        <f>COUNTIFS($E$1:E108,E108,$G$1:G108,G108)</f>
        <v>1</v>
      </c>
      <c r="C108" s="228"/>
      <c r="D108" s="669">
        <v>5318</v>
      </c>
      <c r="E108" s="847" t="s">
        <v>1441</v>
      </c>
      <c r="F108" s="207"/>
      <c r="G108" s="209">
        <v>6160071082</v>
      </c>
      <c r="H108" s="230">
        <f t="shared" si="1"/>
        <v>55</v>
      </c>
      <c r="I108" s="562" t="s">
        <v>1506</v>
      </c>
      <c r="J108" s="207"/>
      <c r="K108" s="892"/>
      <c r="L108" s="675" t="s">
        <v>48</v>
      </c>
      <c r="M108" s="207"/>
      <c r="N108" s="213"/>
      <c r="O108" s="213"/>
      <c r="P108" s="213"/>
      <c r="Q108" s="12"/>
      <c r="T108" s="168"/>
      <c r="U108" s="168"/>
      <c r="V108" s="180"/>
      <c r="W108" s="168"/>
      <c r="X108" s="179"/>
      <c r="Y108" s="168"/>
      <c r="AA108" s="226"/>
      <c r="AB108" s="226"/>
      <c r="AK108" s="317">
        <v>11.1</v>
      </c>
      <c r="AL108" s="318"/>
      <c r="AN108" s="281"/>
      <c r="AP108" s="319">
        <v>32.9</v>
      </c>
      <c r="AQ108" s="320">
        <v>56.9</v>
      </c>
      <c r="AR108" s="321">
        <v>6.5</v>
      </c>
      <c r="AS108" s="322">
        <v>96.3</v>
      </c>
      <c r="AT108" s="323">
        <v>0.57820738137082595</v>
      </c>
      <c r="AU108" s="324">
        <v>3.7583479789103684</v>
      </c>
      <c r="AV108" s="325">
        <v>0.51892744479495267</v>
      </c>
      <c r="AW108" s="358">
        <v>17.601499999999998</v>
      </c>
      <c r="AX108" s="326">
        <v>1.77</v>
      </c>
      <c r="AY108" s="226">
        <v>5.72</v>
      </c>
      <c r="AZ108" s="280">
        <v>17.23</v>
      </c>
      <c r="BA108" s="327"/>
      <c r="BB108" s="328">
        <v>0.06</v>
      </c>
      <c r="BC108" s="329">
        <v>3.0597000000000003</v>
      </c>
      <c r="BD108" s="329"/>
      <c r="BE108" s="226">
        <v>94.7</v>
      </c>
      <c r="BG108" s="330">
        <v>79.7</v>
      </c>
      <c r="BH108" s="280"/>
      <c r="BI108" s="280">
        <v>1.55</v>
      </c>
      <c r="BJ108" s="280">
        <v>74.018691588785046</v>
      </c>
      <c r="BK108" s="280">
        <v>25.981308411214954</v>
      </c>
      <c r="BL108" s="331">
        <v>2.8489208633093526</v>
      </c>
      <c r="BM108" s="332">
        <v>0.11514999999999999</v>
      </c>
      <c r="BN108" s="328">
        <v>0.18753</v>
      </c>
      <c r="BO108" s="226">
        <v>1.89</v>
      </c>
      <c r="BP108" s="226">
        <v>3.31</v>
      </c>
      <c r="BQ108" s="333">
        <v>1.7513227513227514</v>
      </c>
      <c r="BR108" s="356">
        <v>14.7</v>
      </c>
      <c r="BS108" s="357">
        <v>73.900000000000006</v>
      </c>
      <c r="BT108" s="357"/>
      <c r="BU108" s="357">
        <v>16</v>
      </c>
      <c r="BV108" s="357">
        <v>60</v>
      </c>
      <c r="BW108" s="357">
        <v>8.5</v>
      </c>
      <c r="BX108" s="357">
        <v>5.0999999999999996</v>
      </c>
      <c r="BY108" s="357">
        <v>15.4</v>
      </c>
      <c r="BZ108" s="357">
        <v>9.1999999999999993</v>
      </c>
      <c r="CA108" s="357">
        <v>49.5</v>
      </c>
      <c r="CB108" s="357">
        <v>29.7</v>
      </c>
      <c r="CC108" s="357">
        <v>1.6</v>
      </c>
      <c r="CD108" s="280">
        <v>20.7685</v>
      </c>
      <c r="CE108" s="226">
        <v>36.5</v>
      </c>
      <c r="CF108" s="226">
        <v>63.5</v>
      </c>
      <c r="CU108" s="66"/>
      <c r="CW108" s="231"/>
      <c r="CX108" s="231" t="s">
        <v>929</v>
      </c>
      <c r="CY108" s="231">
        <v>3</v>
      </c>
      <c r="CZ108" s="231" t="s">
        <v>935</v>
      </c>
      <c r="DA108" s="231" t="s">
        <v>935</v>
      </c>
      <c r="DI108" s="138" t="s">
        <v>1441</v>
      </c>
      <c r="DJ108" s="218"/>
      <c r="DK108" s="269"/>
      <c r="DL108" s="337"/>
      <c r="DM108" s="108">
        <v>55</v>
      </c>
      <c r="DN108" s="266" t="s">
        <v>1090</v>
      </c>
      <c r="DO108" s="521" t="s">
        <v>48</v>
      </c>
      <c r="DP108" s="980"/>
      <c r="DQ108" s="107">
        <v>2</v>
      </c>
      <c r="DR108" s="557" t="s">
        <v>34</v>
      </c>
      <c r="DS108" s="557"/>
      <c r="DT108" s="107">
        <v>0</v>
      </c>
      <c r="DU108" s="107">
        <v>0</v>
      </c>
      <c r="DV108" s="999" t="s">
        <v>863</v>
      </c>
      <c r="DW108" s="107" t="s">
        <v>863</v>
      </c>
      <c r="DX108" s="107">
        <v>1.3</v>
      </c>
      <c r="DY108" s="107" t="s">
        <v>863</v>
      </c>
      <c r="DZ108" s="107">
        <v>405</v>
      </c>
      <c r="EA108" s="107">
        <v>13.8</v>
      </c>
      <c r="EB108" s="107">
        <v>86.2</v>
      </c>
      <c r="EC108" s="107" t="s">
        <v>863</v>
      </c>
      <c r="ED108" s="107" t="s">
        <v>863</v>
      </c>
      <c r="EE108" s="107" t="s">
        <v>863</v>
      </c>
      <c r="EF108" s="107" t="s">
        <v>863</v>
      </c>
      <c r="EG108" s="107">
        <v>0</v>
      </c>
      <c r="EH108" s="557">
        <v>3</v>
      </c>
      <c r="EI108" s="282">
        <v>5</v>
      </c>
      <c r="EJ108" s="282">
        <v>6</v>
      </c>
      <c r="EK108" s="223">
        <v>2</v>
      </c>
      <c r="EL108" s="218"/>
      <c r="EM108" s="223">
        <v>1</v>
      </c>
      <c r="EN108" s="107" t="s">
        <v>863</v>
      </c>
      <c r="EO108" s="107" t="s">
        <v>863</v>
      </c>
      <c r="EP108" s="1084" t="s">
        <v>863</v>
      </c>
      <c r="EQ108" s="557">
        <v>1</v>
      </c>
      <c r="ER108" s="999" t="s">
        <v>863</v>
      </c>
      <c r="ES108" s="557">
        <v>2</v>
      </c>
      <c r="ET108" s="557">
        <v>2</v>
      </c>
      <c r="EU108" s="107" t="s">
        <v>863</v>
      </c>
      <c r="EV108" s="691"/>
      <c r="EW108" s="691"/>
      <c r="EX108" s="695"/>
      <c r="EY108" s="692"/>
      <c r="EZ108" s="692"/>
      <c r="FA108" s="692"/>
      <c r="FB108" s="692"/>
      <c r="FC108" s="697"/>
      <c r="FD108" s="703"/>
      <c r="FE108" s="709"/>
      <c r="FF108" s="695"/>
      <c r="FG108" s="692"/>
      <c r="FH108" s="692"/>
      <c r="FI108" s="692"/>
      <c r="FJ108" s="692"/>
      <c r="FK108" s="717"/>
      <c r="FL108" s="719"/>
      <c r="FM108" s="724"/>
      <c r="FN108" s="723"/>
      <c r="FO108" s="723"/>
      <c r="FP108" s="737"/>
      <c r="FQ108" s="741"/>
      <c r="FR108" s="240"/>
      <c r="FS108" s="240"/>
      <c r="GR108" s="225"/>
      <c r="GS108" s="225"/>
    </row>
    <row r="109" spans="1:201" hidden="1" x14ac:dyDescent="0.25">
      <c r="A109" s="228">
        <v>83</v>
      </c>
      <c r="B109" s="228">
        <f>COUNTIFS($E$1:E109,E109,$G$1:G109,G109)</f>
        <v>1</v>
      </c>
      <c r="C109" s="228"/>
      <c r="D109" s="135">
        <v>5319</v>
      </c>
      <c r="E109" s="611" t="s">
        <v>1439</v>
      </c>
      <c r="F109" s="230"/>
      <c r="G109" s="223">
        <v>460404415</v>
      </c>
      <c r="H109" s="230">
        <f t="shared" si="1"/>
        <v>70</v>
      </c>
      <c r="I109" s="107" t="s">
        <v>1506</v>
      </c>
      <c r="J109" s="230"/>
      <c r="K109" s="230"/>
      <c r="L109" s="253" t="s">
        <v>48</v>
      </c>
      <c r="M109" s="230"/>
      <c r="N109" s="226"/>
      <c r="O109" s="226"/>
      <c r="P109" s="226"/>
      <c r="Q109" s="290"/>
      <c r="T109" s="168"/>
      <c r="U109" s="168"/>
      <c r="V109" s="180"/>
      <c r="W109" s="168"/>
      <c r="X109" s="179"/>
      <c r="Y109" s="168"/>
      <c r="AA109" s="226"/>
      <c r="AB109" s="226"/>
      <c r="AK109" s="317">
        <v>95.4</v>
      </c>
      <c r="AL109" s="318"/>
      <c r="AN109" s="281"/>
      <c r="AP109" s="319">
        <v>5.42</v>
      </c>
      <c r="AQ109" s="320">
        <v>2.74</v>
      </c>
      <c r="AR109" s="321">
        <v>87</v>
      </c>
      <c r="AS109" s="322">
        <v>95.16</v>
      </c>
      <c r="AT109" s="323">
        <v>1.9781021897810218</v>
      </c>
      <c r="AU109" s="324">
        <v>172.09489051094889</v>
      </c>
      <c r="AV109" s="325">
        <v>6.0396701582349013E-2</v>
      </c>
      <c r="AW109" s="358">
        <v>4.7804399999999996</v>
      </c>
      <c r="AX109" s="326">
        <v>0.13</v>
      </c>
      <c r="AY109" s="226">
        <v>3.71</v>
      </c>
      <c r="AZ109" s="280">
        <v>10.37</v>
      </c>
      <c r="BA109" s="327"/>
      <c r="BB109" s="328">
        <v>1.1999999999999999E-3</v>
      </c>
      <c r="BC109" s="329">
        <v>0.12791200000000008</v>
      </c>
      <c r="BD109" s="329"/>
      <c r="BE109" s="226">
        <v>82</v>
      </c>
      <c r="BG109" s="330">
        <v>42</v>
      </c>
      <c r="BH109" s="280"/>
      <c r="BI109" s="280">
        <v>0.97000000000000008</v>
      </c>
      <c r="BJ109" s="280">
        <v>87.75510204081634</v>
      </c>
      <c r="BK109" s="280">
        <v>12.244897959183673</v>
      </c>
      <c r="BL109" s="331">
        <v>7.166666666666667</v>
      </c>
      <c r="BM109" s="332">
        <v>0.48075399999999996</v>
      </c>
      <c r="BN109" s="328">
        <v>9.7559999999999973E-3</v>
      </c>
      <c r="BO109" s="226">
        <v>0.72</v>
      </c>
      <c r="BP109" s="226">
        <v>2.58</v>
      </c>
      <c r="BQ109" s="333">
        <v>3.5833333333333335</v>
      </c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7"/>
      <c r="CD109" s="280">
        <v>2.03308</v>
      </c>
      <c r="CE109" s="226">
        <v>74.2</v>
      </c>
      <c r="CF109" s="226">
        <v>25.799999999999997</v>
      </c>
      <c r="CU109" s="66"/>
      <c r="CW109" s="231"/>
      <c r="CX109" s="231" t="s">
        <v>943</v>
      </c>
      <c r="CY109" s="231">
        <v>6</v>
      </c>
      <c r="CZ109" s="62" t="s">
        <v>936</v>
      </c>
      <c r="DA109" s="62" t="s">
        <v>936</v>
      </c>
      <c r="DI109" s="144" t="s">
        <v>1439</v>
      </c>
      <c r="DJ109" s="218"/>
      <c r="DK109" s="269"/>
      <c r="DL109" s="337"/>
      <c r="DM109" s="108">
        <v>70</v>
      </c>
      <c r="DN109" s="521" t="s">
        <v>1088</v>
      </c>
      <c r="DO109" s="521" t="s">
        <v>48</v>
      </c>
      <c r="DP109" s="980"/>
      <c r="DQ109" s="107">
        <v>2</v>
      </c>
      <c r="DR109" s="557" t="s">
        <v>1519</v>
      </c>
      <c r="DS109" s="557"/>
      <c r="DT109" s="107">
        <v>0</v>
      </c>
      <c r="DU109" s="107">
        <v>0</v>
      </c>
      <c r="DV109" s="999" t="s">
        <v>863</v>
      </c>
      <c r="DW109" s="107" t="s">
        <v>863</v>
      </c>
      <c r="DX109" s="107">
        <v>27.2</v>
      </c>
      <c r="DY109" s="107" t="s">
        <v>863</v>
      </c>
      <c r="DZ109" s="107">
        <v>12904</v>
      </c>
      <c r="EA109" s="107">
        <v>88.1</v>
      </c>
      <c r="EB109" s="107">
        <v>11.9</v>
      </c>
      <c r="EC109" s="107" t="s">
        <v>863</v>
      </c>
      <c r="ED109" s="107" t="s">
        <v>863</v>
      </c>
      <c r="EE109" s="107" t="s">
        <v>863</v>
      </c>
      <c r="EF109" s="107" t="s">
        <v>863</v>
      </c>
      <c r="EG109" s="107">
        <v>2</v>
      </c>
      <c r="EH109" s="557">
        <v>7</v>
      </c>
      <c r="EI109" s="282">
        <v>5</v>
      </c>
      <c r="EJ109" s="282">
        <v>6</v>
      </c>
      <c r="EK109" s="223">
        <v>2</v>
      </c>
      <c r="EL109" s="218"/>
      <c r="EM109" s="223">
        <v>1</v>
      </c>
      <c r="EN109" s="223">
        <v>172</v>
      </c>
      <c r="EO109" s="223">
        <v>97</v>
      </c>
      <c r="EP109" s="1084">
        <v>32.787993510005407</v>
      </c>
      <c r="EQ109" s="557">
        <v>2</v>
      </c>
      <c r="ER109" s="999" t="s">
        <v>863</v>
      </c>
      <c r="ES109" s="557">
        <v>1</v>
      </c>
      <c r="ET109" s="557">
        <v>0</v>
      </c>
      <c r="EU109" s="107" t="s">
        <v>863</v>
      </c>
      <c r="EV109" s="691"/>
      <c r="EW109" s="691"/>
      <c r="EX109" s="712"/>
      <c r="EY109" s="691"/>
      <c r="EZ109" s="691"/>
      <c r="FA109" s="691"/>
      <c r="FB109" s="691"/>
      <c r="FC109" s="698"/>
      <c r="FD109" s="705"/>
      <c r="FE109" s="710"/>
      <c r="FF109" s="712"/>
      <c r="FG109" s="691"/>
      <c r="FH109" s="691"/>
      <c r="FI109" s="691"/>
      <c r="FJ109" s="691"/>
      <c r="FK109" s="718"/>
      <c r="FL109" s="720"/>
      <c r="FM109" s="726"/>
      <c r="FN109" s="732"/>
      <c r="FO109" s="723"/>
      <c r="FP109" s="736"/>
      <c r="FQ109" s="741"/>
      <c r="FR109" s="240"/>
      <c r="FS109" s="240"/>
      <c r="GR109" s="225"/>
      <c r="GS109" s="225"/>
    </row>
    <row r="110" spans="1:201" hidden="1" x14ac:dyDescent="0.25">
      <c r="A110" s="101">
        <v>84</v>
      </c>
      <c r="B110" s="228">
        <f>COUNTIFS($E$1:E110,E110,$G$1:G110,G110)</f>
        <v>1</v>
      </c>
      <c r="C110" s="228"/>
      <c r="D110" s="135">
        <v>5335</v>
      </c>
      <c r="E110" s="844" t="s">
        <v>1445</v>
      </c>
      <c r="F110" s="230"/>
      <c r="G110" s="223">
        <v>485828406</v>
      </c>
      <c r="H110" s="230">
        <f t="shared" si="1"/>
        <v>68</v>
      </c>
      <c r="I110" s="107" t="s">
        <v>1507</v>
      </c>
      <c r="J110" s="230"/>
      <c r="K110" s="230"/>
      <c r="L110" s="253" t="s">
        <v>48</v>
      </c>
      <c r="M110" s="230"/>
      <c r="N110" s="226"/>
      <c r="O110" s="226"/>
      <c r="P110" s="226"/>
      <c r="Q110" s="290"/>
      <c r="T110" s="168"/>
      <c r="U110" s="168"/>
      <c r="V110" s="180"/>
      <c r="W110" s="168"/>
      <c r="X110" s="179"/>
      <c r="Y110" s="168"/>
      <c r="AA110" s="226"/>
      <c r="AB110" s="226"/>
      <c r="AK110" s="317">
        <v>65.3</v>
      </c>
      <c r="AL110" s="318"/>
      <c r="AN110" s="281"/>
      <c r="AP110" s="319">
        <v>39.799999999999997</v>
      </c>
      <c r="AQ110" s="320">
        <v>50.3</v>
      </c>
      <c r="AR110" s="321">
        <v>4.2300000000000004</v>
      </c>
      <c r="AS110" s="322">
        <v>94.33</v>
      </c>
      <c r="AT110" s="323">
        <v>0.79125248508946322</v>
      </c>
      <c r="AU110" s="324">
        <v>3.3469980119284299</v>
      </c>
      <c r="AV110" s="325">
        <v>0.72987346414817522</v>
      </c>
      <c r="AW110" s="358">
        <v>19.541799999999999</v>
      </c>
      <c r="AX110" s="326">
        <v>5.59</v>
      </c>
      <c r="AY110" s="226">
        <v>13.7</v>
      </c>
      <c r="AZ110" s="280">
        <v>16.470000000000002</v>
      </c>
      <c r="BA110" s="327"/>
      <c r="BB110" s="328">
        <v>0.51</v>
      </c>
      <c r="BC110" s="329">
        <v>4.0516399999999999</v>
      </c>
      <c r="BD110" s="329"/>
      <c r="BE110" s="226">
        <v>85.1</v>
      </c>
      <c r="BG110" s="330">
        <v>72.5</v>
      </c>
      <c r="BH110" s="280"/>
      <c r="BI110" s="280">
        <v>9.000000000000008E-2</v>
      </c>
      <c r="BJ110" s="280">
        <v>35.84521384928717</v>
      </c>
      <c r="BK110" s="280">
        <v>64.154786150712823</v>
      </c>
      <c r="BL110" s="331">
        <v>0.55873015873015874</v>
      </c>
      <c r="BM110" s="332">
        <v>0.41789999999999999</v>
      </c>
      <c r="BN110" s="328">
        <v>0</v>
      </c>
      <c r="BO110" s="226">
        <v>9.34</v>
      </c>
      <c r="BP110" s="226">
        <v>44</v>
      </c>
      <c r="BQ110" s="333">
        <v>4.7109207708779444</v>
      </c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7"/>
      <c r="CD110" s="280">
        <v>13.228899999999999</v>
      </c>
      <c r="CE110" s="226">
        <v>26.3</v>
      </c>
      <c r="CF110" s="226">
        <v>73.7</v>
      </c>
      <c r="CU110" s="66"/>
      <c r="CW110" s="231"/>
      <c r="CX110" s="231" t="s">
        <v>926</v>
      </c>
      <c r="CY110" s="231">
        <v>2</v>
      </c>
      <c r="CZ110" s="231" t="s">
        <v>935</v>
      </c>
      <c r="DA110" s="231" t="s">
        <v>935</v>
      </c>
      <c r="DI110" s="141" t="s">
        <v>1445</v>
      </c>
      <c r="DJ110" s="218"/>
      <c r="DK110" s="269"/>
      <c r="DL110" s="337"/>
      <c r="DM110" s="108">
        <v>68</v>
      </c>
      <c r="DN110" s="266" t="s">
        <v>1090</v>
      </c>
      <c r="DO110" s="521" t="s">
        <v>48</v>
      </c>
      <c r="DP110" s="980"/>
      <c r="DQ110" s="107">
        <v>2</v>
      </c>
      <c r="DR110" s="557" t="s">
        <v>92</v>
      </c>
      <c r="DS110" s="557"/>
      <c r="DT110" s="107">
        <v>0</v>
      </c>
      <c r="DU110" s="107">
        <v>0</v>
      </c>
      <c r="DV110" s="999" t="s">
        <v>863</v>
      </c>
      <c r="DW110" s="107" t="s">
        <v>863</v>
      </c>
      <c r="DX110" s="107" t="s">
        <v>863</v>
      </c>
      <c r="DY110" s="107" t="s">
        <v>863</v>
      </c>
      <c r="DZ110" s="107">
        <v>251</v>
      </c>
      <c r="EA110" s="107">
        <v>13.9</v>
      </c>
      <c r="EB110" s="107">
        <v>26.1</v>
      </c>
      <c r="EC110" s="107" t="s">
        <v>863</v>
      </c>
      <c r="ED110" s="107" t="s">
        <v>863</v>
      </c>
      <c r="EE110" s="107" t="s">
        <v>863</v>
      </c>
      <c r="EF110" s="107" t="s">
        <v>863</v>
      </c>
      <c r="EG110" s="107">
        <v>0</v>
      </c>
      <c r="EH110" s="557">
        <v>2</v>
      </c>
      <c r="EI110" s="282">
        <v>1</v>
      </c>
      <c r="EJ110" s="282">
        <v>15</v>
      </c>
      <c r="EK110" s="223">
        <v>3</v>
      </c>
      <c r="EL110" s="218"/>
      <c r="EM110" s="223">
        <v>0</v>
      </c>
      <c r="EN110" s="223">
        <v>170</v>
      </c>
      <c r="EO110" s="223">
        <v>60</v>
      </c>
      <c r="EP110" s="1084">
        <v>20.761245674740483</v>
      </c>
      <c r="EQ110" s="557">
        <v>0</v>
      </c>
      <c r="ER110" s="999" t="s">
        <v>863</v>
      </c>
      <c r="ES110" s="557">
        <v>1</v>
      </c>
      <c r="ET110" s="557">
        <v>1</v>
      </c>
      <c r="EU110" s="107">
        <v>1</v>
      </c>
      <c r="EV110" s="691"/>
      <c r="EW110" s="691"/>
      <c r="EX110" s="712"/>
      <c r="EY110" s="691"/>
      <c r="EZ110" s="691"/>
      <c r="FA110" s="691"/>
      <c r="FB110" s="691"/>
      <c r="FC110" s="698"/>
      <c r="FD110" s="705"/>
      <c r="FE110" s="710"/>
      <c r="FF110" s="712"/>
      <c r="FG110" s="691"/>
      <c r="FH110" s="691"/>
      <c r="FI110" s="691"/>
      <c r="FJ110" s="691"/>
      <c r="FK110" s="718"/>
      <c r="FL110" s="720"/>
      <c r="FM110" s="726"/>
      <c r="FN110" s="732"/>
      <c r="FO110" s="723"/>
      <c r="FP110" s="736"/>
      <c r="FQ110" s="741"/>
      <c r="FR110" s="240"/>
      <c r="FS110" s="240"/>
      <c r="GR110" s="225"/>
      <c r="GS110" s="225"/>
    </row>
    <row r="111" spans="1:201" hidden="1" x14ac:dyDescent="0.25">
      <c r="A111" s="228">
        <v>85</v>
      </c>
      <c r="B111" s="228">
        <f>COUNTIFS($E$1:E111,E111,$G$1:G111,G111)</f>
        <v>1</v>
      </c>
      <c r="C111" s="228"/>
      <c r="D111" s="135">
        <v>5336</v>
      </c>
      <c r="E111" s="611" t="s">
        <v>1444</v>
      </c>
      <c r="F111" s="230"/>
      <c r="G111" s="223">
        <v>6601201563</v>
      </c>
      <c r="H111" s="230">
        <f t="shared" si="1"/>
        <v>50</v>
      </c>
      <c r="I111" s="107" t="s">
        <v>1507</v>
      </c>
      <c r="J111" s="230"/>
      <c r="K111" s="230"/>
      <c r="L111" s="253" t="s">
        <v>48</v>
      </c>
      <c r="M111" s="230"/>
      <c r="N111" s="226"/>
      <c r="O111" s="226"/>
      <c r="P111" s="226"/>
      <c r="Q111" s="290"/>
      <c r="T111" s="168"/>
      <c r="U111" s="168"/>
      <c r="V111" s="180"/>
      <c r="W111" s="168"/>
      <c r="X111" s="179"/>
      <c r="Y111" s="168"/>
      <c r="AA111" s="226"/>
      <c r="AB111" s="226"/>
      <c r="AK111" s="317">
        <v>20.100000000000001</v>
      </c>
      <c r="AL111" s="318"/>
      <c r="AN111" s="281"/>
      <c r="AP111" s="319">
        <v>84.9</v>
      </c>
      <c r="AQ111" s="320">
        <v>8.36</v>
      </c>
      <c r="AR111" s="321">
        <v>3.68</v>
      </c>
      <c r="AS111" s="322">
        <v>96.940000000000012</v>
      </c>
      <c r="AT111" s="323">
        <v>10.155502392344498</v>
      </c>
      <c r="AU111" s="324">
        <v>37.372248803827759</v>
      </c>
      <c r="AV111" s="325">
        <v>7.0514950166112964</v>
      </c>
      <c r="AW111" s="358">
        <v>73.268699999999995</v>
      </c>
      <c r="AX111" s="326">
        <v>2.31</v>
      </c>
      <c r="AY111" s="226">
        <v>2.91</v>
      </c>
      <c r="AZ111" s="280">
        <v>56.29</v>
      </c>
      <c r="BA111" s="327"/>
      <c r="BB111" s="328">
        <v>0.32</v>
      </c>
      <c r="BC111" s="329">
        <v>2.3262600000000022</v>
      </c>
      <c r="BD111" s="329"/>
      <c r="BE111" s="226">
        <v>98.5</v>
      </c>
      <c r="BG111" s="330">
        <v>73.2</v>
      </c>
      <c r="BH111" s="280"/>
      <c r="BI111" s="280">
        <v>1.42</v>
      </c>
      <c r="BJ111" s="280">
        <v>53.881807647740445</v>
      </c>
      <c r="BK111" s="280">
        <v>46.118192352259555</v>
      </c>
      <c r="BL111" s="331">
        <v>1.1683417085427137</v>
      </c>
      <c r="BM111" s="332">
        <v>0.99332999999999994</v>
      </c>
      <c r="BN111" s="328">
        <v>0</v>
      </c>
      <c r="BO111" s="226">
        <v>4.43</v>
      </c>
      <c r="BP111" s="226">
        <v>15.8</v>
      </c>
      <c r="BQ111" s="333">
        <v>3.5665914221218964</v>
      </c>
      <c r="BR111" s="347">
        <v>4.7</v>
      </c>
      <c r="BS111" s="347">
        <v>82.1</v>
      </c>
      <c r="BT111" s="347"/>
      <c r="BU111" s="357">
        <v>1.5</v>
      </c>
      <c r="BV111" s="367">
        <v>8</v>
      </c>
      <c r="BW111" s="367">
        <v>25.2</v>
      </c>
      <c r="BX111" s="367">
        <v>2</v>
      </c>
      <c r="BY111" s="367">
        <v>32.9</v>
      </c>
      <c r="BZ111" s="367">
        <v>2.6</v>
      </c>
      <c r="CA111" s="367">
        <v>23.7</v>
      </c>
      <c r="CB111" s="367">
        <v>1.9</v>
      </c>
      <c r="CC111" s="367">
        <v>0.7</v>
      </c>
      <c r="CD111" s="280">
        <v>4.0796799999999998</v>
      </c>
      <c r="CE111" s="226">
        <v>48.8</v>
      </c>
      <c r="CF111" s="226">
        <v>51.2</v>
      </c>
      <c r="CU111" s="66"/>
      <c r="CW111" s="231"/>
      <c r="CX111" s="231" t="s">
        <v>929</v>
      </c>
      <c r="CY111" s="231">
        <v>3</v>
      </c>
      <c r="CZ111" s="231" t="s">
        <v>928</v>
      </c>
      <c r="DA111" s="231" t="s">
        <v>928</v>
      </c>
      <c r="DI111" s="138" t="s">
        <v>1444</v>
      </c>
      <c r="DJ111" s="218"/>
      <c r="DK111" s="269"/>
      <c r="DL111" s="337"/>
      <c r="DM111" s="108">
        <v>50</v>
      </c>
      <c r="DN111" s="521" t="s">
        <v>1088</v>
      </c>
      <c r="DO111" s="521" t="s">
        <v>48</v>
      </c>
      <c r="DP111" s="980"/>
      <c r="DQ111" s="107">
        <v>2</v>
      </c>
      <c r="DR111" s="557" t="s">
        <v>34</v>
      </c>
      <c r="DS111" s="557"/>
      <c r="DT111" s="107">
        <v>0</v>
      </c>
      <c r="DU111" s="107">
        <v>0</v>
      </c>
      <c r="DV111" s="999" t="s">
        <v>863</v>
      </c>
      <c r="DW111" s="107" t="s">
        <v>863</v>
      </c>
      <c r="DX111" s="107" t="s">
        <v>863</v>
      </c>
      <c r="DY111" s="107" t="s">
        <v>863</v>
      </c>
      <c r="DZ111" s="107">
        <v>1153</v>
      </c>
      <c r="EA111" s="107">
        <v>91.5</v>
      </c>
      <c r="EB111" s="107">
        <v>8.5</v>
      </c>
      <c r="EC111" s="107" t="s">
        <v>863</v>
      </c>
      <c r="ED111" s="107" t="s">
        <v>863</v>
      </c>
      <c r="EE111" s="107" t="s">
        <v>863</v>
      </c>
      <c r="EF111" s="107" t="s">
        <v>863</v>
      </c>
      <c r="EG111" s="107">
        <v>0</v>
      </c>
      <c r="EH111" s="557">
        <v>3</v>
      </c>
      <c r="EI111" s="282">
        <v>1</v>
      </c>
      <c r="EJ111" s="282">
        <v>9</v>
      </c>
      <c r="EK111" s="223">
        <v>3</v>
      </c>
      <c r="EL111" s="218"/>
      <c r="EM111" s="223">
        <v>1</v>
      </c>
      <c r="EN111" s="223">
        <v>183</v>
      </c>
      <c r="EO111" s="223">
        <v>101</v>
      </c>
      <c r="EP111" s="1084">
        <v>30.159156738033381</v>
      </c>
      <c r="EQ111" s="557">
        <v>2</v>
      </c>
      <c r="ER111" s="999" t="s">
        <v>863</v>
      </c>
      <c r="ES111" s="557">
        <v>3</v>
      </c>
      <c r="ET111" s="557">
        <v>2</v>
      </c>
      <c r="EU111" s="107">
        <v>4</v>
      </c>
      <c r="EV111" s="691"/>
      <c r="EW111" s="691"/>
      <c r="EX111" s="712"/>
      <c r="EY111" s="691"/>
      <c r="EZ111" s="691"/>
      <c r="FA111" s="691"/>
      <c r="FB111" s="691"/>
      <c r="FC111" s="698"/>
      <c r="FD111" s="705"/>
      <c r="FE111" s="710"/>
      <c r="FF111" s="712"/>
      <c r="FG111" s="691"/>
      <c r="FH111" s="691"/>
      <c r="FI111" s="691"/>
      <c r="FJ111" s="691"/>
      <c r="FK111" s="718"/>
      <c r="FL111" s="720"/>
      <c r="FM111" s="726"/>
      <c r="FN111" s="732"/>
      <c r="FO111" s="723"/>
      <c r="FP111" s="736"/>
      <c r="FQ111" s="741"/>
      <c r="FR111" s="240"/>
      <c r="FS111" s="240"/>
      <c r="GR111" s="225"/>
      <c r="GS111" s="225"/>
    </row>
    <row r="112" spans="1:201" hidden="1" x14ac:dyDescent="0.25">
      <c r="A112" s="101">
        <v>86</v>
      </c>
      <c r="B112" s="228">
        <f>COUNTIFS($E$1:E112,E112,$G$1:G112,G112)</f>
        <v>1</v>
      </c>
      <c r="C112" s="228"/>
      <c r="D112" s="135">
        <v>5367</v>
      </c>
      <c r="E112" s="611" t="s">
        <v>1446</v>
      </c>
      <c r="F112" s="230"/>
      <c r="G112" s="223">
        <v>5706161142</v>
      </c>
      <c r="H112" s="230">
        <f t="shared" si="1"/>
        <v>59</v>
      </c>
      <c r="I112" s="107" t="s">
        <v>1508</v>
      </c>
      <c r="J112" s="230"/>
      <c r="K112" s="230"/>
      <c r="L112" s="253" t="s">
        <v>48</v>
      </c>
      <c r="M112" s="230">
        <v>6</v>
      </c>
      <c r="N112" s="230">
        <v>8</v>
      </c>
      <c r="O112" s="230"/>
      <c r="P112" s="230"/>
      <c r="Q112" s="296"/>
      <c r="R112" s="71"/>
      <c r="S112" s="71"/>
      <c r="T112" s="172"/>
      <c r="U112" s="172"/>
      <c r="V112" s="188"/>
      <c r="W112" s="172"/>
      <c r="X112" s="174"/>
      <c r="Y112" s="172"/>
      <c r="Z112" s="172"/>
      <c r="AA112" s="230"/>
      <c r="AB112" s="230"/>
      <c r="AC112" s="230"/>
      <c r="AD112" s="230"/>
      <c r="AE112" s="230"/>
      <c r="AF112" s="230"/>
      <c r="AG112" s="230"/>
      <c r="AH112" s="261" t="s">
        <v>351</v>
      </c>
      <c r="AI112" s="457"/>
      <c r="AJ112" s="230"/>
      <c r="AK112" s="358">
        <v>0.44</v>
      </c>
      <c r="AL112" s="524"/>
      <c r="AM112" s="230"/>
      <c r="AN112" s="495"/>
      <c r="AO112" s="230"/>
      <c r="AP112" s="233">
        <v>43.1</v>
      </c>
      <c r="AQ112" s="526">
        <v>47.5</v>
      </c>
      <c r="AR112" s="324">
        <v>4.2</v>
      </c>
      <c r="AS112" s="322">
        <v>94.8</v>
      </c>
      <c r="AT112" s="323">
        <v>0.9073684210526316</v>
      </c>
      <c r="AU112" s="324">
        <v>3.8109473684210529</v>
      </c>
      <c r="AV112" s="527">
        <v>0.83365570599613148</v>
      </c>
      <c r="AW112" s="223" t="s">
        <v>754</v>
      </c>
      <c r="AX112" s="529">
        <v>1.1499999999999999</v>
      </c>
      <c r="AY112" s="230">
        <v>2.09</v>
      </c>
      <c r="AZ112" s="528" t="s">
        <v>754</v>
      </c>
      <c r="BA112" s="445" t="s">
        <v>754</v>
      </c>
      <c r="BB112" s="532">
        <v>8.5000000000000006E-2</v>
      </c>
      <c r="BC112" s="533" t="e">
        <v>#VALUE!</v>
      </c>
      <c r="BD112" s="632"/>
      <c r="BE112" s="230" t="s">
        <v>754</v>
      </c>
      <c r="BF112" s="230"/>
      <c r="BG112" s="530" t="s">
        <v>754</v>
      </c>
      <c r="BH112" s="528"/>
      <c r="BI112" s="528" t="s">
        <v>754</v>
      </c>
      <c r="BJ112" s="528" t="s">
        <v>754</v>
      </c>
      <c r="BK112" s="528" t="s">
        <v>754</v>
      </c>
      <c r="BL112" s="534" t="s">
        <v>754</v>
      </c>
      <c r="BM112" s="613" t="s">
        <v>754</v>
      </c>
      <c r="BN112" s="528" t="s">
        <v>754</v>
      </c>
      <c r="BO112" s="230" t="s">
        <v>754</v>
      </c>
      <c r="BP112" s="230" t="s">
        <v>754</v>
      </c>
      <c r="BQ112" s="535" t="e">
        <v>#VALUE!</v>
      </c>
      <c r="BR112" s="536">
        <v>28.9</v>
      </c>
      <c r="BS112" s="536">
        <v>85.7</v>
      </c>
      <c r="BT112" s="536"/>
      <c r="BU112" s="357">
        <v>6.1000000000000014</v>
      </c>
      <c r="BV112" s="357">
        <v>42</v>
      </c>
      <c r="BW112" s="357">
        <v>37</v>
      </c>
      <c r="BX112" s="357">
        <v>15.5</v>
      </c>
      <c r="BY112" s="357">
        <v>31.8</v>
      </c>
      <c r="BZ112" s="357">
        <v>13.3</v>
      </c>
      <c r="CA112" s="357">
        <v>16.899999999999999</v>
      </c>
      <c r="CB112" s="357">
        <v>7.1</v>
      </c>
      <c r="CC112" s="357">
        <v>0.7</v>
      </c>
      <c r="CD112" s="528">
        <v>12.0869</v>
      </c>
      <c r="CE112" s="230">
        <v>55.7</v>
      </c>
      <c r="CF112" s="230">
        <v>44.3</v>
      </c>
      <c r="CG112" s="230"/>
      <c r="CH112" s="230"/>
      <c r="CI112" s="230"/>
      <c r="CJ112" s="230"/>
      <c r="CK112" s="230"/>
      <c r="CL112" s="230"/>
      <c r="CM112" s="230"/>
      <c r="CN112" s="71"/>
      <c r="CO112" s="71"/>
      <c r="CP112" s="71"/>
      <c r="CQ112" s="71"/>
      <c r="CR112" s="71"/>
      <c r="CS112" s="71"/>
      <c r="CT112" s="71"/>
      <c r="CU112" s="587"/>
      <c r="CV112" s="230"/>
      <c r="CW112" s="223"/>
      <c r="CX112" s="223" t="s">
        <v>932</v>
      </c>
      <c r="CY112" s="223">
        <v>4</v>
      </c>
      <c r="CZ112" s="223" t="s">
        <v>927</v>
      </c>
      <c r="DA112" s="98" t="s">
        <v>927</v>
      </c>
      <c r="DB112" s="448"/>
      <c r="DC112" s="230"/>
      <c r="DD112" s="230"/>
      <c r="DE112" s="230"/>
      <c r="DF112" s="230"/>
      <c r="DG112" s="230"/>
      <c r="DH112" s="230"/>
      <c r="DI112" s="611" t="s">
        <v>1446</v>
      </c>
      <c r="DJ112" s="218"/>
      <c r="DK112" s="269"/>
      <c r="DL112" s="136"/>
      <c r="DM112" s="107">
        <v>59</v>
      </c>
      <c r="DN112" s="521" t="s">
        <v>1088</v>
      </c>
      <c r="DO112" s="521" t="s">
        <v>48</v>
      </c>
      <c r="DP112" s="980"/>
      <c r="DQ112" s="107">
        <v>2</v>
      </c>
      <c r="DR112" s="557" t="s">
        <v>34</v>
      </c>
      <c r="DS112" s="557"/>
      <c r="DT112" s="107">
        <v>0</v>
      </c>
      <c r="DU112" s="107">
        <v>0</v>
      </c>
      <c r="DV112" s="999">
        <v>40373</v>
      </c>
      <c r="DW112" s="107">
        <v>1</v>
      </c>
      <c r="DX112" s="107">
        <v>3.7</v>
      </c>
      <c r="DY112" s="107">
        <v>4.2</v>
      </c>
      <c r="DZ112" s="107">
        <v>452</v>
      </c>
      <c r="EA112" s="107">
        <v>54.6</v>
      </c>
      <c r="EB112" s="107">
        <v>45.4</v>
      </c>
      <c r="EC112" s="107">
        <v>0.8</v>
      </c>
      <c r="ED112" s="107">
        <v>214.6</v>
      </c>
      <c r="EE112" s="107">
        <v>64.2</v>
      </c>
      <c r="EF112" s="107">
        <v>8.61</v>
      </c>
      <c r="EG112" s="107">
        <v>3</v>
      </c>
      <c r="EH112" s="557">
        <v>4</v>
      </c>
      <c r="EI112" s="282">
        <v>8</v>
      </c>
      <c r="EJ112" s="282">
        <v>6</v>
      </c>
      <c r="EK112" s="223">
        <v>2</v>
      </c>
      <c r="EL112" s="218"/>
      <c r="EM112" s="223">
        <v>0</v>
      </c>
      <c r="EN112" s="223">
        <v>175</v>
      </c>
      <c r="EO112" s="223">
        <v>110</v>
      </c>
      <c r="EP112" s="1084">
        <v>35.918367346938773</v>
      </c>
      <c r="EQ112" s="557">
        <v>1</v>
      </c>
      <c r="ER112" s="999">
        <v>42143</v>
      </c>
      <c r="ES112" s="557" t="s">
        <v>863</v>
      </c>
      <c r="ET112" s="557">
        <v>1</v>
      </c>
      <c r="EU112" s="107" t="s">
        <v>863</v>
      </c>
      <c r="EV112" s="691"/>
      <c r="EW112" s="691"/>
      <c r="EX112" s="712"/>
      <c r="EY112" s="691"/>
      <c r="EZ112" s="691"/>
      <c r="FA112" s="691"/>
      <c r="FB112" s="691"/>
      <c r="FC112" s="698"/>
      <c r="FD112" s="705"/>
      <c r="FE112" s="710"/>
      <c r="FF112" s="712"/>
      <c r="FG112" s="691"/>
      <c r="FH112" s="691"/>
      <c r="FI112" s="691"/>
      <c r="FJ112" s="691"/>
      <c r="FK112" s="718"/>
      <c r="FL112" s="720"/>
      <c r="FM112" s="726"/>
      <c r="FN112" s="732"/>
      <c r="FO112" s="723"/>
      <c r="FP112" s="736"/>
      <c r="FQ112" s="741"/>
      <c r="FR112" s="240"/>
      <c r="FS112" s="240"/>
    </row>
    <row r="113" spans="1:201" hidden="1" x14ac:dyDescent="0.25">
      <c r="A113" s="101">
        <v>87</v>
      </c>
      <c r="B113" s="228">
        <f>COUNTIFS($E$1:E113,E113,$G$1:G113,G113)</f>
        <v>1</v>
      </c>
      <c r="C113" s="228"/>
      <c r="D113" s="135">
        <v>5369</v>
      </c>
      <c r="E113" s="611" t="s">
        <v>1447</v>
      </c>
      <c r="F113" s="230"/>
      <c r="G113" s="223">
        <v>385817430</v>
      </c>
      <c r="H113" s="230">
        <f t="shared" si="1"/>
        <v>78</v>
      </c>
      <c r="I113" s="107" t="s">
        <v>1508</v>
      </c>
      <c r="J113" s="230"/>
      <c r="K113" s="230"/>
      <c r="L113" s="253" t="s">
        <v>48</v>
      </c>
      <c r="M113" s="230"/>
      <c r="N113" s="226"/>
      <c r="O113" s="226"/>
      <c r="P113" s="226"/>
      <c r="Q113" s="290"/>
      <c r="T113" s="168"/>
      <c r="U113" s="168"/>
      <c r="V113" s="180"/>
      <c r="W113" s="168"/>
      <c r="X113" s="179"/>
      <c r="Y113" s="168"/>
      <c r="AA113" s="226"/>
      <c r="AB113" s="226"/>
      <c r="AK113" s="317">
        <v>3</v>
      </c>
      <c r="AL113" s="318"/>
      <c r="AN113" s="281"/>
      <c r="AP113" s="339">
        <v>26.7</v>
      </c>
      <c r="AQ113" s="320">
        <v>32</v>
      </c>
      <c r="AR113" s="321">
        <v>27.2</v>
      </c>
      <c r="AS113" s="322">
        <v>85.9</v>
      </c>
      <c r="AT113" s="323">
        <v>0.83437499999999998</v>
      </c>
      <c r="AU113" s="324">
        <v>22.695</v>
      </c>
      <c r="AV113" s="325">
        <v>0.45101351351351349</v>
      </c>
      <c r="AW113" s="358">
        <v>9.6120000000000001</v>
      </c>
      <c r="AX113" s="326">
        <v>3.22</v>
      </c>
      <c r="AY113" s="226">
        <v>11.5</v>
      </c>
      <c r="AZ113" s="280">
        <v>18.41</v>
      </c>
      <c r="BA113" s="327"/>
      <c r="BB113" s="328">
        <v>0.21</v>
      </c>
      <c r="BC113" s="329">
        <v>3.4176000000000002</v>
      </c>
      <c r="BD113" s="329"/>
      <c r="BE113" s="226" t="s">
        <v>754</v>
      </c>
      <c r="BG113" s="330" t="s">
        <v>754</v>
      </c>
      <c r="BH113" s="280"/>
      <c r="BI113" s="280" t="s">
        <v>754</v>
      </c>
      <c r="BJ113" s="280">
        <v>46.388888888888886</v>
      </c>
      <c r="BK113" s="280">
        <v>53.611111111111114</v>
      </c>
      <c r="BL113" s="331">
        <v>0.86528497409326421</v>
      </c>
      <c r="BM113" s="332">
        <v>0.10679999999999999</v>
      </c>
      <c r="BN113" s="328">
        <v>0.39516000000000012</v>
      </c>
      <c r="BO113" s="226">
        <v>2.02</v>
      </c>
      <c r="BP113" s="226">
        <v>2.09</v>
      </c>
      <c r="BQ113" s="333">
        <v>1.0346534653465347</v>
      </c>
      <c r="BR113" s="347">
        <v>23.3</v>
      </c>
      <c r="BS113" s="347">
        <v>89.9</v>
      </c>
      <c r="BT113" s="347"/>
      <c r="BU113" s="357">
        <v>6.2999999999999972</v>
      </c>
      <c r="BV113" s="357">
        <v>62.3</v>
      </c>
      <c r="BW113" s="357">
        <v>16.8</v>
      </c>
      <c r="BX113" s="357">
        <v>10.4</v>
      </c>
      <c r="BY113" s="357">
        <v>20.7</v>
      </c>
      <c r="BZ113" s="357">
        <v>12.9</v>
      </c>
      <c r="CA113" s="357">
        <v>52.4</v>
      </c>
      <c r="CB113" s="357">
        <v>32.700000000000003</v>
      </c>
      <c r="CC113" s="357">
        <v>3.7</v>
      </c>
      <c r="CD113" s="280">
        <v>28.969000000000001</v>
      </c>
      <c r="CE113" s="226">
        <v>59</v>
      </c>
      <c r="CF113" s="226">
        <v>41</v>
      </c>
      <c r="CU113" s="66"/>
      <c r="CW113" s="231"/>
      <c r="CX113" s="231" t="s">
        <v>929</v>
      </c>
      <c r="CY113" s="231">
        <v>3</v>
      </c>
      <c r="CZ113" s="231" t="s">
        <v>935</v>
      </c>
      <c r="DA113" s="231" t="s">
        <v>935</v>
      </c>
      <c r="DI113" s="138" t="s">
        <v>1447</v>
      </c>
      <c r="DJ113" s="218"/>
      <c r="DK113" s="269"/>
      <c r="DL113" s="337"/>
      <c r="DM113" s="108">
        <v>78</v>
      </c>
      <c r="DN113" s="266" t="s">
        <v>1090</v>
      </c>
      <c r="DO113" s="521" t="s">
        <v>48</v>
      </c>
      <c r="DP113" s="980"/>
      <c r="DQ113" s="107">
        <v>2</v>
      </c>
      <c r="DR113" s="557" t="s">
        <v>34</v>
      </c>
      <c r="DS113" s="557"/>
      <c r="DT113" s="107">
        <v>0</v>
      </c>
      <c r="DU113" s="107">
        <v>0</v>
      </c>
      <c r="DV113" s="999" t="s">
        <v>863</v>
      </c>
      <c r="DW113" s="107" t="s">
        <v>863</v>
      </c>
      <c r="DX113" s="107" t="s">
        <v>863</v>
      </c>
      <c r="DY113" s="107" t="s">
        <v>863</v>
      </c>
      <c r="DZ113" s="107">
        <v>273</v>
      </c>
      <c r="EA113" s="107">
        <v>21.6</v>
      </c>
      <c r="EB113" s="107">
        <v>78.400000000000006</v>
      </c>
      <c r="EC113" s="107" t="s">
        <v>863</v>
      </c>
      <c r="ED113" s="107" t="s">
        <v>863</v>
      </c>
      <c r="EE113" s="107" t="s">
        <v>863</v>
      </c>
      <c r="EF113" s="107" t="s">
        <v>863</v>
      </c>
      <c r="EG113" s="107">
        <v>0</v>
      </c>
      <c r="EH113" s="557">
        <v>3</v>
      </c>
      <c r="EI113" s="282">
        <v>8</v>
      </c>
      <c r="EJ113" s="282">
        <v>5.5</v>
      </c>
      <c r="EK113" s="223">
        <v>2</v>
      </c>
      <c r="EL113" s="218"/>
      <c r="EM113" s="223">
        <v>1</v>
      </c>
      <c r="EN113" s="223">
        <v>165</v>
      </c>
      <c r="EO113" s="223">
        <v>77</v>
      </c>
      <c r="EP113" s="1084">
        <v>28.282828282828284</v>
      </c>
      <c r="EQ113" s="557">
        <v>1</v>
      </c>
      <c r="ER113" s="999" t="s">
        <v>863</v>
      </c>
      <c r="ES113" s="557">
        <v>3</v>
      </c>
      <c r="ET113" s="557">
        <v>2</v>
      </c>
      <c r="EU113" s="107" t="s">
        <v>863</v>
      </c>
      <c r="EV113" s="691"/>
      <c r="EW113" s="691"/>
      <c r="EX113" s="712"/>
      <c r="EY113" s="692"/>
      <c r="EZ113" s="692"/>
      <c r="FA113" s="692"/>
      <c r="FB113" s="692"/>
      <c r="FC113" s="697"/>
      <c r="FD113" s="703"/>
      <c r="FE113" s="709"/>
      <c r="FF113" s="695"/>
      <c r="FG113" s="692"/>
      <c r="FH113" s="692"/>
      <c r="FI113" s="692"/>
      <c r="FJ113" s="692"/>
      <c r="FK113" s="717"/>
      <c r="FL113" s="719"/>
      <c r="FM113" s="724"/>
      <c r="FN113" s="723"/>
      <c r="FO113" s="723"/>
      <c r="FP113" s="737"/>
      <c r="FQ113" s="741"/>
      <c r="FR113" s="240"/>
      <c r="FS113" s="240"/>
      <c r="GR113" s="225"/>
      <c r="GS113" s="225"/>
    </row>
    <row r="114" spans="1:201" hidden="1" x14ac:dyDescent="0.25">
      <c r="A114" s="101">
        <v>88</v>
      </c>
      <c r="B114" s="228">
        <f>COUNTIFS($E$1:E114,E114,$G$1:G114,G114)</f>
        <v>1</v>
      </c>
      <c r="C114" s="228"/>
      <c r="D114" s="135">
        <v>5376</v>
      </c>
      <c r="E114" s="611" t="s">
        <v>1448</v>
      </c>
      <c r="F114" s="230"/>
      <c r="G114" s="223">
        <v>8912093949</v>
      </c>
      <c r="H114" s="230">
        <f t="shared" si="1"/>
        <v>27</v>
      </c>
      <c r="I114" s="107" t="s">
        <v>1509</v>
      </c>
      <c r="J114" s="230"/>
      <c r="K114" s="230"/>
      <c r="L114" s="253" t="s">
        <v>48</v>
      </c>
      <c r="M114" s="230"/>
      <c r="N114" s="226"/>
      <c r="O114" s="226"/>
      <c r="P114" s="226"/>
      <c r="Q114" s="290"/>
      <c r="T114" s="168"/>
      <c r="U114" s="168"/>
      <c r="V114" s="180"/>
      <c r="W114" s="168"/>
      <c r="X114" s="179"/>
      <c r="Y114" s="168"/>
      <c r="AA114" s="226"/>
      <c r="AB114" s="226"/>
      <c r="AK114" s="317">
        <v>6.8</v>
      </c>
      <c r="AL114" s="318"/>
      <c r="AN114" s="281"/>
      <c r="AP114" s="319">
        <v>27.9</v>
      </c>
      <c r="AQ114" s="320">
        <v>47.7</v>
      </c>
      <c r="AR114" s="321">
        <v>12</v>
      </c>
      <c r="AS114" s="322">
        <v>87.6</v>
      </c>
      <c r="AT114" s="323">
        <v>0.58490566037735847</v>
      </c>
      <c r="AU114" s="324">
        <v>7.0188679245283012</v>
      </c>
      <c r="AV114" s="325">
        <v>0.4673366834170854</v>
      </c>
      <c r="AW114" s="358">
        <v>21.353000000000002</v>
      </c>
      <c r="AX114" s="326">
        <v>1.72</v>
      </c>
      <c r="AY114" s="226">
        <v>5.18</v>
      </c>
      <c r="AZ114" s="280">
        <v>4.96</v>
      </c>
      <c r="BA114" s="327"/>
      <c r="BB114" s="328">
        <v>0.79</v>
      </c>
      <c r="BC114" s="329">
        <v>1.3093999999999995</v>
      </c>
      <c r="BD114" s="329"/>
      <c r="BE114" s="226">
        <v>55.4</v>
      </c>
      <c r="BG114" s="330">
        <v>90.2</v>
      </c>
      <c r="BH114" s="280"/>
      <c r="BI114" s="280">
        <v>0.31000000000000005</v>
      </c>
      <c r="BJ114" s="280">
        <v>42.595419847328245</v>
      </c>
      <c r="BK114" s="280">
        <v>57.404580152671755</v>
      </c>
      <c r="BL114" s="331">
        <v>0.74202127659574457</v>
      </c>
      <c r="BM114" s="332">
        <v>0.13040000000000002</v>
      </c>
      <c r="BN114" s="328">
        <v>0.15322</v>
      </c>
      <c r="BO114" s="226">
        <v>10.199999999999999</v>
      </c>
      <c r="BP114" s="226">
        <v>14.1</v>
      </c>
      <c r="BQ114" s="333">
        <v>1.3823529411764706</v>
      </c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280">
        <v>21.018000000000001</v>
      </c>
      <c r="CE114" s="226">
        <v>46.5</v>
      </c>
      <c r="CF114" s="226">
        <v>53.5</v>
      </c>
      <c r="CU114" s="66"/>
      <c r="CW114" s="231"/>
      <c r="CX114" s="231" t="s">
        <v>926</v>
      </c>
      <c r="CY114" s="231">
        <v>2</v>
      </c>
      <c r="CZ114" s="62" t="s">
        <v>927</v>
      </c>
      <c r="DA114" s="62" t="s">
        <v>927</v>
      </c>
      <c r="DI114" s="145" t="s">
        <v>1448</v>
      </c>
      <c r="DJ114" s="218"/>
      <c r="DK114" s="269"/>
      <c r="DL114" s="337"/>
      <c r="DM114" s="108">
        <v>27</v>
      </c>
      <c r="DN114" s="521" t="s">
        <v>1088</v>
      </c>
      <c r="DO114" s="521" t="s">
        <v>48</v>
      </c>
      <c r="DP114" s="980"/>
      <c r="DQ114" s="107">
        <v>2</v>
      </c>
      <c r="DR114" s="557" t="s">
        <v>1010</v>
      </c>
      <c r="DS114" s="557"/>
      <c r="DT114" s="107">
        <v>0</v>
      </c>
      <c r="DU114" s="107">
        <v>0</v>
      </c>
      <c r="DV114" s="999" t="s">
        <v>863</v>
      </c>
      <c r="DW114" s="107" t="s">
        <v>863</v>
      </c>
      <c r="DX114" s="107" t="s">
        <v>863</v>
      </c>
      <c r="DY114" s="107" t="s">
        <v>863</v>
      </c>
      <c r="DZ114" s="107" t="s">
        <v>863</v>
      </c>
      <c r="EA114" s="107" t="s">
        <v>863</v>
      </c>
      <c r="EB114" s="107" t="s">
        <v>863</v>
      </c>
      <c r="EC114" s="107" t="s">
        <v>863</v>
      </c>
      <c r="ED114" s="107" t="s">
        <v>863</v>
      </c>
      <c r="EE114" s="107" t="s">
        <v>863</v>
      </c>
      <c r="EF114" s="107" t="s">
        <v>863</v>
      </c>
      <c r="EG114" s="107">
        <v>0</v>
      </c>
      <c r="EH114" s="557" t="s">
        <v>1092</v>
      </c>
      <c r="EI114" s="282">
        <v>1</v>
      </c>
      <c r="EJ114" s="282">
        <v>4</v>
      </c>
      <c r="EK114" s="223">
        <v>1</v>
      </c>
      <c r="EL114" s="218"/>
      <c r="EM114" s="223">
        <v>1</v>
      </c>
      <c r="EN114" s="107">
        <v>178</v>
      </c>
      <c r="EO114" s="107">
        <v>97</v>
      </c>
      <c r="EP114" s="1084">
        <v>30.614821360939274</v>
      </c>
      <c r="EQ114" s="557">
        <v>0</v>
      </c>
      <c r="ER114" s="999">
        <v>42633</v>
      </c>
      <c r="ES114" s="557">
        <v>0</v>
      </c>
      <c r="ET114" s="557">
        <v>1</v>
      </c>
      <c r="EU114" s="107">
        <v>4</v>
      </c>
      <c r="EV114" s="691"/>
      <c r="EW114" s="691"/>
      <c r="EX114" s="712"/>
      <c r="EY114" s="691"/>
      <c r="EZ114" s="691"/>
      <c r="FA114" s="691"/>
      <c r="FB114" s="691"/>
      <c r="FC114" s="698"/>
      <c r="FD114" s="705"/>
      <c r="FE114" s="710"/>
      <c r="FF114" s="712"/>
      <c r="FG114" s="691"/>
      <c r="FH114" s="691"/>
      <c r="FI114" s="691"/>
      <c r="FJ114" s="691"/>
      <c r="FK114" s="718"/>
      <c r="FL114" s="720"/>
      <c r="FM114" s="726"/>
      <c r="FN114" s="732"/>
      <c r="FO114" s="723"/>
      <c r="FP114" s="736"/>
      <c r="FQ114" s="741"/>
      <c r="FR114" s="240"/>
      <c r="FS114" s="240"/>
      <c r="GR114" s="225"/>
      <c r="GS114" s="225"/>
    </row>
    <row r="115" spans="1:201" hidden="1" x14ac:dyDescent="0.25">
      <c r="A115" s="101">
        <v>89</v>
      </c>
      <c r="B115" s="228">
        <f>COUNTIFS($E$1:E115,E115,$G$1:G115,G115)</f>
        <v>1</v>
      </c>
      <c r="C115" s="228"/>
      <c r="D115" s="135">
        <v>5377</v>
      </c>
      <c r="E115" s="611" t="s">
        <v>1449</v>
      </c>
      <c r="F115" s="230"/>
      <c r="G115" s="223">
        <v>405306443</v>
      </c>
      <c r="H115" s="230">
        <f t="shared" si="1"/>
        <v>76</v>
      </c>
      <c r="I115" s="107" t="s">
        <v>1509</v>
      </c>
      <c r="J115" s="230"/>
      <c r="K115" s="230"/>
      <c r="L115" s="253" t="s">
        <v>48</v>
      </c>
      <c r="M115" s="230">
        <v>5</v>
      </c>
      <c r="N115" s="230">
        <v>1</v>
      </c>
      <c r="O115" s="230"/>
      <c r="P115" s="230"/>
      <c r="Q115" s="296"/>
      <c r="R115" s="71"/>
      <c r="S115" s="71"/>
      <c r="T115" s="172"/>
      <c r="U115" s="172"/>
      <c r="V115" s="188"/>
      <c r="W115" s="172"/>
      <c r="X115" s="174"/>
      <c r="Y115" s="172"/>
      <c r="Z115" s="172"/>
      <c r="AA115" s="230"/>
      <c r="AB115" s="230"/>
      <c r="AC115" s="230"/>
      <c r="AD115" s="230"/>
      <c r="AE115" s="230"/>
      <c r="AF115" s="230"/>
      <c r="AG115" s="230"/>
      <c r="AH115" s="261" t="s">
        <v>351</v>
      </c>
      <c r="AI115" s="457"/>
      <c r="AJ115" s="230"/>
      <c r="AK115" s="358">
        <v>7.31</v>
      </c>
      <c r="AL115" s="524"/>
      <c r="AM115" s="230"/>
      <c r="AN115" s="495"/>
      <c r="AO115" s="230"/>
      <c r="AP115" s="233">
        <v>92.9</v>
      </c>
      <c r="AQ115" s="526">
        <v>3.77</v>
      </c>
      <c r="AR115" s="324">
        <v>0.2</v>
      </c>
      <c r="AS115" s="322">
        <v>96.87</v>
      </c>
      <c r="AT115" s="323">
        <v>24.641909814323608</v>
      </c>
      <c r="AU115" s="324">
        <v>4.9283819628647221</v>
      </c>
      <c r="AV115" s="527">
        <v>23.40050377833753</v>
      </c>
      <c r="AW115" s="358">
        <v>77.014100000000013</v>
      </c>
      <c r="AX115" s="529">
        <v>7.8</v>
      </c>
      <c r="AY115" s="230">
        <v>8.41</v>
      </c>
      <c r="AZ115" s="528">
        <v>72.78</v>
      </c>
      <c r="BA115" s="445" t="s">
        <v>754</v>
      </c>
      <c r="BB115" s="532">
        <v>0.11</v>
      </c>
      <c r="BC115" s="533">
        <v>3.1771799999999986</v>
      </c>
      <c r="BD115" s="632"/>
      <c r="BE115" s="230" t="s">
        <v>754</v>
      </c>
      <c r="BF115" s="230"/>
      <c r="BG115" s="530" t="s">
        <v>754</v>
      </c>
      <c r="BH115" s="528"/>
      <c r="BI115" s="528" t="s">
        <v>754</v>
      </c>
      <c r="BJ115" s="528">
        <v>80.096501809408934</v>
      </c>
      <c r="BK115" s="528">
        <v>19.903498190591073</v>
      </c>
      <c r="BL115" s="534">
        <v>4.0242424242424244</v>
      </c>
      <c r="BM115" s="613">
        <v>2.5547500000000003</v>
      </c>
      <c r="BN115" s="528">
        <v>7.4320000000000025E-2</v>
      </c>
      <c r="BO115" s="230">
        <v>7.14</v>
      </c>
      <c r="BP115" s="230">
        <v>12.7</v>
      </c>
      <c r="BQ115" s="535">
        <v>1.7787114845938374</v>
      </c>
      <c r="BR115" s="536">
        <v>1.1000000000000001</v>
      </c>
      <c r="BS115" s="536">
        <v>84.6</v>
      </c>
      <c r="BT115" s="536"/>
      <c r="BU115" s="357">
        <v>0.4</v>
      </c>
      <c r="BV115" s="357">
        <v>2.5</v>
      </c>
      <c r="BW115" s="357" t="s">
        <v>754</v>
      </c>
      <c r="BX115" s="357" t="s">
        <v>754</v>
      </c>
      <c r="BY115" s="357" t="s">
        <v>754</v>
      </c>
      <c r="BZ115" s="357" t="s">
        <v>754</v>
      </c>
      <c r="CA115" s="357">
        <v>41.4</v>
      </c>
      <c r="CB115" s="357">
        <v>1</v>
      </c>
      <c r="CC115" s="357">
        <v>0.2</v>
      </c>
      <c r="CD115" s="528">
        <v>1.18001</v>
      </c>
      <c r="CE115" s="230">
        <v>31.3</v>
      </c>
      <c r="CF115" s="230">
        <v>68.7</v>
      </c>
      <c r="CG115" s="230"/>
      <c r="CH115" s="230"/>
      <c r="CI115" s="230"/>
      <c r="CJ115" s="230"/>
      <c r="CK115" s="230"/>
      <c r="CL115" s="230"/>
      <c r="CM115" s="230"/>
      <c r="CN115" s="71"/>
      <c r="CO115" s="71"/>
      <c r="CP115" s="71"/>
      <c r="CQ115" s="71"/>
      <c r="CR115" s="71"/>
      <c r="CS115" s="71"/>
      <c r="CT115" s="71"/>
      <c r="CU115" s="587"/>
      <c r="CV115" s="230"/>
      <c r="CW115" s="223"/>
      <c r="CX115" s="223" t="s">
        <v>932</v>
      </c>
      <c r="CY115" s="223">
        <v>4</v>
      </c>
      <c r="CZ115" s="223" t="s">
        <v>930</v>
      </c>
      <c r="DA115" s="98" t="s">
        <v>930</v>
      </c>
      <c r="DB115" s="448"/>
      <c r="DC115" s="230"/>
      <c r="DD115" s="230"/>
      <c r="DE115" s="230"/>
      <c r="DF115" s="230"/>
      <c r="DG115" s="230"/>
      <c r="DH115" s="230"/>
      <c r="DI115" s="611" t="s">
        <v>1449</v>
      </c>
      <c r="DJ115" s="218"/>
      <c r="DK115" s="269"/>
      <c r="DL115" s="136"/>
      <c r="DM115" s="107">
        <v>76</v>
      </c>
      <c r="DN115" s="266" t="s">
        <v>1090</v>
      </c>
      <c r="DO115" s="521" t="s">
        <v>48</v>
      </c>
      <c r="DP115" s="980"/>
      <c r="DQ115" s="107">
        <v>2</v>
      </c>
      <c r="DR115" s="557" t="s">
        <v>1520</v>
      </c>
      <c r="DS115" s="557"/>
      <c r="DT115" s="107">
        <v>0</v>
      </c>
      <c r="DU115" s="107">
        <v>1</v>
      </c>
      <c r="DV115" s="999">
        <v>40179</v>
      </c>
      <c r="DW115" s="107">
        <v>1</v>
      </c>
      <c r="DX115" s="107" t="s">
        <v>863</v>
      </c>
      <c r="DY115" s="107" t="s">
        <v>863</v>
      </c>
      <c r="DZ115" s="107" t="s">
        <v>863</v>
      </c>
      <c r="EA115" s="107" t="s">
        <v>863</v>
      </c>
      <c r="EB115" s="107" t="s">
        <v>863</v>
      </c>
      <c r="EC115" s="107" t="s">
        <v>863</v>
      </c>
      <c r="ED115" s="107" t="s">
        <v>863</v>
      </c>
      <c r="EE115" s="107" t="s">
        <v>863</v>
      </c>
      <c r="EF115" s="107" t="s">
        <v>863</v>
      </c>
      <c r="EG115" s="107" t="s">
        <v>863</v>
      </c>
      <c r="EH115" s="557">
        <v>4</v>
      </c>
      <c r="EI115" s="282">
        <v>1</v>
      </c>
      <c r="EJ115" s="282">
        <v>5</v>
      </c>
      <c r="EK115" s="223">
        <v>1</v>
      </c>
      <c r="EL115" s="218"/>
      <c r="EM115" s="223">
        <v>0</v>
      </c>
      <c r="EN115" s="107" t="s">
        <v>863</v>
      </c>
      <c r="EO115" s="107" t="s">
        <v>863</v>
      </c>
      <c r="EP115" s="1084" t="s">
        <v>863</v>
      </c>
      <c r="EQ115" s="557">
        <v>1</v>
      </c>
      <c r="ER115" s="999" t="s">
        <v>863</v>
      </c>
      <c r="ES115" s="557" t="s">
        <v>863</v>
      </c>
      <c r="ET115" s="557" t="s">
        <v>863</v>
      </c>
      <c r="EU115" s="107" t="s">
        <v>863</v>
      </c>
      <c r="EV115" s="691"/>
      <c r="EW115" s="691"/>
      <c r="EX115" s="712"/>
      <c r="EY115" s="691"/>
      <c r="EZ115" s="691"/>
      <c r="FA115" s="691"/>
      <c r="FB115" s="691"/>
      <c r="FC115" s="698"/>
      <c r="FD115" s="705"/>
      <c r="FE115" s="710"/>
      <c r="FF115" s="712"/>
      <c r="FG115" s="691"/>
      <c r="FH115" s="691"/>
      <c r="FI115" s="691"/>
      <c r="FJ115" s="691"/>
      <c r="FK115" s="718"/>
      <c r="FL115" s="720"/>
      <c r="FM115" s="726"/>
      <c r="FN115" s="732"/>
      <c r="FO115" s="723"/>
      <c r="FP115" s="736"/>
      <c r="FQ115" s="741"/>
      <c r="FR115" s="240"/>
      <c r="FS115" s="240"/>
    </row>
    <row r="116" spans="1:201" hidden="1" x14ac:dyDescent="0.25">
      <c r="A116" s="228">
        <v>90</v>
      </c>
      <c r="B116" s="228">
        <f>COUNTIFS($E$1:E116,E116,$G$1:G116,G116)</f>
        <v>1</v>
      </c>
      <c r="C116" s="228"/>
      <c r="D116" s="135">
        <v>5382</v>
      </c>
      <c r="E116" s="844" t="s">
        <v>1450</v>
      </c>
      <c r="F116" s="230"/>
      <c r="G116" s="223">
        <v>525520082</v>
      </c>
      <c r="H116" s="230">
        <f t="shared" si="1"/>
        <v>64</v>
      </c>
      <c r="I116" s="107" t="s">
        <v>1510</v>
      </c>
      <c r="J116" s="230"/>
      <c r="K116" s="230"/>
      <c r="L116" s="253" t="s">
        <v>48</v>
      </c>
      <c r="M116" s="230"/>
      <c r="N116" s="226"/>
      <c r="O116" s="226"/>
      <c r="P116" s="226"/>
      <c r="Q116" s="290"/>
      <c r="T116" s="168"/>
      <c r="U116" s="168"/>
      <c r="V116" s="180"/>
      <c r="W116" s="168"/>
      <c r="X116" s="179"/>
      <c r="Y116" s="168"/>
      <c r="AA116" s="226"/>
      <c r="AB116" s="226"/>
      <c r="AK116" s="317">
        <v>22</v>
      </c>
      <c r="AL116" s="318"/>
      <c r="AN116" s="281"/>
      <c r="AP116" s="319">
        <v>57</v>
      </c>
      <c r="AQ116" s="320">
        <v>25.9</v>
      </c>
      <c r="AR116" s="321">
        <v>11.9</v>
      </c>
      <c r="AS116" s="322">
        <v>94.800000000000011</v>
      </c>
      <c r="AT116" s="323">
        <v>2.2007722007722008</v>
      </c>
      <c r="AU116" s="324">
        <v>26.189189189189189</v>
      </c>
      <c r="AV116" s="325">
        <v>1.5079365079365081</v>
      </c>
      <c r="AW116" s="358">
        <v>38.244799999999998</v>
      </c>
      <c r="AX116" s="326">
        <v>3.74</v>
      </c>
      <c r="AY116" s="226">
        <v>6.23</v>
      </c>
      <c r="AZ116" s="280">
        <v>17.29</v>
      </c>
      <c r="BA116" s="327"/>
      <c r="BB116" s="328">
        <v>0.46</v>
      </c>
      <c r="BC116" s="329">
        <v>3.7510400000000006</v>
      </c>
      <c r="BD116" s="329"/>
      <c r="BE116" s="226">
        <v>75.099999999999994</v>
      </c>
      <c r="BG116" s="330">
        <v>62.3</v>
      </c>
      <c r="BH116" s="280"/>
      <c r="BI116" s="280">
        <v>4.49</v>
      </c>
      <c r="BJ116" s="280">
        <v>43.567753001715268</v>
      </c>
      <c r="BK116" s="280">
        <v>56.432246998284739</v>
      </c>
      <c r="BL116" s="331">
        <v>0.77203647416413368</v>
      </c>
      <c r="BM116" s="332">
        <v>0.48543999999999998</v>
      </c>
      <c r="BN116" s="328">
        <v>0.18367999999999998</v>
      </c>
      <c r="BO116" s="226">
        <v>7.74</v>
      </c>
      <c r="BP116" s="226">
        <v>21.2</v>
      </c>
      <c r="BQ116" s="333">
        <v>2.739018087855297</v>
      </c>
      <c r="BR116" s="347"/>
      <c r="BS116" s="347"/>
      <c r="BT116" s="347"/>
      <c r="BU116" s="347"/>
      <c r="BV116" s="347"/>
      <c r="BW116" s="347"/>
      <c r="BX116" s="347"/>
      <c r="BY116" s="347"/>
      <c r="BZ116" s="347"/>
      <c r="CA116" s="347"/>
      <c r="CB116" s="347"/>
      <c r="CC116" s="347"/>
      <c r="CD116" s="280">
        <v>7.2416999999999998</v>
      </c>
      <c r="CE116" s="226">
        <v>23.9</v>
      </c>
      <c r="CF116" s="226">
        <v>76.099999999999994</v>
      </c>
      <c r="CU116" s="66"/>
      <c r="CW116" s="231"/>
      <c r="CX116" s="231" t="s">
        <v>926</v>
      </c>
      <c r="CY116" s="231">
        <v>2</v>
      </c>
      <c r="CZ116" s="231" t="s">
        <v>930</v>
      </c>
      <c r="DA116" s="98" t="s">
        <v>930</v>
      </c>
      <c r="DI116" s="141" t="s">
        <v>1450</v>
      </c>
      <c r="DJ116" s="218"/>
      <c r="DK116" s="269"/>
      <c r="DL116" s="337"/>
      <c r="DM116" s="108">
        <v>64</v>
      </c>
      <c r="DN116" s="266" t="s">
        <v>1090</v>
      </c>
      <c r="DO116" s="521" t="s">
        <v>48</v>
      </c>
      <c r="DP116" s="980"/>
      <c r="DQ116" s="107">
        <v>2</v>
      </c>
      <c r="DR116" s="557" t="s">
        <v>92</v>
      </c>
      <c r="DS116" s="557"/>
      <c r="DT116" s="107">
        <v>0</v>
      </c>
      <c r="DU116" s="107">
        <v>0</v>
      </c>
      <c r="DV116" s="999" t="s">
        <v>863</v>
      </c>
      <c r="DW116" s="107" t="s">
        <v>863</v>
      </c>
      <c r="DX116" s="107" t="s">
        <v>863</v>
      </c>
      <c r="DY116" s="107" t="s">
        <v>863</v>
      </c>
      <c r="DZ116" s="107">
        <v>148</v>
      </c>
      <c r="EA116" s="107">
        <v>29.7</v>
      </c>
      <c r="EB116" s="107">
        <v>70.3</v>
      </c>
      <c r="EC116" s="107" t="s">
        <v>863</v>
      </c>
      <c r="ED116" s="107" t="s">
        <v>863</v>
      </c>
      <c r="EE116" s="107" t="s">
        <v>863</v>
      </c>
      <c r="EF116" s="107" t="s">
        <v>863</v>
      </c>
      <c r="EG116" s="107">
        <v>0</v>
      </c>
      <c r="EH116" s="557">
        <v>2</v>
      </c>
      <c r="EI116" s="282">
        <v>1</v>
      </c>
      <c r="EJ116" s="282">
        <v>6</v>
      </c>
      <c r="EK116" s="223">
        <v>1</v>
      </c>
      <c r="EL116" s="218"/>
      <c r="EM116" s="223">
        <v>0</v>
      </c>
      <c r="EN116" s="107">
        <v>147</v>
      </c>
      <c r="EO116" s="107">
        <v>83</v>
      </c>
      <c r="EP116" s="1084">
        <v>38.409921791845989</v>
      </c>
      <c r="EQ116" s="557">
        <v>1</v>
      </c>
      <c r="ER116" s="999" t="s">
        <v>863</v>
      </c>
      <c r="ES116" s="557" t="s">
        <v>863</v>
      </c>
      <c r="ET116" s="557" t="s">
        <v>863</v>
      </c>
      <c r="EU116" s="107">
        <v>4</v>
      </c>
      <c r="EV116" s="691"/>
      <c r="EW116" s="691"/>
      <c r="EX116" s="712"/>
      <c r="EY116" s="692"/>
      <c r="EZ116" s="692"/>
      <c r="FA116" s="692"/>
      <c r="FB116" s="692"/>
      <c r="FC116" s="697"/>
      <c r="FD116" s="703"/>
      <c r="FE116" s="709"/>
      <c r="FF116" s="695"/>
      <c r="FG116" s="692"/>
      <c r="FH116" s="692"/>
      <c r="FI116" s="692"/>
      <c r="FJ116" s="692"/>
      <c r="FK116" s="717"/>
      <c r="FL116" s="719"/>
      <c r="FM116" s="724"/>
      <c r="FN116" s="723"/>
      <c r="FO116" s="723"/>
      <c r="FP116" s="737"/>
      <c r="FQ116" s="741"/>
      <c r="FR116" s="240"/>
      <c r="FS116" s="240"/>
      <c r="GR116" s="225"/>
      <c r="GS116" s="225"/>
    </row>
    <row r="117" spans="1:201" hidden="1" x14ac:dyDescent="0.25">
      <c r="A117" s="101">
        <v>91</v>
      </c>
      <c r="B117" s="228">
        <f>COUNTIFS($E$1:E117,E117,$G$1:G117,G117)</f>
        <v>1</v>
      </c>
      <c r="C117" s="228"/>
      <c r="D117" s="135">
        <v>5383</v>
      </c>
      <c r="E117" s="611" t="s">
        <v>1451</v>
      </c>
      <c r="F117" s="230"/>
      <c r="G117" s="223">
        <v>400315436</v>
      </c>
      <c r="H117" s="230">
        <f t="shared" si="1"/>
        <v>76</v>
      </c>
      <c r="I117" s="107" t="s">
        <v>1510</v>
      </c>
      <c r="J117" s="230"/>
      <c r="K117" s="230"/>
      <c r="L117" s="253" t="s">
        <v>48</v>
      </c>
      <c r="M117" s="230"/>
      <c r="N117" s="226"/>
      <c r="O117" s="226"/>
      <c r="P117" s="226"/>
      <c r="Q117" s="290"/>
      <c r="T117" s="168"/>
      <c r="U117" s="168"/>
      <c r="V117" s="180"/>
      <c r="W117" s="168"/>
      <c r="X117" s="179"/>
      <c r="Y117" s="168"/>
      <c r="AA117" s="226"/>
      <c r="AB117" s="226"/>
      <c r="AK117" s="317">
        <v>18.3</v>
      </c>
      <c r="AL117" s="318"/>
      <c r="AN117" s="281"/>
      <c r="AP117" s="319">
        <v>42.5</v>
      </c>
      <c r="AQ117" s="320">
        <v>52.3</v>
      </c>
      <c r="AR117" s="321">
        <v>4.45</v>
      </c>
      <c r="AS117" s="322">
        <v>99.25</v>
      </c>
      <c r="AT117" s="323">
        <v>0.81261950286806883</v>
      </c>
      <c r="AU117" s="324">
        <v>3.6161567877629066</v>
      </c>
      <c r="AV117" s="325">
        <v>0.74889867841409696</v>
      </c>
      <c r="AW117" s="358">
        <v>16.124499999999998</v>
      </c>
      <c r="AX117" s="326">
        <v>4.74</v>
      </c>
      <c r="AY117" s="226">
        <v>12.5</v>
      </c>
      <c r="AZ117" s="280">
        <v>9.39</v>
      </c>
      <c r="BA117" s="327"/>
      <c r="BB117" s="328">
        <v>0.83</v>
      </c>
      <c r="BC117" s="329">
        <v>5.2751000000000001</v>
      </c>
      <c r="BD117" s="329"/>
      <c r="BE117" s="226" t="s">
        <v>754</v>
      </c>
      <c r="BG117" s="330" t="s">
        <v>754</v>
      </c>
      <c r="BH117" s="280"/>
      <c r="BI117" s="280" t="s">
        <v>754</v>
      </c>
      <c r="BJ117" s="280">
        <v>18.028465998945705</v>
      </c>
      <c r="BK117" s="280">
        <v>81.971534001054295</v>
      </c>
      <c r="BL117" s="331">
        <v>0.21993569131832796</v>
      </c>
      <c r="BM117" s="332">
        <v>0.11475000000000002</v>
      </c>
      <c r="BN117" s="328">
        <v>0</v>
      </c>
      <c r="BO117" s="226">
        <v>6.35</v>
      </c>
      <c r="BP117" s="226">
        <v>2.09</v>
      </c>
      <c r="BQ117" s="333">
        <v>0.32913385826771652</v>
      </c>
      <c r="BR117" s="347">
        <v>9.6999999999999993</v>
      </c>
      <c r="BS117" s="347">
        <v>85.4</v>
      </c>
      <c r="BT117" s="347"/>
      <c r="BU117" s="357">
        <v>8.6999999999999957</v>
      </c>
      <c r="BV117" s="357">
        <v>56.1</v>
      </c>
      <c r="BW117" s="357">
        <v>10.199999999999999</v>
      </c>
      <c r="BX117" s="357">
        <v>5.7</v>
      </c>
      <c r="BY117" s="357">
        <v>6.3</v>
      </c>
      <c r="BZ117" s="357">
        <v>3.5</v>
      </c>
      <c r="CA117" s="357">
        <v>68.099999999999994</v>
      </c>
      <c r="CB117" s="357">
        <v>38.200000000000003</v>
      </c>
      <c r="CC117" s="357">
        <v>0.7</v>
      </c>
      <c r="CD117" s="280">
        <v>10.2508</v>
      </c>
      <c r="CE117" s="226">
        <v>19.600000000000001</v>
      </c>
      <c r="CF117" s="226">
        <v>80.400000000000006</v>
      </c>
      <c r="CU117" s="66"/>
      <c r="CW117" s="231"/>
      <c r="CX117" s="231" t="s">
        <v>929</v>
      </c>
      <c r="CY117" s="231">
        <v>3</v>
      </c>
      <c r="CZ117" s="231" t="s">
        <v>927</v>
      </c>
      <c r="DA117" s="62" t="s">
        <v>927</v>
      </c>
      <c r="DI117" s="138" t="s">
        <v>1451</v>
      </c>
      <c r="DJ117" s="218"/>
      <c r="DK117" s="269"/>
      <c r="DL117" s="337"/>
      <c r="DM117" s="108">
        <v>76</v>
      </c>
      <c r="DN117" s="521" t="s">
        <v>1088</v>
      </c>
      <c r="DO117" s="521" t="s">
        <v>48</v>
      </c>
      <c r="DP117" s="980"/>
      <c r="DQ117" s="107">
        <v>2</v>
      </c>
      <c r="DR117" s="557" t="s">
        <v>34</v>
      </c>
      <c r="DS117" s="557"/>
      <c r="DT117" s="107">
        <v>0</v>
      </c>
      <c r="DU117" s="107">
        <v>0</v>
      </c>
      <c r="DV117" s="999" t="s">
        <v>863</v>
      </c>
      <c r="DW117" s="107" t="s">
        <v>863</v>
      </c>
      <c r="DX117" s="107" t="s">
        <v>863</v>
      </c>
      <c r="DY117" s="107" t="s">
        <v>863</v>
      </c>
      <c r="DZ117" s="107">
        <v>112</v>
      </c>
      <c r="EA117" s="107">
        <v>22.3</v>
      </c>
      <c r="EB117" s="107">
        <v>77.7</v>
      </c>
      <c r="EC117" s="107" t="s">
        <v>863</v>
      </c>
      <c r="ED117" s="107" t="s">
        <v>863</v>
      </c>
      <c r="EE117" s="107" t="s">
        <v>863</v>
      </c>
      <c r="EF117" s="107" t="s">
        <v>863</v>
      </c>
      <c r="EG117" s="107">
        <v>0</v>
      </c>
      <c r="EH117" s="557">
        <v>3</v>
      </c>
      <c r="EI117" s="282">
        <v>1</v>
      </c>
      <c r="EJ117" s="282">
        <v>6</v>
      </c>
      <c r="EK117" s="223">
        <v>2</v>
      </c>
      <c r="EL117" s="218"/>
      <c r="EM117" s="223">
        <v>1</v>
      </c>
      <c r="EN117" s="107">
        <v>180</v>
      </c>
      <c r="EO117" s="107">
        <v>85</v>
      </c>
      <c r="EP117" s="1084">
        <v>26.234567901234573</v>
      </c>
      <c r="EQ117" s="557">
        <v>1</v>
      </c>
      <c r="ER117" s="999" t="s">
        <v>863</v>
      </c>
      <c r="ES117" s="557" t="s">
        <v>863</v>
      </c>
      <c r="ET117" s="557" t="s">
        <v>863</v>
      </c>
      <c r="EU117" s="107" t="s">
        <v>863</v>
      </c>
      <c r="EV117" s="691"/>
      <c r="EW117" s="691"/>
      <c r="EX117" s="712"/>
      <c r="EY117" s="691"/>
      <c r="EZ117" s="691"/>
      <c r="FA117" s="691"/>
      <c r="FB117" s="691"/>
      <c r="FC117" s="698"/>
      <c r="FD117" s="705"/>
      <c r="FE117" s="710"/>
      <c r="FF117" s="712"/>
      <c r="FG117" s="691"/>
      <c r="FH117" s="691"/>
      <c r="FI117" s="691"/>
      <c r="FJ117" s="691"/>
      <c r="FK117" s="718"/>
      <c r="FL117" s="720"/>
      <c r="FM117" s="726"/>
      <c r="FN117" s="732"/>
      <c r="FO117" s="723"/>
      <c r="FP117" s="736"/>
      <c r="FQ117" s="741"/>
      <c r="FR117" s="240"/>
      <c r="FS117" s="240"/>
      <c r="GR117" s="225"/>
      <c r="GS117" s="225"/>
    </row>
    <row r="118" spans="1:201" hidden="1" x14ac:dyDescent="0.25">
      <c r="A118" s="101">
        <v>92</v>
      </c>
      <c r="B118" s="228">
        <f>COUNTIFS($E$1:E118,E118,$G$1:G118,G118)</f>
        <v>1</v>
      </c>
      <c r="C118" s="228"/>
      <c r="D118" s="135">
        <v>5397</v>
      </c>
      <c r="E118" s="611" t="s">
        <v>1456</v>
      </c>
      <c r="F118" s="230"/>
      <c r="G118" s="223">
        <v>6905305847</v>
      </c>
      <c r="H118" s="230">
        <f t="shared" si="1"/>
        <v>47</v>
      </c>
      <c r="I118" s="107" t="s">
        <v>1511</v>
      </c>
      <c r="J118" s="230"/>
      <c r="K118" s="230"/>
      <c r="L118" s="253" t="s">
        <v>48</v>
      </c>
      <c r="M118" s="230"/>
      <c r="N118" s="226"/>
      <c r="O118" s="226"/>
      <c r="P118" s="226"/>
      <c r="Q118" s="290"/>
      <c r="T118" s="168"/>
      <c r="U118" s="168"/>
      <c r="V118" s="180"/>
      <c r="W118" s="168"/>
      <c r="X118" s="179"/>
      <c r="Y118" s="168"/>
      <c r="AA118" s="226"/>
      <c r="AB118" s="226"/>
      <c r="AK118" s="317">
        <v>20</v>
      </c>
      <c r="AL118" s="318"/>
      <c r="AN118" s="281"/>
      <c r="AP118" s="319">
        <v>78.7</v>
      </c>
      <c r="AQ118" s="320">
        <v>8.42</v>
      </c>
      <c r="AR118" s="321">
        <v>3</v>
      </c>
      <c r="AS118" s="322">
        <v>90.12</v>
      </c>
      <c r="AT118" s="323">
        <v>9.3467933491686459</v>
      </c>
      <c r="AU118" s="324">
        <v>28.040380047505938</v>
      </c>
      <c r="AV118" s="325">
        <v>6.8914185639229428</v>
      </c>
      <c r="AW118" s="223" t="s">
        <v>754</v>
      </c>
      <c r="AX118" s="326">
        <v>3.41</v>
      </c>
      <c r="AY118" s="226">
        <v>4.34</v>
      </c>
      <c r="AZ118" s="280">
        <v>24.03</v>
      </c>
      <c r="BA118" s="327"/>
      <c r="BB118" s="328">
        <v>0.21</v>
      </c>
      <c r="BC118" s="329" t="e">
        <v>#VALUE!</v>
      </c>
      <c r="BD118" s="329"/>
      <c r="BE118" s="226" t="s">
        <v>754</v>
      </c>
      <c r="BG118" s="330" t="s">
        <v>754</v>
      </c>
      <c r="BH118" s="280"/>
      <c r="BI118" s="280" t="s">
        <v>754</v>
      </c>
      <c r="BJ118" s="280" t="s">
        <v>754</v>
      </c>
      <c r="BK118" s="280" t="s">
        <v>754</v>
      </c>
      <c r="BL118" s="331" t="s">
        <v>754</v>
      </c>
      <c r="BM118" s="332" t="s">
        <v>754</v>
      </c>
      <c r="BN118" s="328" t="s">
        <v>754</v>
      </c>
      <c r="BO118" s="226" t="s">
        <v>754</v>
      </c>
      <c r="BP118" s="226" t="s">
        <v>754</v>
      </c>
      <c r="BQ118" s="333" t="e">
        <v>#VALUE!</v>
      </c>
      <c r="BR118" s="347"/>
      <c r="BS118" s="347"/>
      <c r="BT118" s="347"/>
      <c r="BU118" s="347"/>
      <c r="BV118" s="347"/>
      <c r="BW118" s="347"/>
      <c r="BX118" s="347"/>
      <c r="BY118" s="347"/>
      <c r="BZ118" s="347"/>
      <c r="CA118" s="347"/>
      <c r="CB118" s="347"/>
      <c r="CC118" s="347"/>
      <c r="CD118" s="280">
        <v>4.13422</v>
      </c>
      <c r="CE118" s="226">
        <v>49.1</v>
      </c>
      <c r="CF118" s="226">
        <v>50.9</v>
      </c>
      <c r="CU118" s="66"/>
      <c r="CW118" s="231"/>
      <c r="CX118" s="231" t="s">
        <v>929</v>
      </c>
      <c r="CY118" s="231">
        <v>3</v>
      </c>
      <c r="CZ118" s="231" t="s">
        <v>928</v>
      </c>
      <c r="DA118" s="231" t="s">
        <v>928</v>
      </c>
      <c r="DI118" s="138" t="s">
        <v>1456</v>
      </c>
      <c r="DJ118" s="218"/>
      <c r="DK118" s="269"/>
      <c r="DL118" s="337"/>
      <c r="DM118" s="108">
        <v>47</v>
      </c>
      <c r="DN118" s="521" t="s">
        <v>1088</v>
      </c>
      <c r="DO118" s="521" t="s">
        <v>48</v>
      </c>
      <c r="DP118" s="980"/>
      <c r="DQ118" s="107">
        <v>2</v>
      </c>
      <c r="DR118" s="557" t="s">
        <v>34</v>
      </c>
      <c r="DS118" s="557"/>
      <c r="DT118" s="107">
        <v>0</v>
      </c>
      <c r="DU118" s="107">
        <v>0</v>
      </c>
      <c r="DV118" s="999" t="s">
        <v>863</v>
      </c>
      <c r="DW118" s="107" t="s">
        <v>863</v>
      </c>
      <c r="DX118" s="107" t="s">
        <v>863</v>
      </c>
      <c r="DY118" s="107" t="s">
        <v>863</v>
      </c>
      <c r="DZ118" s="107">
        <v>227</v>
      </c>
      <c r="EA118" s="107">
        <v>37.9</v>
      </c>
      <c r="EB118" s="107">
        <v>62.1</v>
      </c>
      <c r="EC118" s="107" t="s">
        <v>863</v>
      </c>
      <c r="ED118" s="107" t="s">
        <v>863</v>
      </c>
      <c r="EE118" s="107" t="s">
        <v>863</v>
      </c>
      <c r="EF118" s="107" t="s">
        <v>863</v>
      </c>
      <c r="EG118" s="107">
        <v>0</v>
      </c>
      <c r="EH118" s="557">
        <v>3</v>
      </c>
      <c r="EI118" s="282">
        <v>1</v>
      </c>
      <c r="EJ118" s="282">
        <v>7</v>
      </c>
      <c r="EK118" s="223">
        <v>3</v>
      </c>
      <c r="EL118" s="218"/>
      <c r="EM118" s="223">
        <v>2</v>
      </c>
      <c r="EN118" s="107">
        <v>180</v>
      </c>
      <c r="EO118" s="107">
        <v>155</v>
      </c>
      <c r="EP118" s="1084">
        <v>47.839506172839506</v>
      </c>
      <c r="EQ118" s="557">
        <v>2</v>
      </c>
      <c r="ER118" s="999" t="s">
        <v>863</v>
      </c>
      <c r="ES118" s="557" t="s">
        <v>863</v>
      </c>
      <c r="ET118" s="557" t="s">
        <v>863</v>
      </c>
      <c r="EU118" s="107">
        <v>4</v>
      </c>
      <c r="EV118" s="691"/>
      <c r="EW118" s="691"/>
      <c r="EX118" s="712"/>
      <c r="EY118" s="692"/>
      <c r="EZ118" s="692"/>
      <c r="FA118" s="692"/>
      <c r="FB118" s="692"/>
      <c r="FC118" s="697"/>
      <c r="FD118" s="703"/>
      <c r="FE118" s="709"/>
      <c r="FF118" s="695"/>
      <c r="FG118" s="692"/>
      <c r="FH118" s="692"/>
      <c r="FI118" s="692"/>
      <c r="FJ118" s="692"/>
      <c r="FK118" s="717"/>
      <c r="FL118" s="719"/>
      <c r="FM118" s="724"/>
      <c r="FN118" s="723"/>
      <c r="FO118" s="723"/>
      <c r="FP118" s="737"/>
      <c r="FQ118" s="741"/>
      <c r="FR118" s="240"/>
      <c r="FS118" s="240"/>
      <c r="GR118" s="225"/>
      <c r="GS118" s="225"/>
    </row>
    <row r="119" spans="1:201" hidden="1" x14ac:dyDescent="0.25">
      <c r="A119" s="228">
        <v>93</v>
      </c>
      <c r="B119" s="228">
        <f>COUNTIFS($E$1:E119,E119,$G$1:G119,G119)</f>
        <v>1</v>
      </c>
      <c r="C119" s="228"/>
      <c r="D119" s="135">
        <v>5393</v>
      </c>
      <c r="E119" s="844" t="s">
        <v>1454</v>
      </c>
      <c r="F119" s="230"/>
      <c r="G119" s="223">
        <v>6505270288</v>
      </c>
      <c r="H119" s="230">
        <f t="shared" si="1"/>
        <v>51</v>
      </c>
      <c r="I119" s="107" t="s">
        <v>1511</v>
      </c>
      <c r="J119" s="230"/>
      <c r="K119" s="230"/>
      <c r="L119" s="253" t="s">
        <v>48</v>
      </c>
      <c r="M119" s="230"/>
      <c r="N119" s="226"/>
      <c r="O119" s="226"/>
      <c r="P119" s="226"/>
      <c r="Q119" s="290"/>
      <c r="T119" s="168"/>
      <c r="U119" s="168"/>
      <c r="V119" s="180"/>
      <c r="W119" s="168"/>
      <c r="X119" s="179"/>
      <c r="Y119" s="168"/>
      <c r="AA119" s="226"/>
      <c r="AB119" s="226"/>
      <c r="AK119" s="317">
        <v>2.6</v>
      </c>
      <c r="AL119" s="318"/>
      <c r="AN119" s="281"/>
      <c r="AP119" s="319">
        <v>45.1</v>
      </c>
      <c r="AQ119" s="320">
        <v>42</v>
      </c>
      <c r="AR119" s="321">
        <v>6.76</v>
      </c>
      <c r="AS119" s="322">
        <v>93.86</v>
      </c>
      <c r="AT119" s="323">
        <v>1.0738095238095238</v>
      </c>
      <c r="AU119" s="324">
        <v>7.2589523809523806</v>
      </c>
      <c r="AV119" s="325">
        <v>0.92493847415914687</v>
      </c>
      <c r="AW119" s="223" t="s">
        <v>754</v>
      </c>
      <c r="AX119" s="326" t="s">
        <v>754</v>
      </c>
      <c r="AY119" s="226" t="s">
        <v>754</v>
      </c>
      <c r="AZ119" s="280" t="s">
        <v>754</v>
      </c>
      <c r="BA119" s="327"/>
      <c r="BB119" s="328" t="s">
        <v>754</v>
      </c>
      <c r="BC119" s="329" t="e">
        <v>#VALUE!</v>
      </c>
      <c r="BD119" s="329"/>
      <c r="BE119" s="226" t="s">
        <v>754</v>
      </c>
      <c r="BG119" s="330" t="s">
        <v>754</v>
      </c>
      <c r="BH119" s="280"/>
      <c r="BI119" s="280" t="s">
        <v>754</v>
      </c>
      <c r="BJ119" s="280" t="s">
        <v>754</v>
      </c>
      <c r="BK119" s="280" t="s">
        <v>754</v>
      </c>
      <c r="BL119" s="331" t="s">
        <v>754</v>
      </c>
      <c r="BM119" s="332" t="s">
        <v>754</v>
      </c>
      <c r="BN119" s="328" t="s">
        <v>754</v>
      </c>
      <c r="BO119" s="226" t="s">
        <v>754</v>
      </c>
      <c r="BP119" s="226" t="s">
        <v>754</v>
      </c>
      <c r="BQ119" s="333" t="e">
        <v>#VALUE!</v>
      </c>
      <c r="BR119" s="347"/>
      <c r="BS119" s="347"/>
      <c r="BT119" s="347"/>
      <c r="BU119" s="347"/>
      <c r="BV119" s="347"/>
      <c r="BW119" s="347"/>
      <c r="BX119" s="347"/>
      <c r="BY119" s="347"/>
      <c r="BZ119" s="347"/>
      <c r="CA119" s="347"/>
      <c r="CB119" s="347"/>
      <c r="CC119" s="347"/>
      <c r="CD119" s="280">
        <v>19.488</v>
      </c>
      <c r="CE119" s="226">
        <v>46.4</v>
      </c>
      <c r="CF119" s="226">
        <v>53.6</v>
      </c>
      <c r="CU119" s="66"/>
      <c r="CW119" s="231"/>
      <c r="CX119" s="231" t="s">
        <v>926</v>
      </c>
      <c r="CY119" s="231">
        <v>2</v>
      </c>
      <c r="CZ119" s="231" t="s">
        <v>927</v>
      </c>
      <c r="DA119" s="62" t="s">
        <v>927</v>
      </c>
      <c r="DI119" s="141" t="s">
        <v>1454</v>
      </c>
      <c r="DJ119" s="218"/>
      <c r="DK119" s="269"/>
      <c r="DL119" s="337"/>
      <c r="DM119" s="108">
        <v>51</v>
      </c>
      <c r="DN119" s="521" t="s">
        <v>1088</v>
      </c>
      <c r="DO119" s="521" t="s">
        <v>48</v>
      </c>
      <c r="DP119" s="980"/>
      <c r="DQ119" s="107">
        <v>2</v>
      </c>
      <c r="DR119" s="557" t="s">
        <v>71</v>
      </c>
      <c r="DS119" s="557"/>
      <c r="DT119" s="107">
        <v>0</v>
      </c>
      <c r="DU119" s="107">
        <v>0</v>
      </c>
      <c r="DV119" s="999" t="s">
        <v>863</v>
      </c>
      <c r="DW119" s="107" t="s">
        <v>863</v>
      </c>
      <c r="DX119" s="107" t="s">
        <v>863</v>
      </c>
      <c r="DY119" s="107" t="s">
        <v>863</v>
      </c>
      <c r="DZ119" s="107">
        <v>900</v>
      </c>
      <c r="EA119" s="107">
        <v>10.3</v>
      </c>
      <c r="EB119" s="107">
        <v>89.7</v>
      </c>
      <c r="EC119" s="107" t="s">
        <v>863</v>
      </c>
      <c r="ED119" s="107" t="s">
        <v>863</v>
      </c>
      <c r="EE119" s="107" t="s">
        <v>863</v>
      </c>
      <c r="EF119" s="107" t="s">
        <v>863</v>
      </c>
      <c r="EG119" s="107">
        <v>0</v>
      </c>
      <c r="EH119" s="557">
        <v>2</v>
      </c>
      <c r="EI119" s="282">
        <v>9</v>
      </c>
      <c r="EJ119" s="282">
        <v>2</v>
      </c>
      <c r="EK119" s="223">
        <v>2</v>
      </c>
      <c r="EL119" s="218"/>
      <c r="EM119" s="223">
        <v>0</v>
      </c>
      <c r="EN119" s="107">
        <v>172</v>
      </c>
      <c r="EO119" s="107">
        <v>74</v>
      </c>
      <c r="EP119" s="1084">
        <v>25.013520822065981</v>
      </c>
      <c r="EQ119" s="557">
        <v>1</v>
      </c>
      <c r="ER119" s="999" t="s">
        <v>863</v>
      </c>
      <c r="ES119" s="557" t="s">
        <v>863</v>
      </c>
      <c r="ET119" s="557" t="s">
        <v>863</v>
      </c>
      <c r="EU119" s="107">
        <v>4</v>
      </c>
      <c r="EV119" s="691"/>
      <c r="EW119" s="691"/>
      <c r="EX119" s="712"/>
      <c r="EY119" s="692"/>
      <c r="EZ119" s="692"/>
      <c r="FA119" s="692"/>
      <c r="FB119" s="692"/>
      <c r="FC119" s="697"/>
      <c r="FD119" s="703"/>
      <c r="FE119" s="709"/>
      <c r="FF119" s="695"/>
      <c r="FG119" s="692"/>
      <c r="FH119" s="692"/>
      <c r="FI119" s="692"/>
      <c r="FJ119" s="692"/>
      <c r="FK119" s="717"/>
      <c r="FL119" s="719"/>
      <c r="FM119" s="724"/>
      <c r="FN119" s="723"/>
      <c r="FO119" s="723"/>
      <c r="FP119" s="737"/>
      <c r="FQ119" s="741"/>
      <c r="FR119" s="693"/>
      <c r="FS119" s="240"/>
      <c r="GR119" s="225"/>
      <c r="GS119" s="225"/>
    </row>
    <row r="120" spans="1:201" hidden="1" x14ac:dyDescent="0.25">
      <c r="A120" s="101">
        <v>94</v>
      </c>
      <c r="B120" s="228">
        <f>COUNTIFS($E$1:E120,E120,$G$1:G120,G120)</f>
        <v>1</v>
      </c>
      <c r="C120" s="228"/>
      <c r="D120" s="135">
        <v>5394</v>
      </c>
      <c r="E120" s="844" t="s">
        <v>1455</v>
      </c>
      <c r="F120" s="230"/>
      <c r="G120" s="223">
        <v>5855020743</v>
      </c>
      <c r="H120" s="230">
        <f t="shared" si="1"/>
        <v>58</v>
      </c>
      <c r="I120" s="107" t="s">
        <v>1511</v>
      </c>
      <c r="J120" s="230"/>
      <c r="K120" s="230"/>
      <c r="L120" s="253" t="s">
        <v>48</v>
      </c>
      <c r="M120" s="230"/>
      <c r="N120" s="226"/>
      <c r="O120" s="226"/>
      <c r="P120" s="226"/>
      <c r="Q120" s="290"/>
      <c r="T120" s="168"/>
      <c r="U120" s="168"/>
      <c r="V120" s="180"/>
      <c r="W120" s="168"/>
      <c r="X120" s="179"/>
      <c r="Y120" s="168"/>
      <c r="AA120" s="226"/>
      <c r="AB120" s="226"/>
      <c r="AK120" s="317">
        <v>62.2</v>
      </c>
      <c r="AL120" s="318"/>
      <c r="AN120" s="281"/>
      <c r="AP120" s="319">
        <v>73.900000000000006</v>
      </c>
      <c r="AQ120" s="320">
        <v>18.600000000000001</v>
      </c>
      <c r="AR120" s="321">
        <v>2.82</v>
      </c>
      <c r="AS120" s="322">
        <v>95.32</v>
      </c>
      <c r="AT120" s="323">
        <v>3.9731182795698925</v>
      </c>
      <c r="AU120" s="324">
        <v>11.204193548387096</v>
      </c>
      <c r="AV120" s="325">
        <v>3.4500466853408032</v>
      </c>
      <c r="AW120" s="358">
        <v>58.159300000000002</v>
      </c>
      <c r="AX120" s="326">
        <v>1.65</v>
      </c>
      <c r="AY120" s="226">
        <v>2.2999999999999998</v>
      </c>
      <c r="AZ120" s="280">
        <v>34.380000000000003</v>
      </c>
      <c r="BA120" s="327"/>
      <c r="BB120" s="328">
        <v>0.27</v>
      </c>
      <c r="BC120" s="329">
        <v>3.1481400000000006</v>
      </c>
      <c r="BD120" s="329"/>
      <c r="BE120" s="226">
        <v>96.1</v>
      </c>
      <c r="BG120" s="330">
        <v>77.5</v>
      </c>
      <c r="BH120" s="280"/>
      <c r="BI120" s="280">
        <v>0.94</v>
      </c>
      <c r="BJ120" s="280">
        <v>64.167725540025415</v>
      </c>
      <c r="BK120" s="280">
        <v>35.832274459974585</v>
      </c>
      <c r="BL120" s="331">
        <v>1.7907801418439717</v>
      </c>
      <c r="BM120" s="332">
        <v>2.8894900000000003</v>
      </c>
      <c r="BN120" s="328">
        <v>0</v>
      </c>
      <c r="BO120" s="226">
        <v>5.55</v>
      </c>
      <c r="BP120" s="226">
        <v>11.8</v>
      </c>
      <c r="BQ120" s="333">
        <v>2.1261261261261262</v>
      </c>
      <c r="BR120" s="347"/>
      <c r="BS120" s="347"/>
      <c r="BT120" s="347"/>
      <c r="BU120" s="347"/>
      <c r="BV120" s="347"/>
      <c r="BW120" s="347"/>
      <c r="BX120" s="347"/>
      <c r="BY120" s="347"/>
      <c r="BZ120" s="347"/>
      <c r="CA120" s="347"/>
      <c r="CB120" s="347"/>
      <c r="CC120" s="347"/>
      <c r="CD120" s="280">
        <v>4.5570000000000004</v>
      </c>
      <c r="CE120" s="226">
        <v>24.5</v>
      </c>
      <c r="CF120" s="226">
        <v>75.5</v>
      </c>
      <c r="CU120" s="66"/>
      <c r="CW120" s="231"/>
      <c r="CX120" s="231" t="s">
        <v>926</v>
      </c>
      <c r="CY120" s="231">
        <v>2</v>
      </c>
      <c r="CZ120" s="231" t="s">
        <v>930</v>
      </c>
      <c r="DA120" s="98" t="s">
        <v>930</v>
      </c>
      <c r="DI120" s="141" t="s">
        <v>1455</v>
      </c>
      <c r="DJ120" s="218"/>
      <c r="DK120" s="269"/>
      <c r="DL120" s="337"/>
      <c r="DM120" s="108">
        <v>58</v>
      </c>
      <c r="DN120" s="266" t="s">
        <v>1090</v>
      </c>
      <c r="DO120" s="521" t="s">
        <v>48</v>
      </c>
      <c r="DP120" s="980"/>
      <c r="DQ120" s="107">
        <v>2</v>
      </c>
      <c r="DR120" s="557" t="s">
        <v>1001</v>
      </c>
      <c r="DS120" s="557"/>
      <c r="DT120" s="107">
        <v>0</v>
      </c>
      <c r="DU120" s="107">
        <v>0</v>
      </c>
      <c r="DV120" s="999" t="s">
        <v>863</v>
      </c>
      <c r="DW120" s="107" t="s">
        <v>863</v>
      </c>
      <c r="DX120" s="107" t="s">
        <v>863</v>
      </c>
      <c r="DY120" s="107" t="s">
        <v>863</v>
      </c>
      <c r="DZ120" s="107">
        <v>374</v>
      </c>
      <c r="EA120" s="107">
        <v>13.6</v>
      </c>
      <c r="EB120" s="107">
        <v>86.4</v>
      </c>
      <c r="EC120" s="107" t="s">
        <v>863</v>
      </c>
      <c r="ED120" s="107" t="s">
        <v>863</v>
      </c>
      <c r="EE120" s="107" t="s">
        <v>863</v>
      </c>
      <c r="EF120" s="107" t="s">
        <v>863</v>
      </c>
      <c r="EG120" s="107">
        <v>0</v>
      </c>
      <c r="EH120" s="557">
        <v>2</v>
      </c>
      <c r="EI120" s="282">
        <v>1</v>
      </c>
      <c r="EJ120" s="282">
        <v>6</v>
      </c>
      <c r="EK120" s="223">
        <v>2</v>
      </c>
      <c r="EL120" s="218"/>
      <c r="EM120" s="223">
        <v>0</v>
      </c>
      <c r="EN120" s="107">
        <v>170</v>
      </c>
      <c r="EO120" s="107">
        <v>68</v>
      </c>
      <c r="EP120" s="1084">
        <v>23.529411764705884</v>
      </c>
      <c r="EQ120" s="557">
        <v>0</v>
      </c>
      <c r="ER120" s="999" t="s">
        <v>863</v>
      </c>
      <c r="ES120" s="557" t="s">
        <v>863</v>
      </c>
      <c r="ET120" s="557" t="s">
        <v>863</v>
      </c>
      <c r="EU120" s="107">
        <v>4</v>
      </c>
      <c r="EV120" s="691"/>
      <c r="EW120" s="691"/>
      <c r="EX120" s="712"/>
      <c r="EY120" s="692"/>
      <c r="EZ120" s="692"/>
      <c r="FA120" s="692"/>
      <c r="FB120" s="692"/>
      <c r="FC120" s="697"/>
      <c r="FD120" s="703"/>
      <c r="FE120" s="709"/>
      <c r="FF120" s="695"/>
      <c r="FG120" s="692"/>
      <c r="FH120" s="692"/>
      <c r="FI120" s="692"/>
      <c r="FJ120" s="692"/>
      <c r="FK120" s="717"/>
      <c r="FL120" s="719"/>
      <c r="FM120" s="724"/>
      <c r="FN120" s="723"/>
      <c r="FO120" s="723"/>
      <c r="FP120" s="737"/>
      <c r="FQ120" s="741"/>
      <c r="FR120" s="693"/>
      <c r="FS120" s="240"/>
      <c r="GR120" s="225"/>
      <c r="GS120" s="225"/>
    </row>
    <row r="121" spans="1:201" hidden="1" x14ac:dyDescent="0.25">
      <c r="A121" s="101">
        <v>95</v>
      </c>
      <c r="B121" s="228">
        <f>COUNTIFS($E$1:E121,E121,$G$1:G121,G121)</f>
        <v>1</v>
      </c>
      <c r="C121" s="228"/>
      <c r="D121" s="135">
        <v>5395</v>
      </c>
      <c r="E121" s="611" t="s">
        <v>1453</v>
      </c>
      <c r="F121" s="230"/>
      <c r="G121" s="223">
        <v>505919174</v>
      </c>
      <c r="H121" s="230">
        <f t="shared" si="1"/>
        <v>66</v>
      </c>
      <c r="I121" s="107" t="s">
        <v>1511</v>
      </c>
      <c r="J121" s="230"/>
      <c r="K121" s="230"/>
      <c r="L121" s="253" t="s">
        <v>48</v>
      </c>
      <c r="M121" s="230"/>
      <c r="N121" s="226"/>
      <c r="O121" s="226"/>
      <c r="P121" s="226"/>
      <c r="Q121" s="290"/>
      <c r="T121" s="168"/>
      <c r="U121" s="168"/>
      <c r="V121" s="180"/>
      <c r="W121" s="168"/>
      <c r="X121" s="179"/>
      <c r="Y121" s="168"/>
      <c r="AA121" s="226"/>
      <c r="AB121" s="226"/>
      <c r="AK121" s="317">
        <v>91.8</v>
      </c>
      <c r="AL121" s="318"/>
      <c r="AN121" s="281"/>
      <c r="AP121" s="319">
        <v>83.5</v>
      </c>
      <c r="AQ121" s="320">
        <v>7.52</v>
      </c>
      <c r="AR121" s="321">
        <v>6.73</v>
      </c>
      <c r="AS121" s="322">
        <v>97.75</v>
      </c>
      <c r="AT121" s="323">
        <v>11.103723404255319</v>
      </c>
      <c r="AU121" s="324">
        <v>74.728058510638306</v>
      </c>
      <c r="AV121" s="325">
        <v>5.8596491228070171</v>
      </c>
      <c r="AW121" s="358">
        <v>76.402500000000003</v>
      </c>
      <c r="AX121" s="326">
        <v>2</v>
      </c>
      <c r="AY121" s="226">
        <v>2.4500000000000002</v>
      </c>
      <c r="AZ121" s="280">
        <v>17.89</v>
      </c>
      <c r="BA121" s="327"/>
      <c r="BB121" s="328">
        <v>0.24</v>
      </c>
      <c r="BC121" s="329">
        <v>1.4194999999999993</v>
      </c>
      <c r="BD121" s="329"/>
      <c r="BE121" s="226">
        <v>99.2</v>
      </c>
      <c r="BG121" s="330">
        <v>79.3</v>
      </c>
      <c r="BH121" s="280"/>
      <c r="BI121" s="280">
        <v>0.96000000000000008</v>
      </c>
      <c r="BJ121" s="280">
        <v>63.715846994535518</v>
      </c>
      <c r="BK121" s="280">
        <v>36.284153005464489</v>
      </c>
      <c r="BL121" s="331">
        <v>1.756024096385542</v>
      </c>
      <c r="BM121" s="332">
        <v>2.8724000000000003</v>
      </c>
      <c r="BN121" s="328">
        <v>0</v>
      </c>
      <c r="BO121" s="226">
        <v>8.9600000000000009</v>
      </c>
      <c r="BP121" s="226">
        <v>10.3</v>
      </c>
      <c r="BQ121" s="333">
        <v>1.1495535714285714</v>
      </c>
      <c r="BR121" s="347">
        <v>3.1</v>
      </c>
      <c r="BS121" s="347">
        <v>78.5</v>
      </c>
      <c r="BT121" s="347"/>
      <c r="BU121" s="357">
        <v>1.5</v>
      </c>
      <c r="BV121" s="357">
        <v>7.3</v>
      </c>
      <c r="BW121" s="357">
        <v>18.8</v>
      </c>
      <c r="BX121" s="357">
        <v>1.4</v>
      </c>
      <c r="BY121" s="357">
        <v>22.6</v>
      </c>
      <c r="BZ121" s="357">
        <v>1.7</v>
      </c>
      <c r="CA121" s="357">
        <v>36.200000000000003</v>
      </c>
      <c r="CB121" s="357">
        <v>2.7</v>
      </c>
      <c r="CC121" s="357">
        <v>0.3</v>
      </c>
      <c r="CD121" s="280">
        <v>2.6620799999999996</v>
      </c>
      <c r="CE121" s="226">
        <v>35.4</v>
      </c>
      <c r="CF121" s="226">
        <v>64.599999999999994</v>
      </c>
      <c r="CU121" s="66"/>
      <c r="CW121" s="231"/>
      <c r="CX121" s="231" t="s">
        <v>929</v>
      </c>
      <c r="CY121" s="231">
        <v>3</v>
      </c>
      <c r="CZ121" s="231" t="s">
        <v>930</v>
      </c>
      <c r="DA121" s="98" t="s">
        <v>930</v>
      </c>
      <c r="DI121" s="138" t="s">
        <v>1453</v>
      </c>
      <c r="DJ121" s="218"/>
      <c r="DK121" s="269"/>
      <c r="DL121" s="337"/>
      <c r="DM121" s="108">
        <v>66</v>
      </c>
      <c r="DN121" s="266" t="s">
        <v>1090</v>
      </c>
      <c r="DO121" s="521" t="s">
        <v>48</v>
      </c>
      <c r="DP121" s="980"/>
      <c r="DQ121" s="107">
        <v>2</v>
      </c>
      <c r="DR121" s="557" t="s">
        <v>34</v>
      </c>
      <c r="DS121" s="557"/>
      <c r="DT121" s="107">
        <v>0</v>
      </c>
      <c r="DU121" s="107">
        <v>0</v>
      </c>
      <c r="DV121" s="999" t="s">
        <v>863</v>
      </c>
      <c r="DW121" s="107" t="s">
        <v>863</v>
      </c>
      <c r="DX121" s="107" t="s">
        <v>863</v>
      </c>
      <c r="DY121" s="107" t="s">
        <v>863</v>
      </c>
      <c r="DZ121" s="107">
        <v>2973</v>
      </c>
      <c r="EA121" s="107">
        <v>7.3</v>
      </c>
      <c r="EB121" s="107">
        <v>92.7</v>
      </c>
      <c r="EC121" s="107" t="s">
        <v>863</v>
      </c>
      <c r="ED121" s="107" t="s">
        <v>863</v>
      </c>
      <c r="EE121" s="107" t="s">
        <v>863</v>
      </c>
      <c r="EF121" s="107" t="s">
        <v>863</v>
      </c>
      <c r="EG121" s="107">
        <v>0</v>
      </c>
      <c r="EH121" s="557">
        <v>3</v>
      </c>
      <c r="EI121" s="282">
        <v>1</v>
      </c>
      <c r="EJ121" s="282">
        <v>6</v>
      </c>
      <c r="EK121" s="223">
        <v>3</v>
      </c>
      <c r="EL121" s="218"/>
      <c r="EM121" s="223">
        <v>1</v>
      </c>
      <c r="EN121" s="107">
        <v>173</v>
      </c>
      <c r="EO121" s="107">
        <v>83</v>
      </c>
      <c r="EP121" s="1084">
        <v>27.732299776136855</v>
      </c>
      <c r="EQ121" s="557">
        <v>1</v>
      </c>
      <c r="ER121" s="999" t="s">
        <v>863</v>
      </c>
      <c r="ES121" s="557" t="s">
        <v>863</v>
      </c>
      <c r="ET121" s="557" t="s">
        <v>863</v>
      </c>
      <c r="EU121" s="107">
        <v>4</v>
      </c>
      <c r="EV121" s="691"/>
      <c r="EW121" s="691"/>
      <c r="EX121" s="712"/>
      <c r="EY121" s="692"/>
      <c r="EZ121" s="692"/>
      <c r="FA121" s="692"/>
      <c r="FB121" s="692"/>
      <c r="FC121" s="697"/>
      <c r="FD121" s="703"/>
      <c r="FE121" s="709"/>
      <c r="FF121" s="695"/>
      <c r="FG121" s="692"/>
      <c r="FH121" s="692"/>
      <c r="FI121" s="692"/>
      <c r="FJ121" s="692"/>
      <c r="FK121" s="717"/>
      <c r="FL121" s="719"/>
      <c r="FM121" s="724"/>
      <c r="FN121" s="723"/>
      <c r="FO121" s="723"/>
      <c r="FP121" s="737"/>
      <c r="FQ121" s="741"/>
      <c r="FR121" s="240"/>
      <c r="FS121" s="240"/>
      <c r="GR121" s="225"/>
      <c r="GS121" s="225"/>
    </row>
    <row r="122" spans="1:201" hidden="1" x14ac:dyDescent="0.25">
      <c r="A122" s="101">
        <v>96</v>
      </c>
      <c r="B122" s="228">
        <f>COUNTIFS($E$1:E122,E122,$G$1:G122,G122)</f>
        <v>1</v>
      </c>
      <c r="C122" s="228"/>
      <c r="D122" s="135">
        <v>5398</v>
      </c>
      <c r="E122" s="611" t="s">
        <v>1452</v>
      </c>
      <c r="F122" s="230"/>
      <c r="G122" s="223">
        <v>7303303491</v>
      </c>
      <c r="H122" s="230">
        <f t="shared" si="1"/>
        <v>43</v>
      </c>
      <c r="I122" s="107" t="s">
        <v>1511</v>
      </c>
      <c r="J122" s="230"/>
      <c r="K122" s="230"/>
      <c r="L122" s="253" t="s">
        <v>48</v>
      </c>
      <c r="M122" s="230"/>
      <c r="N122" s="226"/>
      <c r="O122" s="226"/>
      <c r="P122" s="226"/>
      <c r="Q122" s="290"/>
      <c r="T122" s="168"/>
      <c r="U122" s="168"/>
      <c r="V122" s="180"/>
      <c r="W122" s="168"/>
      <c r="X122" s="179"/>
      <c r="Y122" s="168"/>
      <c r="AA122" s="226"/>
      <c r="AB122" s="226"/>
      <c r="AK122" s="317">
        <v>89.3</v>
      </c>
      <c r="AL122" s="318"/>
      <c r="AN122" s="281"/>
      <c r="AP122" s="319">
        <v>1.36</v>
      </c>
      <c r="AQ122" s="320">
        <v>4.29</v>
      </c>
      <c r="AR122" s="321">
        <v>89.7</v>
      </c>
      <c r="AS122" s="322">
        <v>95.350000000000009</v>
      </c>
      <c r="AT122" s="323">
        <v>0.31701631701631705</v>
      </c>
      <c r="AU122" s="324">
        <v>28.436363636363641</v>
      </c>
      <c r="AV122" s="325">
        <v>1.4469624428130651E-2</v>
      </c>
      <c r="AW122" s="358">
        <v>1.0174160000000001</v>
      </c>
      <c r="AX122" s="326">
        <v>5.1999999999999998E-2</v>
      </c>
      <c r="AY122" s="226">
        <v>5.42</v>
      </c>
      <c r="AZ122" s="280">
        <v>30.11</v>
      </c>
      <c r="BA122" s="327"/>
      <c r="BB122" s="328">
        <v>1.8699999999999999E-3</v>
      </c>
      <c r="BC122" s="329">
        <v>6.8516800000000003E-2</v>
      </c>
      <c r="BD122" s="329"/>
      <c r="BE122" s="226">
        <v>83.4</v>
      </c>
      <c r="BG122" s="330">
        <v>45.3</v>
      </c>
      <c r="BH122" s="280"/>
      <c r="BI122" s="280">
        <v>13.82</v>
      </c>
      <c r="BJ122" s="280">
        <v>88.490843470124318</v>
      </c>
      <c r="BK122" s="280">
        <v>11.509156529875685</v>
      </c>
      <c r="BL122" s="331">
        <v>7.6887340301974456</v>
      </c>
      <c r="BM122" s="332">
        <v>4.5968000000000002E-2</v>
      </c>
      <c r="BN122" s="328">
        <v>0</v>
      </c>
      <c r="BO122" s="226">
        <v>1.87</v>
      </c>
      <c r="BP122" s="226">
        <v>2.69</v>
      </c>
      <c r="BQ122" s="333">
        <v>1.4385026737967914</v>
      </c>
      <c r="BR122" s="347"/>
      <c r="BS122" s="347"/>
      <c r="BT122" s="347"/>
      <c r="BU122" s="347"/>
      <c r="BV122" s="347"/>
      <c r="BW122" s="347"/>
      <c r="BX122" s="347"/>
      <c r="BY122" s="347"/>
      <c r="BZ122" s="347"/>
      <c r="CA122" s="347"/>
      <c r="CB122" s="347"/>
      <c r="CC122" s="347"/>
      <c r="CD122" s="280">
        <v>3.6507899999999993</v>
      </c>
      <c r="CE122" s="226">
        <v>85.1</v>
      </c>
      <c r="CF122" s="226">
        <v>14.900000000000006</v>
      </c>
      <c r="CU122" s="66"/>
      <c r="CW122" s="231"/>
      <c r="CX122" s="231" t="s">
        <v>943</v>
      </c>
      <c r="CY122" s="231">
        <v>6</v>
      </c>
      <c r="CZ122" s="62" t="s">
        <v>936</v>
      </c>
      <c r="DA122" s="62" t="s">
        <v>936</v>
      </c>
      <c r="DI122" s="144" t="s">
        <v>1452</v>
      </c>
      <c r="DJ122" s="218"/>
      <c r="DK122" s="269"/>
      <c r="DL122" s="337"/>
      <c r="DM122" s="108">
        <v>43</v>
      </c>
      <c r="DN122" s="521" t="s">
        <v>1088</v>
      </c>
      <c r="DO122" s="521" t="s">
        <v>48</v>
      </c>
      <c r="DP122" s="980"/>
      <c r="DQ122" s="107">
        <v>2</v>
      </c>
      <c r="DR122" s="557" t="s">
        <v>1140</v>
      </c>
      <c r="DS122" s="557"/>
      <c r="DT122" s="107">
        <v>0</v>
      </c>
      <c r="DU122" s="107">
        <v>0</v>
      </c>
      <c r="DV122" s="999" t="s">
        <v>863</v>
      </c>
      <c r="DW122" s="107" t="s">
        <v>863</v>
      </c>
      <c r="DX122" s="107" t="s">
        <v>863</v>
      </c>
      <c r="DY122" s="107" t="s">
        <v>863</v>
      </c>
      <c r="DZ122" s="107">
        <v>13671</v>
      </c>
      <c r="EA122" s="107">
        <v>91.9</v>
      </c>
      <c r="EB122" s="107">
        <v>8.1</v>
      </c>
      <c r="EC122" s="107" t="s">
        <v>863</v>
      </c>
      <c r="ED122" s="107" t="s">
        <v>863</v>
      </c>
      <c r="EE122" s="107" t="s">
        <v>863</v>
      </c>
      <c r="EF122" s="107" t="s">
        <v>863</v>
      </c>
      <c r="EG122" s="107">
        <v>0</v>
      </c>
      <c r="EH122" s="557">
        <v>7</v>
      </c>
      <c r="EI122" s="282">
        <v>1</v>
      </c>
      <c r="EJ122" s="282">
        <v>7</v>
      </c>
      <c r="EK122" s="223">
        <v>2</v>
      </c>
      <c r="EL122" s="218"/>
      <c r="EM122" s="223">
        <v>1</v>
      </c>
      <c r="EN122" s="107">
        <v>183</v>
      </c>
      <c r="EO122" s="107">
        <v>95</v>
      </c>
      <c r="EP122" s="1084">
        <v>28.36752366448685</v>
      </c>
      <c r="EQ122" s="557">
        <v>0</v>
      </c>
      <c r="ER122" s="999" t="s">
        <v>863</v>
      </c>
      <c r="ES122" s="557" t="s">
        <v>863</v>
      </c>
      <c r="ET122" s="557" t="s">
        <v>863</v>
      </c>
      <c r="EU122" s="107">
        <v>4</v>
      </c>
      <c r="EV122" s="691"/>
      <c r="EW122" s="691"/>
      <c r="EX122" s="712"/>
      <c r="EY122" s="692"/>
      <c r="EZ122" s="692"/>
      <c r="FA122" s="692"/>
      <c r="FB122" s="692"/>
      <c r="FC122" s="697"/>
      <c r="FD122" s="703"/>
      <c r="FE122" s="709"/>
      <c r="FF122" s="695"/>
      <c r="FG122" s="692"/>
      <c r="FH122" s="692"/>
      <c r="FI122" s="692"/>
      <c r="FJ122" s="692"/>
      <c r="FK122" s="717"/>
      <c r="FL122" s="719"/>
      <c r="FM122" s="724"/>
      <c r="FN122" s="723"/>
      <c r="FO122" s="723"/>
      <c r="FP122" s="737"/>
      <c r="FQ122" s="741"/>
      <c r="FR122" s="240"/>
      <c r="FS122" s="240"/>
      <c r="GR122" s="225"/>
      <c r="GS122" s="225"/>
    </row>
    <row r="123" spans="1:201" hidden="1" x14ac:dyDescent="0.25">
      <c r="A123" s="101">
        <v>97</v>
      </c>
      <c r="B123" s="228">
        <f>COUNTIFS($E$1:E123,E123,$G$1:G123,G123)</f>
        <v>1</v>
      </c>
      <c r="C123" s="228"/>
      <c r="D123" s="135">
        <v>5416</v>
      </c>
      <c r="E123" s="611" t="s">
        <v>1457</v>
      </c>
      <c r="F123" s="230"/>
      <c r="G123" s="223">
        <v>525324018</v>
      </c>
      <c r="H123" s="230">
        <f t="shared" si="1"/>
        <v>64</v>
      </c>
      <c r="I123" s="107" t="s">
        <v>1512</v>
      </c>
      <c r="J123" s="230"/>
      <c r="K123" s="230"/>
      <c r="L123" s="253" t="s">
        <v>48</v>
      </c>
      <c r="M123" s="230"/>
      <c r="N123" s="226"/>
      <c r="O123" s="226"/>
      <c r="P123" s="226"/>
      <c r="Q123" s="290"/>
      <c r="T123" s="168"/>
      <c r="U123" s="168"/>
      <c r="V123" s="180"/>
      <c r="W123" s="168"/>
      <c r="X123" s="179"/>
      <c r="Y123" s="168"/>
      <c r="AA123" s="226"/>
      <c r="AB123" s="226"/>
      <c r="AK123" s="317">
        <v>20.9</v>
      </c>
      <c r="AL123" s="318"/>
      <c r="AN123" s="281"/>
      <c r="AP123" s="319">
        <v>27</v>
      </c>
      <c r="AQ123" s="320">
        <v>29.4</v>
      </c>
      <c r="AR123" s="321">
        <v>38.299999999999997</v>
      </c>
      <c r="AS123" s="322">
        <v>94.699999999999989</v>
      </c>
      <c r="AT123" s="323">
        <v>0.91836734693877553</v>
      </c>
      <c r="AU123" s="324">
        <v>35.173469387755098</v>
      </c>
      <c r="AV123" s="325">
        <v>0.39881831610044322</v>
      </c>
      <c r="AW123" s="358">
        <v>17.755199999999999</v>
      </c>
      <c r="AX123" s="326">
        <v>6.76</v>
      </c>
      <c r="AY123" s="226">
        <v>13.6</v>
      </c>
      <c r="AZ123" s="280">
        <v>8.379999999999999</v>
      </c>
      <c r="BA123" s="327"/>
      <c r="BB123" s="328">
        <v>9.6000000000000002E-2</v>
      </c>
      <c r="BC123" s="329">
        <v>1.8489600000000004</v>
      </c>
      <c r="BD123" s="329"/>
      <c r="BE123" s="226">
        <v>95.8</v>
      </c>
      <c r="BG123" s="330">
        <v>21</v>
      </c>
      <c r="BH123" s="280"/>
      <c r="BI123" s="280">
        <v>1.31</v>
      </c>
      <c r="BJ123" s="280">
        <v>71.532846715328475</v>
      </c>
      <c r="BK123" s="280">
        <v>28.467153284671536</v>
      </c>
      <c r="BL123" s="331">
        <v>2.5128205128205128</v>
      </c>
      <c r="BM123" s="332">
        <v>0.92016000000000009</v>
      </c>
      <c r="BN123" s="328">
        <v>1.62</v>
      </c>
      <c r="BO123" s="226">
        <v>3</v>
      </c>
      <c r="BP123" s="226">
        <v>1.18</v>
      </c>
      <c r="BQ123" s="333">
        <v>0.39333333333333331</v>
      </c>
      <c r="BR123" s="347"/>
      <c r="BS123" s="347"/>
      <c r="BT123" s="347"/>
      <c r="BU123" s="347"/>
      <c r="BV123" s="347"/>
      <c r="BW123" s="347"/>
      <c r="BX123" s="347"/>
      <c r="BY123" s="347"/>
      <c r="BZ123" s="347"/>
      <c r="CA123" s="347"/>
      <c r="CB123" s="347"/>
      <c r="CC123" s="347"/>
      <c r="CD123" s="280">
        <v>6.1661000000000001</v>
      </c>
      <c r="CE123" s="226">
        <v>31.3</v>
      </c>
      <c r="CF123" s="226">
        <v>68.7</v>
      </c>
      <c r="CU123" s="66"/>
      <c r="CW123" s="231"/>
      <c r="CX123" s="231" t="s">
        <v>929</v>
      </c>
      <c r="CY123" s="231">
        <v>3</v>
      </c>
      <c r="CZ123" s="231" t="s">
        <v>1292</v>
      </c>
      <c r="DA123" s="231" t="s">
        <v>1292</v>
      </c>
      <c r="DI123" s="138" t="s">
        <v>1457</v>
      </c>
      <c r="DJ123" s="218"/>
      <c r="DK123" s="269"/>
      <c r="DL123" s="337"/>
      <c r="DM123" s="108">
        <v>64</v>
      </c>
      <c r="DN123" s="266" t="s">
        <v>1090</v>
      </c>
      <c r="DO123" s="521" t="s">
        <v>48</v>
      </c>
      <c r="DP123" s="980"/>
      <c r="DQ123" s="107">
        <v>2</v>
      </c>
      <c r="DR123" s="557" t="s">
        <v>34</v>
      </c>
      <c r="DS123" s="557"/>
      <c r="DT123" s="107">
        <v>0</v>
      </c>
      <c r="DU123" s="107">
        <v>0</v>
      </c>
      <c r="DV123" s="999" t="s">
        <v>863</v>
      </c>
      <c r="DW123" s="107" t="s">
        <v>863</v>
      </c>
      <c r="DX123" s="107" t="s">
        <v>863</v>
      </c>
      <c r="DY123" s="107" t="s">
        <v>863</v>
      </c>
      <c r="DZ123" s="107">
        <v>1929</v>
      </c>
      <c r="EA123" s="107">
        <v>28.3</v>
      </c>
      <c r="EB123" s="107">
        <v>71.7</v>
      </c>
      <c r="EC123" s="107" t="s">
        <v>863</v>
      </c>
      <c r="ED123" s="107" t="s">
        <v>863</v>
      </c>
      <c r="EE123" s="107" t="s">
        <v>863</v>
      </c>
      <c r="EF123" s="107" t="s">
        <v>863</v>
      </c>
      <c r="EG123" s="107">
        <v>0</v>
      </c>
      <c r="EH123" s="557">
        <v>3</v>
      </c>
      <c r="EI123" s="282">
        <v>2</v>
      </c>
      <c r="EJ123" s="282">
        <v>15</v>
      </c>
      <c r="EK123" s="223">
        <v>3</v>
      </c>
      <c r="EL123" s="218"/>
      <c r="EM123" s="223">
        <v>0</v>
      </c>
      <c r="EN123" s="107">
        <v>163</v>
      </c>
      <c r="EO123" s="107">
        <v>97</v>
      </c>
      <c r="EP123" s="1084">
        <v>36.508713161955662</v>
      </c>
      <c r="EQ123" s="557">
        <v>3</v>
      </c>
      <c r="ER123" s="999" t="s">
        <v>863</v>
      </c>
      <c r="ES123" s="557" t="s">
        <v>863</v>
      </c>
      <c r="ET123" s="557" t="s">
        <v>863</v>
      </c>
      <c r="EU123" s="107" t="s">
        <v>863</v>
      </c>
      <c r="EV123" s="691"/>
      <c r="EW123" s="691"/>
      <c r="EX123" s="712"/>
      <c r="EY123" s="240"/>
      <c r="EZ123" s="240"/>
      <c r="FA123" s="240"/>
      <c r="FB123" s="240"/>
      <c r="FC123" s="241"/>
      <c r="FD123" s="704"/>
      <c r="FE123" s="240"/>
      <c r="FF123" s="240"/>
      <c r="FG123" s="240"/>
      <c r="FH123" s="240"/>
      <c r="FI123" s="240"/>
      <c r="FJ123" s="240"/>
      <c r="FK123" s="240"/>
      <c r="FL123" s="242"/>
      <c r="FM123" s="725"/>
      <c r="FN123" s="242"/>
      <c r="FO123" s="723"/>
      <c r="FP123" s="736"/>
      <c r="FQ123" s="244"/>
      <c r="FR123" s="240"/>
      <c r="FS123" s="240"/>
      <c r="GR123" s="225"/>
      <c r="GS123" s="225"/>
    </row>
    <row r="124" spans="1:201" hidden="1" x14ac:dyDescent="0.25">
      <c r="A124" s="101">
        <v>98</v>
      </c>
      <c r="B124" s="228">
        <f>COUNTIFS($E$1:E124,E124,$G$1:G124,G124)</f>
        <v>1</v>
      </c>
      <c r="C124" s="228"/>
      <c r="D124" s="135">
        <v>5430</v>
      </c>
      <c r="E124" s="611" t="s">
        <v>1459</v>
      </c>
      <c r="F124" s="230"/>
      <c r="G124" s="223">
        <v>5556062358</v>
      </c>
      <c r="H124" s="230">
        <f t="shared" si="1"/>
        <v>61</v>
      </c>
      <c r="I124" s="107" t="s">
        <v>1513</v>
      </c>
      <c r="J124" s="230"/>
      <c r="K124" s="230"/>
      <c r="L124" s="253" t="s">
        <v>48</v>
      </c>
      <c r="M124" s="230">
        <v>2</v>
      </c>
      <c r="N124" s="226">
        <v>9</v>
      </c>
      <c r="O124" s="226"/>
      <c r="P124" s="226"/>
      <c r="Q124" s="290"/>
      <c r="T124" s="168"/>
      <c r="U124" s="168"/>
      <c r="V124" s="180"/>
      <c r="W124" s="168"/>
      <c r="X124" s="179"/>
      <c r="Y124" s="168"/>
      <c r="AA124" s="226"/>
      <c r="AB124" s="226"/>
      <c r="AH124" s="205" t="s">
        <v>710</v>
      </c>
      <c r="AK124" s="317" t="s">
        <v>754</v>
      </c>
      <c r="AL124" s="318"/>
      <c r="AN124" s="281"/>
      <c r="AP124" s="319" t="s">
        <v>754</v>
      </c>
      <c r="AQ124" s="320" t="s">
        <v>754</v>
      </c>
      <c r="AR124" s="321" t="s">
        <v>754</v>
      </c>
      <c r="AS124" s="352" t="s">
        <v>754</v>
      </c>
      <c r="AT124" s="352" t="s">
        <v>754</v>
      </c>
      <c r="AU124" s="324" t="s">
        <v>754</v>
      </c>
      <c r="AV124" s="344" t="s">
        <v>754</v>
      </c>
      <c r="AW124" s="223" t="s">
        <v>754</v>
      </c>
      <c r="AX124" s="326" t="s">
        <v>754</v>
      </c>
      <c r="AY124" s="231" t="s">
        <v>754</v>
      </c>
      <c r="AZ124" s="280" t="s">
        <v>754</v>
      </c>
      <c r="BA124" s="345" t="s">
        <v>754</v>
      </c>
      <c r="BB124" s="328" t="s">
        <v>754</v>
      </c>
      <c r="BC124" s="329" t="e">
        <v>#VALUE!</v>
      </c>
      <c r="BD124" s="346"/>
      <c r="BE124" s="226" t="s">
        <v>754</v>
      </c>
      <c r="BG124" s="330" t="s">
        <v>754</v>
      </c>
      <c r="BH124" s="280"/>
      <c r="BI124" s="280" t="s">
        <v>754</v>
      </c>
      <c r="BJ124" s="280" t="s">
        <v>754</v>
      </c>
      <c r="BK124" s="280" t="s">
        <v>754</v>
      </c>
      <c r="BL124" s="331" t="s">
        <v>754</v>
      </c>
      <c r="BM124" s="332" t="s">
        <v>754</v>
      </c>
      <c r="BN124" s="328" t="s">
        <v>754</v>
      </c>
      <c r="BO124" s="226" t="s">
        <v>754</v>
      </c>
      <c r="BP124" s="226" t="s">
        <v>754</v>
      </c>
      <c r="BQ124" s="333" t="e">
        <v>#VALUE!</v>
      </c>
      <c r="BR124" s="347"/>
      <c r="BS124" s="347"/>
      <c r="BT124" s="347"/>
      <c r="BU124" s="347"/>
      <c r="BV124" s="347"/>
      <c r="BW124" s="347"/>
      <c r="BX124" s="347"/>
      <c r="BY124" s="347"/>
      <c r="BZ124" s="347"/>
      <c r="CA124" s="347"/>
      <c r="CB124" s="347"/>
      <c r="CC124" s="347"/>
      <c r="CD124" s="280" t="s">
        <v>754</v>
      </c>
      <c r="CE124" s="226" t="s">
        <v>754</v>
      </c>
      <c r="CF124" s="226" t="s">
        <v>754</v>
      </c>
      <c r="CW124" s="231"/>
      <c r="CX124" s="231" t="s">
        <v>932</v>
      </c>
      <c r="CY124" s="231">
        <v>4</v>
      </c>
      <c r="CZ124" s="231" t="s">
        <v>754</v>
      </c>
      <c r="DA124" s="231" t="s">
        <v>754</v>
      </c>
      <c r="DB124" s="349" t="s">
        <v>1527</v>
      </c>
      <c r="DI124" s="140" t="s">
        <v>1459</v>
      </c>
      <c r="DJ124" s="218"/>
      <c r="DK124" s="269"/>
      <c r="DL124" s="337"/>
      <c r="DM124" s="108">
        <v>61</v>
      </c>
      <c r="DN124" s="268" t="s">
        <v>1090</v>
      </c>
      <c r="DO124" s="521" t="s">
        <v>48</v>
      </c>
      <c r="DP124" s="980"/>
      <c r="DQ124" s="107">
        <v>1</v>
      </c>
      <c r="DR124" s="557" t="s">
        <v>1100</v>
      </c>
      <c r="DS124" s="557"/>
      <c r="DT124" s="107">
        <v>0</v>
      </c>
      <c r="DU124" s="107">
        <v>1</v>
      </c>
      <c r="DV124" s="999">
        <v>34891</v>
      </c>
      <c r="DW124" s="107">
        <v>0</v>
      </c>
      <c r="DX124" s="107">
        <v>1.1000000000000001</v>
      </c>
      <c r="DY124" s="107">
        <v>3.8</v>
      </c>
      <c r="DZ124" s="107">
        <v>5194</v>
      </c>
      <c r="EA124" s="107">
        <v>85.3</v>
      </c>
      <c r="EB124" s="107">
        <v>14.7</v>
      </c>
      <c r="EC124" s="107">
        <v>0.3</v>
      </c>
      <c r="ED124" s="107">
        <v>1058</v>
      </c>
      <c r="EE124" s="107">
        <v>83.4</v>
      </c>
      <c r="EF124" s="107">
        <v>4.58</v>
      </c>
      <c r="EG124" s="107">
        <v>0</v>
      </c>
      <c r="EH124" s="557">
        <v>4</v>
      </c>
      <c r="EI124" s="282">
        <v>9</v>
      </c>
      <c r="EJ124" s="282">
        <v>2</v>
      </c>
      <c r="EK124" s="223">
        <v>3</v>
      </c>
      <c r="EL124" s="218"/>
      <c r="EM124" s="223">
        <v>1</v>
      </c>
      <c r="EN124" s="107">
        <v>168</v>
      </c>
      <c r="EO124" s="107">
        <v>65</v>
      </c>
      <c r="EP124" s="1084">
        <v>23.03004535147392</v>
      </c>
      <c r="EQ124" s="557">
        <v>3</v>
      </c>
      <c r="ER124" s="999">
        <v>42719</v>
      </c>
      <c r="ES124" s="557" t="s">
        <v>863</v>
      </c>
      <c r="ET124" s="557" t="s">
        <v>863</v>
      </c>
      <c r="EU124" s="107" t="s">
        <v>863</v>
      </c>
      <c r="EV124" s="691"/>
      <c r="EW124" s="691"/>
      <c r="EX124" s="712"/>
      <c r="EY124" s="240"/>
      <c r="EZ124" s="240"/>
      <c r="FA124" s="240"/>
      <c r="FB124" s="240"/>
      <c r="FC124" s="241"/>
      <c r="FD124" s="704"/>
      <c r="FE124" s="240"/>
      <c r="FF124" s="240"/>
      <c r="FG124" s="240"/>
      <c r="FH124" s="240"/>
      <c r="FI124" s="240"/>
      <c r="FJ124" s="240"/>
      <c r="FK124" s="240"/>
      <c r="FL124" s="242"/>
      <c r="FM124" s="725"/>
      <c r="FN124" s="242"/>
      <c r="FO124" s="723"/>
      <c r="FP124" s="736"/>
      <c r="FQ124" s="244"/>
      <c r="FR124" s="240"/>
      <c r="FS124" s="240"/>
      <c r="GR124" s="225"/>
      <c r="GS124" s="225"/>
    </row>
    <row r="125" spans="1:201" hidden="1" x14ac:dyDescent="0.25">
      <c r="A125" s="101">
        <v>99</v>
      </c>
      <c r="B125" s="228">
        <f>COUNTIFS($E$1:E125,E125,$G$1:G125,G125)</f>
        <v>1</v>
      </c>
      <c r="C125" s="228"/>
      <c r="D125" s="135">
        <v>5434</v>
      </c>
      <c r="E125" s="611" t="s">
        <v>1458</v>
      </c>
      <c r="F125" s="230"/>
      <c r="G125" s="223">
        <v>336103083</v>
      </c>
      <c r="H125" s="230">
        <f t="shared" si="1"/>
        <v>83</v>
      </c>
      <c r="I125" s="107" t="s">
        <v>1513</v>
      </c>
      <c r="J125" s="230"/>
      <c r="K125" s="230"/>
      <c r="L125" s="253" t="s">
        <v>48</v>
      </c>
      <c r="M125" s="230"/>
      <c r="N125" s="226"/>
      <c r="O125" s="226"/>
      <c r="P125" s="226"/>
      <c r="Q125" s="290"/>
      <c r="T125" s="168"/>
      <c r="U125" s="168"/>
      <c r="V125" s="180"/>
      <c r="W125" s="168"/>
      <c r="X125" s="179"/>
      <c r="Y125" s="168"/>
      <c r="AA125" s="226"/>
      <c r="AB125" s="226"/>
      <c r="AK125" s="317">
        <v>89.1</v>
      </c>
      <c r="AL125" s="318"/>
      <c r="AN125" s="281"/>
      <c r="AP125" s="319">
        <v>4.75</v>
      </c>
      <c r="AQ125" s="320">
        <v>4.71</v>
      </c>
      <c r="AR125" s="321">
        <v>86.9</v>
      </c>
      <c r="AS125" s="322">
        <v>96.360000000000014</v>
      </c>
      <c r="AT125" s="323">
        <v>1.0084925690021231</v>
      </c>
      <c r="AU125" s="324">
        <v>87.63800424628451</v>
      </c>
      <c r="AV125" s="325">
        <v>5.1850234690535971E-2</v>
      </c>
      <c r="AW125" s="358">
        <v>3.465125</v>
      </c>
      <c r="AX125" s="326">
        <v>0.37</v>
      </c>
      <c r="AY125" s="226">
        <v>8.19</v>
      </c>
      <c r="AZ125" s="280">
        <v>45.42</v>
      </c>
      <c r="BA125" s="327"/>
      <c r="BB125" s="328">
        <v>4.1000000000000003E-3</v>
      </c>
      <c r="BC125" s="329">
        <v>0.25697500000000001</v>
      </c>
      <c r="BD125" s="329"/>
      <c r="BE125" s="226">
        <v>90.9</v>
      </c>
      <c r="BG125" s="330">
        <v>56.3</v>
      </c>
      <c r="BH125" s="280"/>
      <c r="BI125" s="280">
        <v>4.74</v>
      </c>
      <c r="BJ125" s="280">
        <v>89.513365318711436</v>
      </c>
      <c r="BK125" s="280">
        <v>10.486634681288553</v>
      </c>
      <c r="BL125" s="331">
        <v>8.5359477124183005</v>
      </c>
      <c r="BM125" s="332">
        <v>0.83600000000000008</v>
      </c>
      <c r="BN125" s="328">
        <v>1.4250000000000001E-2</v>
      </c>
      <c r="BO125" s="226">
        <v>3.06</v>
      </c>
      <c r="BP125" s="226">
        <v>7.53</v>
      </c>
      <c r="BQ125" s="333">
        <v>2.4607843137254903</v>
      </c>
      <c r="BR125" s="347"/>
      <c r="BS125" s="347"/>
      <c r="BT125" s="347"/>
      <c r="BU125" s="347"/>
      <c r="BV125" s="347"/>
      <c r="BW125" s="347"/>
      <c r="BX125" s="347"/>
      <c r="BY125" s="347"/>
      <c r="BZ125" s="347"/>
      <c r="CA125" s="347"/>
      <c r="CB125" s="347"/>
      <c r="CC125" s="347"/>
      <c r="CD125" s="280">
        <v>3.13686</v>
      </c>
      <c r="CE125" s="226">
        <v>66.599999999999994</v>
      </c>
      <c r="CF125" s="226">
        <v>33.400000000000006</v>
      </c>
      <c r="CU125" s="66"/>
      <c r="CW125" s="231"/>
      <c r="CX125" s="231" t="s">
        <v>943</v>
      </c>
      <c r="CY125" s="231">
        <v>6</v>
      </c>
      <c r="CZ125" s="231" t="s">
        <v>933</v>
      </c>
      <c r="DA125" s="231" t="s">
        <v>933</v>
      </c>
      <c r="DI125" s="138" t="s">
        <v>1458</v>
      </c>
      <c r="DJ125" s="218"/>
      <c r="DK125" s="269"/>
      <c r="DL125" s="337"/>
      <c r="DM125" s="108">
        <v>83</v>
      </c>
      <c r="DN125" s="266" t="s">
        <v>1090</v>
      </c>
      <c r="DO125" s="521" t="s">
        <v>48</v>
      </c>
      <c r="DP125" s="980"/>
      <c r="DQ125" s="107">
        <v>2</v>
      </c>
      <c r="DR125" s="557" t="s">
        <v>34</v>
      </c>
      <c r="DS125" s="557"/>
      <c r="DT125" s="107">
        <v>0</v>
      </c>
      <c r="DU125" s="107">
        <v>0</v>
      </c>
      <c r="DV125" s="999" t="s">
        <v>863</v>
      </c>
      <c r="DW125" s="107" t="s">
        <v>863</v>
      </c>
      <c r="DX125" s="107" t="s">
        <v>863</v>
      </c>
      <c r="DY125" s="107" t="s">
        <v>863</v>
      </c>
      <c r="DZ125" s="107">
        <v>6752</v>
      </c>
      <c r="EA125" s="107">
        <v>74.599999999999994</v>
      </c>
      <c r="EB125" s="107">
        <v>25.4</v>
      </c>
      <c r="EC125" s="107" t="s">
        <v>863</v>
      </c>
      <c r="ED125" s="107" t="s">
        <v>863</v>
      </c>
      <c r="EE125" s="107" t="s">
        <v>863</v>
      </c>
      <c r="EF125" s="107" t="s">
        <v>863</v>
      </c>
      <c r="EG125" s="107">
        <v>8</v>
      </c>
      <c r="EH125" s="557">
        <v>3</v>
      </c>
      <c r="EI125" s="282">
        <v>2</v>
      </c>
      <c r="EJ125" s="282">
        <v>15</v>
      </c>
      <c r="EK125" s="223">
        <v>3</v>
      </c>
      <c r="EL125" s="218"/>
      <c r="EM125" s="223">
        <v>1</v>
      </c>
      <c r="EN125" s="107">
        <v>164</v>
      </c>
      <c r="EO125" s="107">
        <v>58</v>
      </c>
      <c r="EP125" s="1084">
        <v>21.564544913741823</v>
      </c>
      <c r="EQ125" s="557">
        <v>1</v>
      </c>
      <c r="ER125" s="999" t="s">
        <v>863</v>
      </c>
      <c r="ES125" s="557">
        <v>3</v>
      </c>
      <c r="ET125" s="557">
        <v>2</v>
      </c>
      <c r="EU125" s="107" t="s">
        <v>863</v>
      </c>
      <c r="EV125" s="691"/>
      <c r="EW125" s="691"/>
      <c r="EX125" s="712"/>
      <c r="EY125" s="691"/>
      <c r="EZ125" s="691"/>
      <c r="FA125" s="691"/>
      <c r="FB125" s="691"/>
      <c r="FC125" s="698"/>
      <c r="FD125" s="705"/>
      <c r="FE125" s="710"/>
      <c r="FF125" s="712"/>
      <c r="FG125" s="691"/>
      <c r="FH125" s="691"/>
      <c r="FI125" s="691"/>
      <c r="FJ125" s="691"/>
      <c r="FK125" s="718"/>
      <c r="FL125" s="720"/>
      <c r="FM125" s="726"/>
      <c r="FN125" s="732"/>
      <c r="FO125" s="723"/>
      <c r="FP125" s="736"/>
      <c r="FQ125" s="741"/>
      <c r="FR125" s="240"/>
      <c r="FS125" s="240"/>
      <c r="GR125" s="225"/>
      <c r="GS125" s="225"/>
    </row>
    <row r="126" spans="1:201" hidden="1" x14ac:dyDescent="0.25">
      <c r="A126" s="228">
        <v>100</v>
      </c>
      <c r="B126" s="228">
        <f>COUNTIFS($E$1:E126,E126,$G$1:G126,G126)</f>
        <v>1</v>
      </c>
      <c r="C126" s="228"/>
      <c r="D126" s="135">
        <v>5467</v>
      </c>
      <c r="E126" s="611" t="s">
        <v>1460</v>
      </c>
      <c r="F126" s="230"/>
      <c r="G126" s="223">
        <v>465418403</v>
      </c>
      <c r="H126" s="230">
        <f t="shared" si="1"/>
        <v>70</v>
      </c>
      <c r="I126" s="107" t="s">
        <v>1514</v>
      </c>
      <c r="J126" s="230"/>
      <c r="K126" s="230"/>
      <c r="L126" s="253" t="s">
        <v>48</v>
      </c>
      <c r="M126" s="230"/>
      <c r="N126" s="226"/>
      <c r="O126" s="226"/>
      <c r="P126" s="226"/>
      <c r="Q126" s="290"/>
      <c r="T126" s="168"/>
      <c r="U126" s="168"/>
      <c r="V126" s="180"/>
      <c r="W126" s="168"/>
      <c r="X126" s="179"/>
      <c r="Y126" s="168"/>
      <c r="AA126" s="226"/>
      <c r="AB126" s="226"/>
      <c r="AK126" s="317">
        <v>41.8</v>
      </c>
      <c r="AL126" s="318"/>
      <c r="AN126" s="281"/>
      <c r="AP126" s="319">
        <v>30.6</v>
      </c>
      <c r="AQ126" s="320">
        <v>35.5</v>
      </c>
      <c r="AR126" s="321">
        <v>26.8</v>
      </c>
      <c r="AS126" s="322">
        <v>92.899999999999991</v>
      </c>
      <c r="AT126" s="323">
        <v>0.86197183098591557</v>
      </c>
      <c r="AU126" s="324">
        <v>23.100845070422537</v>
      </c>
      <c r="AV126" s="325">
        <v>0.49117174959871596</v>
      </c>
      <c r="AW126" s="358">
        <v>20.960999999999999</v>
      </c>
      <c r="AX126" s="326">
        <v>1.88</v>
      </c>
      <c r="AY126" s="226">
        <v>6.12</v>
      </c>
      <c r="AZ126" s="280">
        <v>8.67</v>
      </c>
      <c r="BA126" s="327"/>
      <c r="BB126" s="328">
        <v>1.9E-2</v>
      </c>
      <c r="BC126" s="329">
        <v>1.9278000000000006</v>
      </c>
      <c r="BD126" s="329"/>
      <c r="BE126" s="226">
        <v>91.9</v>
      </c>
      <c r="BG126" s="330">
        <v>80.900000000000006</v>
      </c>
      <c r="BH126" s="280"/>
      <c r="BI126" s="280">
        <v>0.49699999999999994</v>
      </c>
      <c r="BJ126" s="280">
        <v>65.255474452554751</v>
      </c>
      <c r="BK126" s="280">
        <v>34.744525547445257</v>
      </c>
      <c r="BL126" s="331">
        <v>1.8781512605042017</v>
      </c>
      <c r="BM126" s="332">
        <v>0.66402000000000005</v>
      </c>
      <c r="BN126" s="328">
        <v>0</v>
      </c>
      <c r="BO126" s="226">
        <v>4.1500000000000004</v>
      </c>
      <c r="BP126" s="226">
        <v>10.4</v>
      </c>
      <c r="BQ126" s="333">
        <v>2.5060240963855422</v>
      </c>
      <c r="BR126" s="347">
        <v>22.3</v>
      </c>
      <c r="BS126" s="347">
        <v>84.1</v>
      </c>
      <c r="BT126" s="347"/>
      <c r="BU126" s="357">
        <v>6.0999999999999943</v>
      </c>
      <c r="BV126" s="357">
        <v>36.799999999999997</v>
      </c>
      <c r="BW126" s="357">
        <v>12</v>
      </c>
      <c r="BX126" s="357">
        <v>4.4000000000000004</v>
      </c>
      <c r="BY126" s="357">
        <v>48.2</v>
      </c>
      <c r="BZ126" s="357">
        <v>17.7</v>
      </c>
      <c r="CA126" s="357">
        <v>23.4</v>
      </c>
      <c r="CB126" s="357">
        <v>8.6</v>
      </c>
      <c r="CC126" s="357">
        <v>1.5</v>
      </c>
      <c r="CD126" s="280">
        <v>24.565999999999999</v>
      </c>
      <c r="CE126" s="226">
        <v>69.2</v>
      </c>
      <c r="CF126" s="226">
        <v>30.799999999999997</v>
      </c>
      <c r="CU126" s="66"/>
      <c r="CW126" s="231"/>
      <c r="CX126" s="231" t="s">
        <v>929</v>
      </c>
      <c r="CY126" s="231">
        <v>3</v>
      </c>
      <c r="CZ126" s="231" t="s">
        <v>935</v>
      </c>
      <c r="DA126" s="231" t="s">
        <v>935</v>
      </c>
      <c r="DI126" s="138" t="s">
        <v>1460</v>
      </c>
      <c r="DJ126" s="218"/>
      <c r="DK126" s="269"/>
      <c r="DL126" s="337"/>
      <c r="DM126" s="108">
        <v>70</v>
      </c>
      <c r="DN126" s="266" t="s">
        <v>1090</v>
      </c>
      <c r="DO126" s="521" t="s">
        <v>48</v>
      </c>
      <c r="DP126" s="980"/>
      <c r="DQ126" s="107">
        <v>2</v>
      </c>
      <c r="DR126" s="557" t="s">
        <v>34</v>
      </c>
      <c r="DS126" s="557"/>
      <c r="DT126" s="107">
        <v>0</v>
      </c>
      <c r="DU126" s="107">
        <v>0</v>
      </c>
      <c r="DV126" s="999" t="s">
        <v>863</v>
      </c>
      <c r="DW126" s="107" t="s">
        <v>863</v>
      </c>
      <c r="DX126" s="107" t="s">
        <v>863</v>
      </c>
      <c r="DY126" s="107" t="s">
        <v>863</v>
      </c>
      <c r="DZ126" s="107">
        <v>363</v>
      </c>
      <c r="EA126" s="107">
        <v>33.1</v>
      </c>
      <c r="EB126" s="107">
        <v>66.900000000000006</v>
      </c>
      <c r="EC126" s="107" t="s">
        <v>863</v>
      </c>
      <c r="ED126" s="107" t="s">
        <v>863</v>
      </c>
      <c r="EE126" s="107" t="s">
        <v>863</v>
      </c>
      <c r="EF126" s="107" t="s">
        <v>863</v>
      </c>
      <c r="EG126" s="107">
        <v>0</v>
      </c>
      <c r="EH126" s="557">
        <v>3</v>
      </c>
      <c r="EI126" s="282">
        <v>8</v>
      </c>
      <c r="EJ126" s="282">
        <v>13</v>
      </c>
      <c r="EK126" s="223" t="s">
        <v>863</v>
      </c>
      <c r="EL126" s="218"/>
      <c r="EM126" s="223">
        <v>0</v>
      </c>
      <c r="EN126" s="107">
        <v>162</v>
      </c>
      <c r="EO126" s="107">
        <v>75</v>
      </c>
      <c r="EP126" s="1084">
        <v>28.577960676726104</v>
      </c>
      <c r="EQ126" s="557">
        <v>0</v>
      </c>
      <c r="ER126" s="999" t="s">
        <v>863</v>
      </c>
      <c r="ES126" s="557">
        <v>3</v>
      </c>
      <c r="ET126" s="557">
        <v>2</v>
      </c>
      <c r="EU126" s="107">
        <v>4</v>
      </c>
      <c r="EV126" s="691"/>
      <c r="EW126" s="691"/>
      <c r="EX126" s="712"/>
      <c r="EY126" s="693"/>
      <c r="EZ126" s="693"/>
      <c r="FA126" s="693"/>
      <c r="FB126" s="693"/>
      <c r="FC126" s="700"/>
      <c r="FD126" s="706"/>
      <c r="FE126" s="240"/>
      <c r="FF126" s="240"/>
      <c r="FG126" s="693"/>
      <c r="FH126" s="693"/>
      <c r="FI126" s="693"/>
      <c r="FJ126" s="693"/>
      <c r="FK126" s="693"/>
      <c r="FL126" s="721"/>
      <c r="FM126" s="727"/>
      <c r="FN126" s="242"/>
      <c r="FO126" s="723"/>
      <c r="FP126" s="736"/>
      <c r="FQ126" s="743"/>
      <c r="FR126" s="240"/>
      <c r="FS126" s="240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73"/>
      <c r="GS126" s="73"/>
    </row>
    <row r="127" spans="1:201" hidden="1" x14ac:dyDescent="0.25">
      <c r="A127" s="101">
        <v>1</v>
      </c>
      <c r="B127" s="228">
        <f>COUNTIFS($E$1:E127,E127,$G$1:G127,G127)</f>
        <v>1</v>
      </c>
      <c r="C127" s="228"/>
      <c r="D127" s="525">
        <v>5492</v>
      </c>
      <c r="E127" s="233" t="s">
        <v>97</v>
      </c>
      <c r="F127" s="230" t="s">
        <v>61</v>
      </c>
      <c r="G127" s="230">
        <v>8101163521</v>
      </c>
      <c r="H127" s="230">
        <f t="shared" si="1"/>
        <v>36</v>
      </c>
      <c r="I127" s="230" t="s">
        <v>98</v>
      </c>
      <c r="J127" s="230" t="s">
        <v>99</v>
      </c>
      <c r="K127" s="230" t="s">
        <v>53</v>
      </c>
      <c r="L127" s="257" t="s">
        <v>48</v>
      </c>
      <c r="M127" s="230">
        <v>8</v>
      </c>
      <c r="N127" s="226">
        <v>1</v>
      </c>
      <c r="O127" s="226"/>
      <c r="P127" s="226"/>
      <c r="Q127" s="290" t="s">
        <v>94</v>
      </c>
      <c r="T127" s="168" t="s">
        <v>32</v>
      </c>
      <c r="U127" s="168" t="s">
        <v>32</v>
      </c>
      <c r="V127" s="180" t="s">
        <v>96</v>
      </c>
      <c r="W127" s="168" t="s">
        <v>32</v>
      </c>
      <c r="X127" s="179" t="s">
        <v>45</v>
      </c>
      <c r="Y127" s="168"/>
      <c r="Z127" s="168" t="s">
        <v>100</v>
      </c>
      <c r="AA127" s="226"/>
      <c r="AB127" s="226"/>
      <c r="AC127" s="226">
        <v>556</v>
      </c>
      <c r="AJ127" s="226">
        <v>18.7</v>
      </c>
      <c r="AK127" s="226">
        <v>82.5</v>
      </c>
      <c r="AL127" s="318">
        <v>15.5</v>
      </c>
      <c r="AM127" s="226">
        <v>92859</v>
      </c>
      <c r="AN127" s="281">
        <v>69.64425</v>
      </c>
      <c r="AO127" s="226">
        <v>6</v>
      </c>
      <c r="AP127" s="370">
        <v>33.5</v>
      </c>
      <c r="AQ127" s="320">
        <v>38.9</v>
      </c>
      <c r="AR127" s="371">
        <v>25.9</v>
      </c>
      <c r="AS127" s="322">
        <v>98.300000000000011</v>
      </c>
      <c r="AT127" s="323">
        <v>0.86118251928020573</v>
      </c>
      <c r="AU127" s="324">
        <v>22.304627249357328</v>
      </c>
      <c r="AV127" s="325">
        <v>0.51697530864197538</v>
      </c>
      <c r="AW127" s="223">
        <v>29.6</v>
      </c>
      <c r="AX127" s="326">
        <v>2.16</v>
      </c>
      <c r="AY127" s="226">
        <v>6.4</v>
      </c>
      <c r="AZ127" s="226">
        <v>39.6</v>
      </c>
      <c r="BB127" s="226">
        <v>0.4</v>
      </c>
      <c r="BC127" s="329">
        <v>0.77999999999999969</v>
      </c>
      <c r="BD127" s="329"/>
      <c r="BE127" s="226">
        <v>95.6</v>
      </c>
      <c r="BF127" s="226">
        <v>216.4</v>
      </c>
      <c r="BG127" s="226">
        <v>92.5</v>
      </c>
      <c r="BH127" s="226">
        <v>377.1</v>
      </c>
      <c r="BI127" s="226">
        <v>2.0699999999999998</v>
      </c>
      <c r="BJ127" s="226">
        <v>55.3</v>
      </c>
      <c r="BK127" s="226">
        <v>42.9</v>
      </c>
      <c r="BL127" s="331">
        <v>1.289044289044289</v>
      </c>
      <c r="BM127" s="332">
        <v>1</v>
      </c>
      <c r="BN127" s="226">
        <v>1.1000000000000001</v>
      </c>
      <c r="BO127" s="226">
        <v>31.1</v>
      </c>
      <c r="BP127" s="226">
        <v>46.6</v>
      </c>
      <c r="BQ127" s="333">
        <v>1.4983922829581993</v>
      </c>
      <c r="BR127" s="347"/>
      <c r="BS127" s="347"/>
      <c r="BT127" s="347"/>
      <c r="BU127" s="347"/>
      <c r="BV127" s="347"/>
      <c r="BW127" s="347"/>
      <c r="BX127" s="347"/>
      <c r="BY127" s="347"/>
      <c r="BZ127" s="347"/>
      <c r="CA127" s="347"/>
      <c r="CB127" s="347"/>
      <c r="CC127" s="347"/>
      <c r="CD127" s="280">
        <v>18.360800000000001</v>
      </c>
      <c r="CE127" s="226">
        <v>47.2</v>
      </c>
      <c r="CF127" s="226">
        <v>53</v>
      </c>
      <c r="CG127" s="226">
        <v>98</v>
      </c>
      <c r="CH127" s="226">
        <v>2</v>
      </c>
      <c r="CI127" s="226">
        <v>65.900000000000006</v>
      </c>
      <c r="CJ127" s="226">
        <v>8</v>
      </c>
      <c r="CM127" s="226">
        <v>34.099999999999994</v>
      </c>
      <c r="CU127" s="66"/>
      <c r="CV127" s="226">
        <v>0.5</v>
      </c>
      <c r="CW127" s="231" t="s">
        <v>754</v>
      </c>
      <c r="CX127" s="231" t="s">
        <v>926</v>
      </c>
      <c r="CY127" s="269" t="s">
        <v>1092</v>
      </c>
      <c r="CZ127" s="231" t="s">
        <v>927</v>
      </c>
      <c r="DA127" s="62" t="s">
        <v>927</v>
      </c>
      <c r="DI127" s="4" t="s">
        <v>97</v>
      </c>
      <c r="DJ127" s="218">
        <v>8101163521</v>
      </c>
      <c r="DK127" s="269" t="s">
        <v>98</v>
      </c>
      <c r="DL127" s="337">
        <v>5492</v>
      </c>
      <c r="DM127" s="270">
        <v>36</v>
      </c>
      <c r="DN127" s="521" t="s">
        <v>1088</v>
      </c>
      <c r="DO127" s="520" t="s">
        <v>48</v>
      </c>
      <c r="DP127" s="980"/>
      <c r="DQ127" s="269">
        <v>2</v>
      </c>
      <c r="DR127" s="1057" t="s">
        <v>1019</v>
      </c>
      <c r="DS127" s="1057"/>
      <c r="DT127" s="269">
        <v>0</v>
      </c>
      <c r="DU127" s="269">
        <v>0</v>
      </c>
      <c r="DV127" s="997" t="s">
        <v>863</v>
      </c>
      <c r="DW127" s="269" t="s">
        <v>863</v>
      </c>
      <c r="DX127" s="269" t="s">
        <v>863</v>
      </c>
      <c r="DY127" s="269" t="s">
        <v>863</v>
      </c>
      <c r="DZ127" s="269">
        <v>556</v>
      </c>
      <c r="EA127" s="269">
        <v>14.7</v>
      </c>
      <c r="EB127" s="269">
        <v>85.3</v>
      </c>
      <c r="EC127" s="269" t="s">
        <v>863</v>
      </c>
      <c r="ED127" s="269" t="s">
        <v>863</v>
      </c>
      <c r="EE127" s="269" t="s">
        <v>863</v>
      </c>
      <c r="EF127" s="269" t="s">
        <v>863</v>
      </c>
      <c r="EG127" s="269">
        <v>0</v>
      </c>
      <c r="EH127" s="1057" t="s">
        <v>1092</v>
      </c>
      <c r="EI127" s="283">
        <v>1</v>
      </c>
      <c r="EJ127" s="283">
        <v>8</v>
      </c>
      <c r="EK127" s="218" t="s">
        <v>863</v>
      </c>
      <c r="EL127" s="218" t="s">
        <v>863</v>
      </c>
      <c r="EM127" s="218">
        <v>1</v>
      </c>
      <c r="EN127" s="269">
        <v>172</v>
      </c>
      <c r="EO127" s="269">
        <v>82</v>
      </c>
      <c r="EP127" s="1083">
        <v>27.717685235262305</v>
      </c>
      <c r="EQ127" s="1057">
        <v>0</v>
      </c>
      <c r="ER127" s="997" t="s">
        <v>863</v>
      </c>
      <c r="ES127" s="1057">
        <v>1</v>
      </c>
      <c r="ET127" s="1057">
        <v>1</v>
      </c>
      <c r="EU127" s="269">
        <v>3</v>
      </c>
      <c r="EV127" s="691"/>
      <c r="EW127" s="691"/>
      <c r="EX127" s="901">
        <v>5492</v>
      </c>
      <c r="EY127" s="229"/>
      <c r="EZ127" s="229"/>
      <c r="FA127" s="229"/>
      <c r="FB127" s="229"/>
      <c r="FC127" s="229"/>
      <c r="FD127" s="707"/>
      <c r="FE127" s="35"/>
      <c r="FF127" s="228"/>
      <c r="FG127" s="229"/>
      <c r="FH127" s="229"/>
      <c r="FI127" s="229"/>
      <c r="FJ127" s="690"/>
      <c r="FK127" s="690"/>
      <c r="FL127" s="690"/>
      <c r="FM127" s="728"/>
      <c r="FN127" s="117"/>
      <c r="FO127" s="542" t="e">
        <v>#DIV/0!</v>
      </c>
      <c r="FP127" s="857">
        <v>556</v>
      </c>
      <c r="FQ127" s="858"/>
      <c r="FR127" s="42"/>
      <c r="FS127" s="101">
        <v>18.7</v>
      </c>
      <c r="GR127" s="225"/>
      <c r="GS127" s="225"/>
    </row>
    <row r="128" spans="1:201" hidden="1" x14ac:dyDescent="0.25">
      <c r="A128" s="101">
        <v>2</v>
      </c>
      <c r="B128" s="228">
        <f>COUNTIFS($E$1:E128,E128,$G$1:G128,G128)</f>
        <v>1</v>
      </c>
      <c r="C128" s="228"/>
      <c r="D128" s="525">
        <v>5522</v>
      </c>
      <c r="E128" s="233" t="s">
        <v>101</v>
      </c>
      <c r="F128" s="230" t="s">
        <v>70</v>
      </c>
      <c r="G128" s="230">
        <v>6258220496</v>
      </c>
      <c r="H128" s="230">
        <f t="shared" si="1"/>
        <v>55</v>
      </c>
      <c r="I128" s="230" t="s">
        <v>102</v>
      </c>
      <c r="J128" s="230" t="s">
        <v>34</v>
      </c>
      <c r="K128" s="230" t="s">
        <v>53</v>
      </c>
      <c r="L128" s="257" t="s">
        <v>48</v>
      </c>
      <c r="M128" s="230">
        <v>5</v>
      </c>
      <c r="N128" s="226">
        <v>1</v>
      </c>
      <c r="O128" s="226"/>
      <c r="P128" s="226"/>
      <c r="Q128" s="290" t="s">
        <v>94</v>
      </c>
      <c r="T128" s="168" t="s">
        <v>32</v>
      </c>
      <c r="U128" s="168" t="s">
        <v>32</v>
      </c>
      <c r="V128" s="180" t="s">
        <v>96</v>
      </c>
      <c r="W128" s="168" t="s">
        <v>32</v>
      </c>
      <c r="X128" s="179"/>
      <c r="Y128" s="168"/>
      <c r="AA128" s="226"/>
      <c r="AB128" s="226"/>
      <c r="AC128" s="226">
        <v>194</v>
      </c>
      <c r="AJ128" s="226">
        <v>21.5</v>
      </c>
      <c r="AK128" s="226">
        <v>94.1</v>
      </c>
      <c r="AL128" s="318">
        <v>20.231499999999997</v>
      </c>
      <c r="AM128" s="226">
        <v>60139</v>
      </c>
      <c r="AN128" s="281">
        <v>48.111199999999997</v>
      </c>
      <c r="AO128" s="226">
        <v>4</v>
      </c>
      <c r="AP128" s="370">
        <v>37.299999999999997</v>
      </c>
      <c r="AQ128" s="320">
        <v>54.9</v>
      </c>
      <c r="AR128" s="371">
        <v>5.2</v>
      </c>
      <c r="AS128" s="322">
        <v>97.399999999999991</v>
      </c>
      <c r="AT128" s="323">
        <v>0.67941712204007287</v>
      </c>
      <c r="AU128" s="324">
        <v>3.5329690346083789</v>
      </c>
      <c r="AV128" s="325">
        <v>0.62063227953410971</v>
      </c>
      <c r="AW128" s="226">
        <v>35.4</v>
      </c>
      <c r="AX128" s="326">
        <v>0.65</v>
      </c>
      <c r="AY128" s="226">
        <v>1.77</v>
      </c>
      <c r="AZ128" s="226">
        <v>7.5</v>
      </c>
      <c r="BB128" s="226">
        <v>0.09</v>
      </c>
      <c r="BC128" s="329">
        <v>0.37999999999999973</v>
      </c>
      <c r="BD128" s="329"/>
      <c r="BE128" s="226">
        <v>91.4</v>
      </c>
      <c r="BF128" s="226">
        <v>180.3</v>
      </c>
      <c r="BG128" s="226">
        <v>67.5</v>
      </c>
      <c r="BH128" s="226">
        <v>415.7</v>
      </c>
      <c r="BI128" s="226">
        <v>34.4</v>
      </c>
      <c r="BJ128" s="231" t="s">
        <v>754</v>
      </c>
      <c r="BK128" s="231" t="s">
        <v>754</v>
      </c>
      <c r="BL128" s="341" t="s">
        <v>754</v>
      </c>
      <c r="BM128" s="342" t="s">
        <v>754</v>
      </c>
      <c r="BN128" s="231" t="s">
        <v>754</v>
      </c>
      <c r="BO128" s="231" t="s">
        <v>754</v>
      </c>
      <c r="BP128" s="231" t="s">
        <v>754</v>
      </c>
      <c r="BQ128" s="333" t="e">
        <v>#VALUE!</v>
      </c>
      <c r="BR128" s="347">
        <v>32.200000000000003</v>
      </c>
      <c r="BS128" s="347">
        <v>92.6</v>
      </c>
      <c r="BT128" s="347"/>
      <c r="BU128" s="357">
        <v>4.6000000000000014</v>
      </c>
      <c r="BV128" s="367">
        <v>54.9</v>
      </c>
      <c r="BW128" s="367">
        <v>45</v>
      </c>
      <c r="BX128" s="367">
        <v>24.7</v>
      </c>
      <c r="BY128" s="367">
        <v>12.5</v>
      </c>
      <c r="BZ128" s="367">
        <v>6.9</v>
      </c>
      <c r="CA128" s="367">
        <v>34</v>
      </c>
      <c r="CB128" s="367">
        <v>18.7</v>
      </c>
      <c r="CC128" s="367">
        <v>0.3</v>
      </c>
      <c r="CD128" s="280">
        <v>29.151900000000001</v>
      </c>
      <c r="CE128" s="226">
        <v>53.1</v>
      </c>
      <c r="CF128" s="226">
        <v>46.5</v>
      </c>
      <c r="CG128" s="226">
        <v>75.7</v>
      </c>
      <c r="CH128" s="226">
        <v>24.3</v>
      </c>
      <c r="CI128" s="226">
        <v>61.9</v>
      </c>
      <c r="CJ128" s="226">
        <v>12.8</v>
      </c>
      <c r="CM128" s="226">
        <v>38.1</v>
      </c>
      <c r="CU128" s="66"/>
      <c r="CV128" s="231" t="s">
        <v>754</v>
      </c>
      <c r="CW128" s="231" t="s">
        <v>754</v>
      </c>
      <c r="CX128" s="231" t="s">
        <v>929</v>
      </c>
      <c r="CY128" s="231">
        <v>3</v>
      </c>
      <c r="CZ128" s="231" t="s">
        <v>935</v>
      </c>
      <c r="DA128" s="231" t="s">
        <v>935</v>
      </c>
      <c r="DD128" s="53">
        <v>5522</v>
      </c>
      <c r="DE128" s="56">
        <v>95.794210290000009</v>
      </c>
      <c r="DF128" s="56">
        <v>36.93252288</v>
      </c>
      <c r="DG128" s="56">
        <v>0</v>
      </c>
      <c r="DH128" s="56">
        <v>20.063725000000005</v>
      </c>
      <c r="DI128" s="4" t="s">
        <v>101</v>
      </c>
      <c r="DJ128" s="218">
        <v>6258220496</v>
      </c>
      <c r="DK128" s="269" t="s">
        <v>102</v>
      </c>
      <c r="DL128" s="337">
        <v>5522</v>
      </c>
      <c r="DM128" s="270">
        <v>55</v>
      </c>
      <c r="DN128" s="266" t="s">
        <v>1090</v>
      </c>
      <c r="DO128" s="520" t="s">
        <v>48</v>
      </c>
      <c r="DP128" s="980"/>
      <c r="DQ128" s="269">
        <v>2</v>
      </c>
      <c r="DR128" s="1057" t="s">
        <v>34</v>
      </c>
      <c r="DS128" s="1057"/>
      <c r="DT128" s="269">
        <v>0</v>
      </c>
      <c r="DU128" s="269">
        <v>0</v>
      </c>
      <c r="DV128" s="997" t="s">
        <v>863</v>
      </c>
      <c r="DW128" s="269" t="s">
        <v>863</v>
      </c>
      <c r="DX128" s="269" t="s">
        <v>863</v>
      </c>
      <c r="DY128" s="269" t="s">
        <v>863</v>
      </c>
      <c r="DZ128" s="269">
        <v>194</v>
      </c>
      <c r="EA128" s="269">
        <v>20.100000000000001</v>
      </c>
      <c r="EB128" s="269">
        <v>79.900000000000006</v>
      </c>
      <c r="EC128" s="269" t="s">
        <v>863</v>
      </c>
      <c r="ED128" s="269" t="s">
        <v>863</v>
      </c>
      <c r="EE128" s="269" t="s">
        <v>863</v>
      </c>
      <c r="EF128" s="269" t="s">
        <v>863</v>
      </c>
      <c r="EG128" s="269">
        <v>0</v>
      </c>
      <c r="EH128" s="1057">
        <v>3</v>
      </c>
      <c r="EI128" s="283">
        <v>1</v>
      </c>
      <c r="EJ128" s="283">
        <v>5</v>
      </c>
      <c r="EK128" s="218"/>
      <c r="EL128" s="218">
        <v>2</v>
      </c>
      <c r="EM128" s="218">
        <v>1</v>
      </c>
      <c r="EN128" s="269">
        <v>176</v>
      </c>
      <c r="EO128" s="269">
        <v>106</v>
      </c>
      <c r="EP128" s="1083">
        <v>34.220041322314053</v>
      </c>
      <c r="EQ128" s="1057">
        <v>2</v>
      </c>
      <c r="ER128" s="997" t="s">
        <v>863</v>
      </c>
      <c r="ES128" s="1057">
        <v>1</v>
      </c>
      <c r="ET128" s="1057">
        <v>2</v>
      </c>
      <c r="EU128" s="269" t="s">
        <v>863</v>
      </c>
      <c r="EV128" s="691"/>
      <c r="EW128" s="691"/>
      <c r="EX128" s="901">
        <v>5522</v>
      </c>
      <c r="EY128" s="230"/>
      <c r="EZ128" s="230"/>
      <c r="FA128" s="230"/>
      <c r="FB128" s="230"/>
      <c r="FC128" s="126"/>
      <c r="FD128" s="128"/>
      <c r="FE128" s="197"/>
      <c r="FF128" s="32"/>
      <c r="FG128" s="230"/>
      <c r="FH128" s="230"/>
      <c r="FI128" s="230"/>
      <c r="FJ128" s="233"/>
      <c r="FK128" s="37"/>
      <c r="FL128" s="37"/>
      <c r="FM128" s="34"/>
      <c r="FN128" s="118"/>
      <c r="FO128" s="542" t="e">
        <v>#DIV/0!</v>
      </c>
      <c r="FP128" s="857">
        <v>194</v>
      </c>
      <c r="FQ128" s="441"/>
      <c r="FR128" s="42"/>
      <c r="FS128" s="101">
        <v>21.5</v>
      </c>
      <c r="GR128" s="225"/>
      <c r="GS128" s="225"/>
    </row>
    <row r="129" spans="1:201" hidden="1" x14ac:dyDescent="0.25">
      <c r="A129" s="101">
        <v>3</v>
      </c>
      <c r="B129" s="228">
        <f>COUNTIFS($E$1:E129,E129,$G$1:G129,G129)</f>
        <v>1</v>
      </c>
      <c r="C129" s="228"/>
      <c r="D129" s="525">
        <v>5523</v>
      </c>
      <c r="E129" s="233" t="s">
        <v>103</v>
      </c>
      <c r="F129" s="230" t="s">
        <v>59</v>
      </c>
      <c r="G129" s="230">
        <v>365821410</v>
      </c>
      <c r="H129" s="230">
        <f t="shared" si="1"/>
        <v>81</v>
      </c>
      <c r="I129" s="230" t="s">
        <v>102</v>
      </c>
      <c r="J129" s="223" t="s">
        <v>104</v>
      </c>
      <c r="K129" s="230" t="s">
        <v>53</v>
      </c>
      <c r="L129" s="257" t="s">
        <v>48</v>
      </c>
      <c r="M129" s="230">
        <v>11</v>
      </c>
      <c r="N129" s="226">
        <v>5</v>
      </c>
      <c r="O129" s="226"/>
      <c r="P129" s="226"/>
      <c r="Q129" s="290" t="s">
        <v>105</v>
      </c>
      <c r="T129" s="168" t="s">
        <v>32</v>
      </c>
      <c r="U129" s="168" t="s">
        <v>32</v>
      </c>
      <c r="V129" s="180" t="s">
        <v>96</v>
      </c>
      <c r="W129" s="168" t="s">
        <v>32</v>
      </c>
      <c r="X129" s="179" t="s">
        <v>45</v>
      </c>
      <c r="Y129" s="168"/>
      <c r="Z129" s="168" t="s">
        <v>106</v>
      </c>
      <c r="AA129" s="226"/>
      <c r="AB129" s="226"/>
      <c r="AC129" s="1">
        <v>12575</v>
      </c>
      <c r="AD129" s="1"/>
      <c r="AE129" s="1"/>
      <c r="AF129" s="1"/>
      <c r="AG129" s="1"/>
      <c r="AJ129" s="226">
        <v>70.8</v>
      </c>
      <c r="AK129" s="226">
        <v>89</v>
      </c>
      <c r="AL129" s="318">
        <v>63.012</v>
      </c>
      <c r="AM129" s="226">
        <v>380010</v>
      </c>
      <c r="AN129" s="281">
        <v>207.27818181818182</v>
      </c>
      <c r="AO129" s="226">
        <v>6</v>
      </c>
      <c r="AP129" s="370">
        <v>4.2</v>
      </c>
      <c r="AQ129" s="320">
        <v>0.7</v>
      </c>
      <c r="AR129" s="371">
        <v>94.6</v>
      </c>
      <c r="AS129" s="322">
        <v>99.5</v>
      </c>
      <c r="AT129" s="323">
        <v>6.0000000000000009</v>
      </c>
      <c r="AU129" s="324">
        <v>567.6</v>
      </c>
      <c r="AV129" s="325">
        <v>4.4071353620146907E-2</v>
      </c>
      <c r="AW129" s="226">
        <v>3.8</v>
      </c>
      <c r="AX129" s="326">
        <v>0.3</v>
      </c>
      <c r="AY129" s="226">
        <v>6.9</v>
      </c>
      <c r="AZ129" s="226">
        <v>78.5</v>
      </c>
      <c r="BB129" s="226">
        <v>0.02</v>
      </c>
      <c r="BC129" s="329">
        <v>8.0000000000000071E-2</v>
      </c>
      <c r="BD129" s="329"/>
      <c r="BE129" s="226">
        <v>95.7</v>
      </c>
      <c r="BF129" s="226">
        <v>194.3</v>
      </c>
      <c r="BG129" s="226">
        <v>36</v>
      </c>
      <c r="BH129" s="226">
        <v>81.5</v>
      </c>
      <c r="BI129" s="226">
        <v>47.9</v>
      </c>
      <c r="BJ129" s="226">
        <v>87.9</v>
      </c>
      <c r="BK129" s="226">
        <v>11.8</v>
      </c>
      <c r="BL129" s="331">
        <v>7.4491525423728815</v>
      </c>
      <c r="BM129" s="342">
        <v>0.6</v>
      </c>
      <c r="BN129" s="226">
        <v>0.02</v>
      </c>
      <c r="BO129" s="226">
        <v>30.8</v>
      </c>
      <c r="BP129" s="226">
        <v>1.6</v>
      </c>
      <c r="BQ129" s="333">
        <v>5.1948051948051951E-2</v>
      </c>
      <c r="BR129" s="347"/>
      <c r="BS129" s="347"/>
      <c r="BT129" s="347"/>
      <c r="BU129" s="347"/>
      <c r="BV129" s="347"/>
      <c r="BW129" s="347"/>
      <c r="BX129" s="347"/>
      <c r="BY129" s="347"/>
      <c r="BZ129" s="347"/>
      <c r="CA129" s="347"/>
      <c r="CB129" s="347"/>
      <c r="CC129" s="347"/>
      <c r="CD129" s="280">
        <v>0.41649999999999998</v>
      </c>
      <c r="CE129" s="226">
        <v>59.5</v>
      </c>
      <c r="CF129" s="226">
        <v>40.1</v>
      </c>
      <c r="CG129" s="226">
        <v>99.6</v>
      </c>
      <c r="CH129" s="226">
        <v>0.4</v>
      </c>
      <c r="CI129" s="226">
        <v>30.7</v>
      </c>
      <c r="CJ129" s="226">
        <v>0.1</v>
      </c>
      <c r="CM129" s="226">
        <v>69.3</v>
      </c>
      <c r="CU129" s="66"/>
      <c r="CV129" s="226">
        <v>0.2</v>
      </c>
      <c r="CW129" s="231" t="s">
        <v>754</v>
      </c>
      <c r="CX129" s="231" t="s">
        <v>943</v>
      </c>
      <c r="CY129" s="231">
        <v>6</v>
      </c>
      <c r="CZ129" s="231" t="s">
        <v>933</v>
      </c>
      <c r="DA129" s="231" t="s">
        <v>933</v>
      </c>
      <c r="DD129" s="53"/>
      <c r="DE129" s="56"/>
      <c r="DF129" s="56"/>
      <c r="DG129" s="56"/>
      <c r="DH129" s="56"/>
      <c r="DI129" s="4" t="s">
        <v>103</v>
      </c>
      <c r="DJ129" s="271">
        <v>365821410</v>
      </c>
      <c r="DK129" s="271" t="s">
        <v>268</v>
      </c>
      <c r="DL129" s="372">
        <v>6027</v>
      </c>
      <c r="DM129" s="271">
        <v>81</v>
      </c>
      <c r="DN129" s="266" t="s">
        <v>1090</v>
      </c>
      <c r="DO129" s="274" t="s">
        <v>48</v>
      </c>
      <c r="DP129" s="982" t="s">
        <v>280</v>
      </c>
      <c r="DQ129" s="1003">
        <v>3</v>
      </c>
      <c r="DR129" s="1059" t="s">
        <v>1103</v>
      </c>
      <c r="DS129" s="1059"/>
      <c r="DT129" s="271">
        <v>0</v>
      </c>
      <c r="DU129" s="271">
        <v>0</v>
      </c>
      <c r="DV129" s="1004">
        <v>38063</v>
      </c>
      <c r="DW129" s="271">
        <v>1</v>
      </c>
      <c r="DX129" s="271">
        <v>11.4</v>
      </c>
      <c r="DY129" s="271" t="s">
        <v>863</v>
      </c>
      <c r="DZ129" s="271">
        <v>47344</v>
      </c>
      <c r="EA129" s="912">
        <v>91</v>
      </c>
      <c r="EB129" s="912">
        <v>9</v>
      </c>
      <c r="EC129" s="912" t="s">
        <v>863</v>
      </c>
      <c r="ED129" s="912" t="s">
        <v>863</v>
      </c>
      <c r="EE129" s="912" t="s">
        <v>863</v>
      </c>
      <c r="EF129" s="271" t="s">
        <v>863</v>
      </c>
      <c r="EG129" s="271">
        <v>8</v>
      </c>
      <c r="EH129" s="1059">
        <v>6</v>
      </c>
      <c r="EI129" s="284">
        <v>9</v>
      </c>
      <c r="EJ129" s="284">
        <v>30</v>
      </c>
      <c r="EK129" s="271"/>
      <c r="EL129" s="271">
        <v>3</v>
      </c>
      <c r="EM129" s="271">
        <v>1</v>
      </c>
      <c r="EN129" s="271">
        <v>156</v>
      </c>
      <c r="EO129" s="271">
        <v>66.5</v>
      </c>
      <c r="EP129" s="1086">
        <v>27.32577251808021</v>
      </c>
      <c r="EQ129" s="1059">
        <v>2</v>
      </c>
      <c r="ER129" s="1005">
        <v>42403</v>
      </c>
      <c r="ES129" s="1077" t="s">
        <v>863</v>
      </c>
      <c r="ET129" s="1059" t="s">
        <v>863</v>
      </c>
      <c r="EU129" s="271" t="s">
        <v>863</v>
      </c>
      <c r="EV129" s="1006"/>
      <c r="EW129" s="1006"/>
      <c r="EX129" s="901">
        <v>5523</v>
      </c>
      <c r="EY129" s="230"/>
      <c r="EZ129" s="230"/>
      <c r="FA129" s="230"/>
      <c r="FB129" s="230"/>
      <c r="FC129" s="126"/>
      <c r="FD129" s="128"/>
      <c r="FE129" s="197"/>
      <c r="FF129" s="32"/>
      <c r="FG129" s="230"/>
      <c r="FH129" s="230"/>
      <c r="FI129" s="230"/>
      <c r="FJ129" s="233"/>
      <c r="FK129" s="37"/>
      <c r="FL129" s="37"/>
      <c r="FM129" s="34"/>
      <c r="FN129" s="118"/>
      <c r="FO129" s="542" t="e">
        <v>#DIV/0!</v>
      </c>
      <c r="FP129" s="857">
        <v>12575</v>
      </c>
      <c r="FQ129" s="441"/>
      <c r="FR129" s="93"/>
      <c r="FS129" s="101">
        <v>70.8</v>
      </c>
      <c r="GR129" s="225"/>
      <c r="GS129" s="225"/>
    </row>
    <row r="130" spans="1:201" hidden="1" x14ac:dyDescent="0.25">
      <c r="A130" s="101">
        <v>4</v>
      </c>
      <c r="B130" s="228">
        <f>COUNTIFS($E$1:E130,E130,$G$1:G130,G130)</f>
        <v>1</v>
      </c>
      <c r="C130" s="228"/>
      <c r="D130" s="525">
        <v>5541</v>
      </c>
      <c r="E130" s="233" t="s">
        <v>107</v>
      </c>
      <c r="F130" s="230" t="s">
        <v>63</v>
      </c>
      <c r="G130" s="230">
        <v>6112040396</v>
      </c>
      <c r="H130" s="230">
        <f t="shared" si="1"/>
        <v>56</v>
      </c>
      <c r="I130" s="230" t="s">
        <v>108</v>
      </c>
      <c r="J130" s="223" t="s">
        <v>109</v>
      </c>
      <c r="K130" s="230" t="s">
        <v>53</v>
      </c>
      <c r="L130" s="257" t="s">
        <v>48</v>
      </c>
      <c r="M130" s="230">
        <v>7</v>
      </c>
      <c r="N130" s="226">
        <v>3</v>
      </c>
      <c r="O130" s="226"/>
      <c r="P130" s="226"/>
      <c r="Q130" s="290" t="s">
        <v>110</v>
      </c>
      <c r="T130" s="168" t="s">
        <v>32</v>
      </c>
      <c r="U130" s="168" t="s">
        <v>32</v>
      </c>
      <c r="V130" s="179"/>
      <c r="W130" s="168" t="s">
        <v>32</v>
      </c>
      <c r="X130" s="179"/>
      <c r="Y130" s="168"/>
      <c r="AA130" s="226"/>
      <c r="AB130" s="226"/>
      <c r="AC130" s="1">
        <v>89</v>
      </c>
      <c r="AD130" s="1"/>
      <c r="AE130" s="1"/>
      <c r="AF130" s="1"/>
      <c r="AG130" s="1"/>
      <c r="AJ130" s="226">
        <v>22.5</v>
      </c>
      <c r="AK130" s="226">
        <v>65</v>
      </c>
      <c r="AL130" s="318">
        <v>14.625</v>
      </c>
      <c r="AM130" s="226">
        <v>5215</v>
      </c>
      <c r="AN130" s="281">
        <v>2.2349999999999999</v>
      </c>
      <c r="AO130" s="226">
        <v>3</v>
      </c>
      <c r="AP130" s="370">
        <v>16.5</v>
      </c>
      <c r="AQ130" s="320">
        <v>70.900000000000006</v>
      </c>
      <c r="AR130" s="371">
        <v>5.8</v>
      </c>
      <c r="AS130" s="322">
        <v>93.2</v>
      </c>
      <c r="AT130" s="323">
        <v>0.232722143864598</v>
      </c>
      <c r="AU130" s="324">
        <v>1.3497884344146684</v>
      </c>
      <c r="AV130" s="325">
        <v>0.2151238591916558</v>
      </c>
      <c r="AW130" s="226">
        <v>14.2</v>
      </c>
      <c r="AX130" s="326">
        <v>1</v>
      </c>
      <c r="AY130" s="226">
        <v>6.2</v>
      </c>
      <c r="AZ130" s="231" t="s">
        <v>754</v>
      </c>
      <c r="BB130" s="226">
        <v>0.1</v>
      </c>
      <c r="BC130" s="329">
        <v>0.46000000000000013</v>
      </c>
      <c r="BD130" s="329"/>
      <c r="BE130" s="231" t="s">
        <v>754</v>
      </c>
      <c r="BF130" s="231" t="s">
        <v>754</v>
      </c>
      <c r="BG130" s="231" t="s">
        <v>754</v>
      </c>
      <c r="BH130" s="231" t="s">
        <v>754</v>
      </c>
      <c r="BI130" s="231" t="s">
        <v>754</v>
      </c>
      <c r="BJ130" s="231" t="s">
        <v>754</v>
      </c>
      <c r="BK130" s="231" t="s">
        <v>754</v>
      </c>
      <c r="BL130" s="341" t="s">
        <v>754</v>
      </c>
      <c r="BM130" s="342" t="s">
        <v>754</v>
      </c>
      <c r="BN130" s="231" t="s">
        <v>754</v>
      </c>
      <c r="BO130" s="231" t="s">
        <v>754</v>
      </c>
      <c r="BP130" s="231" t="s">
        <v>754</v>
      </c>
      <c r="BQ130" s="333" t="e">
        <v>#VALUE!</v>
      </c>
      <c r="BR130" s="347"/>
      <c r="BS130" s="347"/>
      <c r="BT130" s="347"/>
      <c r="BU130" s="347"/>
      <c r="BV130" s="347"/>
      <c r="BW130" s="347"/>
      <c r="BX130" s="347"/>
      <c r="BY130" s="347"/>
      <c r="BZ130" s="347"/>
      <c r="CA130" s="347"/>
      <c r="CB130" s="347"/>
      <c r="CC130" s="347"/>
      <c r="CD130" s="280">
        <v>21.057300000000001</v>
      </c>
      <c r="CE130" s="226">
        <v>29.7</v>
      </c>
      <c r="CF130" s="226">
        <v>70</v>
      </c>
      <c r="CG130" s="226">
        <v>72.8</v>
      </c>
      <c r="CH130" s="226">
        <v>27.2</v>
      </c>
      <c r="CI130" s="226">
        <v>46.3</v>
      </c>
      <c r="CM130" s="226">
        <v>53.7</v>
      </c>
      <c r="CU130" s="66"/>
      <c r="CV130" s="231" t="s">
        <v>754</v>
      </c>
      <c r="CW130" s="231" t="s">
        <v>754</v>
      </c>
      <c r="CX130" s="231" t="s">
        <v>926</v>
      </c>
      <c r="CY130" s="269" t="s">
        <v>1101</v>
      </c>
      <c r="CZ130" s="231" t="s">
        <v>927</v>
      </c>
      <c r="DA130" s="62" t="s">
        <v>927</v>
      </c>
      <c r="DD130" s="53">
        <v>5541</v>
      </c>
      <c r="DE130" s="56">
        <v>190.21954725000001</v>
      </c>
      <c r="DF130" s="56">
        <v>28.939588279999999</v>
      </c>
      <c r="DG130" s="56">
        <v>0</v>
      </c>
      <c r="DH130" s="56">
        <v>9.6256699600000104</v>
      </c>
      <c r="DI130" s="4" t="s">
        <v>107</v>
      </c>
      <c r="DJ130" s="218">
        <v>6112040396</v>
      </c>
      <c r="DK130" s="269" t="s">
        <v>108</v>
      </c>
      <c r="DL130" s="337">
        <v>5541</v>
      </c>
      <c r="DM130" s="270">
        <v>56</v>
      </c>
      <c r="DN130" s="521" t="s">
        <v>1088</v>
      </c>
      <c r="DO130" s="520" t="s">
        <v>48</v>
      </c>
      <c r="DP130" s="980"/>
      <c r="DQ130" s="269">
        <v>2</v>
      </c>
      <c r="DR130" s="1057" t="s">
        <v>1010</v>
      </c>
      <c r="DS130" s="1057"/>
      <c r="DT130" s="269">
        <v>0</v>
      </c>
      <c r="DU130" s="269">
        <v>0</v>
      </c>
      <c r="DV130" s="997" t="s">
        <v>863</v>
      </c>
      <c r="DW130" s="269" t="s">
        <v>863</v>
      </c>
      <c r="DX130" s="269" t="s">
        <v>863</v>
      </c>
      <c r="DY130" s="269" t="s">
        <v>863</v>
      </c>
      <c r="DZ130" s="269">
        <v>89</v>
      </c>
      <c r="EA130" s="269">
        <v>16.899999999999999</v>
      </c>
      <c r="EB130" s="269">
        <v>83.1</v>
      </c>
      <c r="EC130" s="269" t="s">
        <v>863</v>
      </c>
      <c r="ED130" s="269" t="s">
        <v>863</v>
      </c>
      <c r="EE130" s="269" t="s">
        <v>863</v>
      </c>
      <c r="EF130" s="269" t="s">
        <v>863</v>
      </c>
      <c r="EG130" s="269">
        <v>0</v>
      </c>
      <c r="EH130" s="1057" t="s">
        <v>1101</v>
      </c>
      <c r="EI130" s="283">
        <v>2</v>
      </c>
      <c r="EJ130" s="283">
        <v>7</v>
      </c>
      <c r="EK130" s="218"/>
      <c r="EL130" s="218">
        <v>2</v>
      </c>
      <c r="EM130" s="218">
        <v>0</v>
      </c>
      <c r="EN130" s="269" t="s">
        <v>863</v>
      </c>
      <c r="EO130" s="269" t="s">
        <v>863</v>
      </c>
      <c r="EP130" s="1083" t="s">
        <v>863</v>
      </c>
      <c r="EQ130" s="1057">
        <v>0</v>
      </c>
      <c r="ER130" s="997" t="s">
        <v>863</v>
      </c>
      <c r="ES130" s="1057">
        <v>2</v>
      </c>
      <c r="ET130" s="1057">
        <v>2</v>
      </c>
      <c r="EU130" s="269">
        <v>4</v>
      </c>
      <c r="EV130" s="691"/>
      <c r="EW130" s="691"/>
      <c r="EX130" s="901">
        <v>5541</v>
      </c>
      <c r="EY130" s="230"/>
      <c r="EZ130" s="230"/>
      <c r="FA130" s="230"/>
      <c r="FB130" s="230"/>
      <c r="FC130" s="126"/>
      <c r="FD130" s="128"/>
      <c r="FE130" s="197"/>
      <c r="FF130" s="32"/>
      <c r="FG130" s="230"/>
      <c r="FH130" s="230"/>
      <c r="FI130" s="230"/>
      <c r="FJ130" s="233"/>
      <c r="FK130" s="37"/>
      <c r="FL130" s="37"/>
      <c r="FM130" s="34"/>
      <c r="FN130" s="118"/>
      <c r="FO130" s="542" t="e">
        <v>#DIV/0!</v>
      </c>
      <c r="FP130" s="857">
        <v>89</v>
      </c>
      <c r="FQ130" s="441"/>
      <c r="FR130" s="42"/>
      <c r="FS130" s="101">
        <v>22.5</v>
      </c>
      <c r="GR130" s="225"/>
      <c r="GS130" s="225"/>
    </row>
    <row r="131" spans="1:201" hidden="1" x14ac:dyDescent="0.25">
      <c r="A131" s="101">
        <v>5</v>
      </c>
      <c r="B131" s="228">
        <f>COUNTIFS($E$1:E131,E131,$G$1:G131,G131)</f>
        <v>1</v>
      </c>
      <c r="C131" s="228"/>
      <c r="D131" s="966">
        <v>5554</v>
      </c>
      <c r="E131" s="233" t="s">
        <v>111</v>
      </c>
      <c r="F131" s="230" t="s">
        <v>73</v>
      </c>
      <c r="G131" s="230">
        <v>7111065302</v>
      </c>
      <c r="H131" s="230">
        <f t="shared" si="1"/>
        <v>46</v>
      </c>
      <c r="I131" s="230" t="s">
        <v>112</v>
      </c>
      <c r="J131" s="223" t="s">
        <v>113</v>
      </c>
      <c r="K131" s="230" t="s">
        <v>53</v>
      </c>
      <c r="L131" s="257" t="s">
        <v>48</v>
      </c>
      <c r="M131" s="230">
        <v>8</v>
      </c>
      <c r="N131" s="226">
        <v>1</v>
      </c>
      <c r="O131" s="226"/>
      <c r="P131" s="226"/>
      <c r="Q131" s="290" t="s">
        <v>110</v>
      </c>
      <c r="T131" s="168" t="s">
        <v>32</v>
      </c>
      <c r="U131" s="168" t="s">
        <v>32</v>
      </c>
      <c r="V131" s="180" t="s">
        <v>96</v>
      </c>
      <c r="W131" s="168" t="s">
        <v>32</v>
      </c>
      <c r="X131" s="179" t="s">
        <v>45</v>
      </c>
      <c r="AC131" s="212">
        <v>285</v>
      </c>
      <c r="AD131" s="212"/>
      <c r="AE131" s="212"/>
      <c r="AF131" s="212"/>
      <c r="AG131" s="212"/>
      <c r="AJ131" s="226">
        <v>53.2</v>
      </c>
      <c r="AK131" s="226">
        <v>88.8</v>
      </c>
      <c r="AL131" s="318">
        <v>47.241599999999998</v>
      </c>
      <c r="AM131" s="226">
        <v>23813</v>
      </c>
      <c r="AN131" s="281">
        <v>14.883125</v>
      </c>
      <c r="AO131" s="226">
        <v>5</v>
      </c>
      <c r="AP131" s="370">
        <v>18.7</v>
      </c>
      <c r="AQ131" s="320">
        <v>63.1</v>
      </c>
      <c r="AR131" s="371">
        <v>14</v>
      </c>
      <c r="AS131" s="322">
        <v>95.8</v>
      </c>
      <c r="AT131" s="323">
        <v>0.29635499207606969</v>
      </c>
      <c r="AU131" s="324">
        <v>4.1489698890649755</v>
      </c>
      <c r="AV131" s="325">
        <v>0.24254215304798962</v>
      </c>
      <c r="AW131" s="226">
        <v>18.2</v>
      </c>
      <c r="AX131" s="326">
        <v>0.44</v>
      </c>
      <c r="AY131" s="226">
        <v>2.34</v>
      </c>
      <c r="AZ131" s="231" t="s">
        <v>754</v>
      </c>
      <c r="BB131" s="226">
        <v>0.09</v>
      </c>
      <c r="BC131" s="329">
        <v>0.1</v>
      </c>
      <c r="BD131" s="329"/>
      <c r="BE131" s="226">
        <v>94.3</v>
      </c>
      <c r="BF131" s="226">
        <v>183.8</v>
      </c>
      <c r="BG131" s="226">
        <v>88.9</v>
      </c>
      <c r="BH131" s="226">
        <v>503</v>
      </c>
      <c r="BI131" s="226">
        <v>10.6</v>
      </c>
      <c r="BJ131" s="226">
        <v>49</v>
      </c>
      <c r="BK131" s="226">
        <v>49.4</v>
      </c>
      <c r="BL131" s="331">
        <v>0.9919028340080972</v>
      </c>
      <c r="BM131" s="342">
        <v>0.3</v>
      </c>
      <c r="BN131" s="226">
        <v>0.4</v>
      </c>
      <c r="BO131" s="226">
        <v>10.4</v>
      </c>
      <c r="BP131" s="226">
        <v>11.4</v>
      </c>
      <c r="BQ131" s="333">
        <v>1.0961538461538463</v>
      </c>
      <c r="BR131" s="347"/>
      <c r="BS131" s="347"/>
      <c r="BT131" s="347"/>
      <c r="BU131" s="347"/>
      <c r="BV131" s="347"/>
      <c r="BW131" s="347"/>
      <c r="BX131" s="347"/>
      <c r="BY131" s="347"/>
      <c r="BZ131" s="347"/>
      <c r="CA131" s="347"/>
      <c r="CB131" s="347"/>
      <c r="CC131" s="347"/>
      <c r="CD131" s="280">
        <v>36.976600000000005</v>
      </c>
      <c r="CE131" s="226">
        <v>58.6</v>
      </c>
      <c r="CF131" s="226">
        <v>41.5</v>
      </c>
      <c r="CG131" s="226">
        <v>92.4</v>
      </c>
      <c r="CH131" s="226">
        <v>7.6</v>
      </c>
      <c r="CI131" s="226">
        <v>28.6</v>
      </c>
      <c r="CM131" s="226">
        <v>71.400000000000006</v>
      </c>
      <c r="CU131" s="66"/>
      <c r="CV131" s="231" t="s">
        <v>754</v>
      </c>
      <c r="CW131" s="231" t="s">
        <v>754</v>
      </c>
      <c r="CX131" s="231" t="s">
        <v>926</v>
      </c>
      <c r="CY131" s="269" t="s">
        <v>1101</v>
      </c>
      <c r="CZ131" s="231" t="s">
        <v>927</v>
      </c>
      <c r="DA131" s="62" t="s">
        <v>927</v>
      </c>
      <c r="DD131" s="53"/>
      <c r="DE131" s="56"/>
      <c r="DF131" s="56"/>
      <c r="DG131" s="56"/>
      <c r="DH131" s="56"/>
      <c r="DI131" s="4" t="s">
        <v>111</v>
      </c>
      <c r="DJ131" s="218">
        <v>7111065302</v>
      </c>
      <c r="DK131" s="269" t="s">
        <v>112</v>
      </c>
      <c r="DL131" s="337">
        <v>5554</v>
      </c>
      <c r="DM131" s="270">
        <v>46</v>
      </c>
      <c r="DN131" s="521" t="s">
        <v>1088</v>
      </c>
      <c r="DO131" s="520" t="s">
        <v>48</v>
      </c>
      <c r="DP131" s="980"/>
      <c r="DQ131" s="269">
        <v>2</v>
      </c>
      <c r="DR131" s="1057" t="s">
        <v>1137</v>
      </c>
      <c r="DS131" s="1057"/>
      <c r="DT131" s="269">
        <v>0</v>
      </c>
      <c r="DU131" s="269">
        <v>0</v>
      </c>
      <c r="DV131" s="997" t="s">
        <v>863</v>
      </c>
      <c r="DW131" s="269" t="s">
        <v>863</v>
      </c>
      <c r="DX131" s="269" t="s">
        <v>863</v>
      </c>
      <c r="DY131" s="269" t="s">
        <v>863</v>
      </c>
      <c r="DZ131" s="269">
        <v>285</v>
      </c>
      <c r="EA131" s="269">
        <v>11.6</v>
      </c>
      <c r="EB131" s="269">
        <v>88.4</v>
      </c>
      <c r="EC131" s="269" t="s">
        <v>863</v>
      </c>
      <c r="ED131" s="269" t="s">
        <v>863</v>
      </c>
      <c r="EE131" s="269" t="s">
        <v>863</v>
      </c>
      <c r="EF131" s="269" t="s">
        <v>863</v>
      </c>
      <c r="EG131" s="269">
        <v>0</v>
      </c>
      <c r="EH131" s="1057" t="s">
        <v>1101</v>
      </c>
      <c r="EI131" s="283">
        <v>1</v>
      </c>
      <c r="EJ131" s="283">
        <v>8</v>
      </c>
      <c r="EK131" s="218"/>
      <c r="EL131" s="218">
        <v>3</v>
      </c>
      <c r="EM131" s="218">
        <v>0</v>
      </c>
      <c r="EN131" s="269" t="s">
        <v>863</v>
      </c>
      <c r="EO131" s="269" t="s">
        <v>863</v>
      </c>
      <c r="EP131" s="1083" t="s">
        <v>863</v>
      </c>
      <c r="EQ131" s="1057">
        <v>0</v>
      </c>
      <c r="ER131" s="997" t="s">
        <v>863</v>
      </c>
      <c r="ES131" s="1057" t="s">
        <v>863</v>
      </c>
      <c r="ET131" s="1057" t="s">
        <v>863</v>
      </c>
      <c r="EU131" s="269" t="s">
        <v>863</v>
      </c>
      <c r="EV131" s="691"/>
      <c r="EW131" s="691"/>
      <c r="EX131" s="987">
        <v>5554</v>
      </c>
      <c r="EY131" s="457"/>
      <c r="EZ131" s="457"/>
      <c r="FA131" s="457"/>
      <c r="FB131" s="457"/>
      <c r="FC131" s="859"/>
      <c r="FD131" s="860"/>
      <c r="FE131" s="861"/>
      <c r="FF131" s="862"/>
      <c r="FG131" s="457"/>
      <c r="FH131" s="457"/>
      <c r="FI131" s="457"/>
      <c r="FJ131" s="863"/>
      <c r="FK131" s="864"/>
      <c r="FL131" s="864"/>
      <c r="FM131" s="865"/>
      <c r="FN131" s="866"/>
      <c r="FO131" s="542" t="e">
        <v>#DIV/0!</v>
      </c>
      <c r="FP131" s="167">
        <v>285</v>
      </c>
      <c r="FQ131" s="441"/>
      <c r="FR131" s="42"/>
      <c r="FS131" s="101">
        <v>53.2</v>
      </c>
      <c r="GR131" s="225"/>
      <c r="GS131" s="225"/>
    </row>
    <row r="132" spans="1:201" hidden="1" x14ac:dyDescent="0.25">
      <c r="A132" s="101">
        <v>6</v>
      </c>
      <c r="B132" s="228">
        <f>COUNTIFS($E$1:E132,E132,$G$1:G132,G132)</f>
        <v>1</v>
      </c>
      <c r="C132" s="228"/>
      <c r="D132" s="966">
        <v>5563</v>
      </c>
      <c r="E132" s="233" t="s">
        <v>114</v>
      </c>
      <c r="F132" s="230" t="s">
        <v>36</v>
      </c>
      <c r="G132" s="230">
        <v>7501215535</v>
      </c>
      <c r="H132" s="230">
        <f t="shared" si="1"/>
        <v>42</v>
      </c>
      <c r="I132" s="230" t="s">
        <v>115</v>
      </c>
      <c r="J132" s="223" t="s">
        <v>116</v>
      </c>
      <c r="K132" s="230" t="s">
        <v>53</v>
      </c>
      <c r="L132" s="257" t="s">
        <v>48</v>
      </c>
      <c r="M132" s="230">
        <v>8</v>
      </c>
      <c r="N132" s="226">
        <v>1</v>
      </c>
      <c r="O132" s="226"/>
      <c r="P132" s="226"/>
      <c r="Q132" s="290" t="s">
        <v>110</v>
      </c>
      <c r="T132" s="168" t="s">
        <v>32</v>
      </c>
      <c r="U132" s="168" t="s">
        <v>32</v>
      </c>
      <c r="V132" s="180" t="s">
        <v>96</v>
      </c>
      <c r="W132" s="168" t="s">
        <v>32</v>
      </c>
      <c r="X132" s="179" t="s">
        <v>45</v>
      </c>
      <c r="Z132" s="168" t="s">
        <v>117</v>
      </c>
      <c r="AC132" s="219">
        <v>317</v>
      </c>
      <c r="AD132" s="219"/>
      <c r="AE132" s="219"/>
      <c r="AF132" s="219"/>
      <c r="AG132" s="219"/>
      <c r="AJ132" s="226">
        <v>25</v>
      </c>
      <c r="AK132" s="226">
        <v>85.9</v>
      </c>
      <c r="AL132" s="318">
        <v>21.475000000000001</v>
      </c>
      <c r="AM132" s="226">
        <v>53313</v>
      </c>
      <c r="AN132" s="281">
        <v>39.984749999999998</v>
      </c>
      <c r="AO132" s="226">
        <v>6</v>
      </c>
      <c r="AP132" s="370">
        <v>45.3</v>
      </c>
      <c r="AQ132" s="320">
        <v>44</v>
      </c>
      <c r="AR132" s="371">
        <v>5.6</v>
      </c>
      <c r="AS132" s="322">
        <v>94.899999999999991</v>
      </c>
      <c r="AT132" s="323">
        <v>1.0295454545454545</v>
      </c>
      <c r="AU132" s="324">
        <v>5.7654545454545447</v>
      </c>
      <c r="AV132" s="325">
        <v>0.91330645161290314</v>
      </c>
      <c r="AW132" s="226">
        <v>22.6</v>
      </c>
      <c r="AX132" s="326">
        <v>16.8</v>
      </c>
      <c r="AY132" s="226">
        <v>36.200000000000003</v>
      </c>
      <c r="AZ132" s="226">
        <v>76</v>
      </c>
      <c r="BB132" s="226">
        <v>0.12</v>
      </c>
      <c r="BC132" s="329">
        <v>4.5399999999999991</v>
      </c>
      <c r="BD132" s="329"/>
      <c r="BE132" s="226">
        <v>94.2</v>
      </c>
      <c r="BF132" s="226">
        <v>161.1</v>
      </c>
      <c r="BG132" s="226">
        <v>91.3</v>
      </c>
      <c r="BH132" s="226">
        <v>896.8</v>
      </c>
      <c r="BI132" s="226">
        <v>7.22</v>
      </c>
      <c r="BJ132" s="226">
        <v>37.9</v>
      </c>
      <c r="BK132" s="226">
        <v>61.6</v>
      </c>
      <c r="BL132" s="331">
        <v>0.61525974025974017</v>
      </c>
      <c r="BM132" s="342">
        <v>0.3</v>
      </c>
      <c r="BN132" s="226">
        <v>0.2</v>
      </c>
      <c r="BO132" s="226">
        <v>10.199999999999999</v>
      </c>
      <c r="BP132" s="226">
        <v>23.4</v>
      </c>
      <c r="BQ132" s="333">
        <v>2.2941176470588234</v>
      </c>
      <c r="BR132" s="347"/>
      <c r="BS132" s="347"/>
      <c r="BT132" s="347"/>
      <c r="BU132" s="347"/>
      <c r="BV132" s="347"/>
      <c r="BW132" s="347"/>
      <c r="BX132" s="347"/>
      <c r="BY132" s="347"/>
      <c r="BZ132" s="347"/>
      <c r="CA132" s="347"/>
      <c r="CB132" s="347"/>
      <c r="CC132" s="347"/>
      <c r="CD132" s="280">
        <v>16.851999999999997</v>
      </c>
      <c r="CE132" s="226">
        <v>38.299999999999997</v>
      </c>
      <c r="CF132" s="226">
        <v>60.9</v>
      </c>
      <c r="CG132" s="226">
        <v>98.1</v>
      </c>
      <c r="CH132" s="226">
        <v>1.9</v>
      </c>
      <c r="CI132" s="226">
        <v>59.2</v>
      </c>
      <c r="CM132" s="226">
        <v>40.799999999999997</v>
      </c>
      <c r="CU132" s="66"/>
      <c r="CV132" s="231" t="s">
        <v>754</v>
      </c>
      <c r="CW132" s="231" t="s">
        <v>754</v>
      </c>
      <c r="CX132" s="231" t="s">
        <v>926</v>
      </c>
      <c r="CY132" s="269" t="s">
        <v>1101</v>
      </c>
      <c r="CZ132" s="231" t="s">
        <v>934</v>
      </c>
      <c r="DA132" s="62" t="s">
        <v>927</v>
      </c>
      <c r="DD132" s="53"/>
      <c r="DE132" s="56"/>
      <c r="DF132" s="56"/>
      <c r="DG132" s="56"/>
      <c r="DH132" s="56"/>
      <c r="DI132" s="4" t="s">
        <v>114</v>
      </c>
      <c r="DJ132" s="218">
        <v>7501215535</v>
      </c>
      <c r="DK132" s="269" t="s">
        <v>115</v>
      </c>
      <c r="DL132" s="337">
        <v>5563</v>
      </c>
      <c r="DM132" s="270">
        <v>42</v>
      </c>
      <c r="DN132" s="521" t="s">
        <v>1088</v>
      </c>
      <c r="DO132" s="520" t="s">
        <v>48</v>
      </c>
      <c r="DP132" s="980"/>
      <c r="DQ132" s="269">
        <v>2</v>
      </c>
      <c r="DR132" s="1057" t="s">
        <v>1019</v>
      </c>
      <c r="DS132" s="1057"/>
      <c r="DT132" s="269">
        <v>0</v>
      </c>
      <c r="DU132" s="269">
        <v>0</v>
      </c>
      <c r="DV132" s="997" t="s">
        <v>863</v>
      </c>
      <c r="DW132" s="269" t="s">
        <v>863</v>
      </c>
      <c r="DX132" s="269" t="s">
        <v>863</v>
      </c>
      <c r="DY132" s="269" t="s">
        <v>863</v>
      </c>
      <c r="DZ132" s="269">
        <v>317</v>
      </c>
      <c r="EA132" s="269">
        <v>5.7</v>
      </c>
      <c r="EB132" s="269">
        <v>64.3</v>
      </c>
      <c r="EC132" s="269" t="s">
        <v>863</v>
      </c>
      <c r="ED132" s="269" t="s">
        <v>863</v>
      </c>
      <c r="EE132" s="269" t="s">
        <v>863</v>
      </c>
      <c r="EF132" s="269" t="s">
        <v>863</v>
      </c>
      <c r="EG132" s="269">
        <v>0</v>
      </c>
      <c r="EH132" s="1057" t="s">
        <v>1101</v>
      </c>
      <c r="EI132" s="283">
        <v>1</v>
      </c>
      <c r="EJ132" s="283">
        <v>8</v>
      </c>
      <c r="EK132" s="218"/>
      <c r="EL132" s="218">
        <v>3</v>
      </c>
      <c r="EM132" s="218">
        <v>1</v>
      </c>
      <c r="EN132" s="269">
        <v>176</v>
      </c>
      <c r="EO132" s="269">
        <v>120</v>
      </c>
      <c r="EP132" s="1083">
        <v>38.739669421487612</v>
      </c>
      <c r="EQ132" s="1057">
        <v>1</v>
      </c>
      <c r="ER132" s="997" t="s">
        <v>863</v>
      </c>
      <c r="ES132" s="1057">
        <v>0</v>
      </c>
      <c r="ET132" s="1057">
        <v>1</v>
      </c>
      <c r="EU132" s="269" t="s">
        <v>863</v>
      </c>
      <c r="EV132" s="691"/>
      <c r="EW132" s="691"/>
      <c r="EX132" s="987">
        <v>5563</v>
      </c>
      <c r="EY132" s="457"/>
      <c r="EZ132" s="457"/>
      <c r="FA132" s="457"/>
      <c r="FB132" s="457"/>
      <c r="FC132" s="859"/>
      <c r="FD132" s="860"/>
      <c r="FE132" s="861"/>
      <c r="FF132" s="862"/>
      <c r="FG132" s="457"/>
      <c r="FH132" s="457"/>
      <c r="FI132" s="457"/>
      <c r="FJ132" s="863"/>
      <c r="FK132" s="864"/>
      <c r="FL132" s="864"/>
      <c r="FM132" s="865"/>
      <c r="FN132" s="866"/>
      <c r="FO132" s="542" t="e">
        <v>#DIV/0!</v>
      </c>
      <c r="FP132" s="167">
        <v>317</v>
      </c>
      <c r="FQ132" s="441"/>
      <c r="FR132" s="93"/>
      <c r="FS132" s="101">
        <v>25</v>
      </c>
      <c r="GR132" s="225"/>
      <c r="GS132" s="225"/>
    </row>
    <row r="133" spans="1:201" hidden="1" x14ac:dyDescent="0.25">
      <c r="A133" s="228">
        <v>7</v>
      </c>
      <c r="B133" s="228">
        <f>COUNTIFS($E$1:E133,E133,$G$1:G133,G133)</f>
        <v>1</v>
      </c>
      <c r="C133" s="228"/>
      <c r="D133" s="966">
        <v>5577</v>
      </c>
      <c r="E133" s="233" t="s">
        <v>118</v>
      </c>
      <c r="F133" s="230" t="s">
        <v>70</v>
      </c>
      <c r="G133" s="230">
        <v>505516203</v>
      </c>
      <c r="H133" s="230">
        <f t="shared" si="1"/>
        <v>67</v>
      </c>
      <c r="I133" s="230" t="s">
        <v>119</v>
      </c>
      <c r="J133" s="223" t="s">
        <v>120</v>
      </c>
      <c r="K133" s="230" t="s">
        <v>53</v>
      </c>
      <c r="L133" s="257" t="s">
        <v>48</v>
      </c>
      <c r="M133" s="230">
        <v>8</v>
      </c>
      <c r="N133" s="226">
        <v>1</v>
      </c>
      <c r="O133" s="226"/>
      <c r="P133" s="226"/>
      <c r="Q133" s="290" t="s">
        <v>110</v>
      </c>
      <c r="T133" s="168" t="s">
        <v>32</v>
      </c>
      <c r="U133" s="168" t="s">
        <v>917</v>
      </c>
      <c r="V133" s="180" t="s">
        <v>96</v>
      </c>
      <c r="W133" s="168" t="s">
        <v>32</v>
      </c>
      <c r="X133" s="179" t="s">
        <v>45</v>
      </c>
      <c r="Z133" s="168" t="s">
        <v>121</v>
      </c>
      <c r="AC133" s="212">
        <v>224</v>
      </c>
      <c r="AD133" s="212"/>
      <c r="AE133" s="212"/>
      <c r="AF133" s="212"/>
      <c r="AG133" s="212"/>
      <c r="AJ133" s="226">
        <v>46.2</v>
      </c>
      <c r="AK133" s="226">
        <v>85.2</v>
      </c>
      <c r="AL133" s="318">
        <v>39.362400000000001</v>
      </c>
      <c r="AM133" s="226">
        <v>26822</v>
      </c>
      <c r="AN133" s="281">
        <v>20.116499999999998</v>
      </c>
      <c r="AO133" s="226">
        <v>6</v>
      </c>
      <c r="AP133" s="370">
        <v>36.9</v>
      </c>
      <c r="AQ133" s="320">
        <v>44</v>
      </c>
      <c r="AR133" s="371">
        <v>12.4</v>
      </c>
      <c r="AS133" s="322">
        <v>93.300000000000011</v>
      </c>
      <c r="AT133" s="373">
        <v>0.83863636363636362</v>
      </c>
      <c r="AU133" s="369">
        <v>10.399090909090908</v>
      </c>
      <c r="AV133" s="325">
        <v>0.6542553191489362</v>
      </c>
      <c r="AW133" s="226">
        <v>30</v>
      </c>
      <c r="AX133" s="326">
        <v>1.76</v>
      </c>
      <c r="AY133" s="226">
        <v>4.78</v>
      </c>
      <c r="AZ133" s="226">
        <v>38.299999999999997</v>
      </c>
      <c r="BB133" s="226">
        <v>0.5</v>
      </c>
      <c r="BC133" s="329">
        <v>1.3799999999999997</v>
      </c>
      <c r="BD133" s="329"/>
      <c r="BE133" s="226">
        <v>87</v>
      </c>
      <c r="BF133" s="226">
        <v>184.8</v>
      </c>
      <c r="BG133" s="226">
        <v>51.8</v>
      </c>
      <c r="BH133" s="226">
        <v>460.5</v>
      </c>
      <c r="BI133" s="226">
        <v>5.6</v>
      </c>
      <c r="BJ133" s="226">
        <v>33</v>
      </c>
      <c r="BK133" s="226">
        <v>65.900000000000006</v>
      </c>
      <c r="BL133" s="331">
        <v>0.5007587253414264</v>
      </c>
      <c r="BM133" s="342">
        <v>1.1000000000000001</v>
      </c>
      <c r="BN133" s="226">
        <v>1.7</v>
      </c>
      <c r="BO133" s="226">
        <v>6.7</v>
      </c>
      <c r="BP133" s="226">
        <v>7.7</v>
      </c>
      <c r="BQ133" s="333">
        <v>1.1492537313432836</v>
      </c>
      <c r="BR133" s="347"/>
      <c r="BS133" s="347"/>
      <c r="BT133" s="347"/>
      <c r="BU133" s="347"/>
      <c r="BV133" s="347"/>
      <c r="BW133" s="347"/>
      <c r="BX133" s="347"/>
      <c r="BY133" s="347"/>
      <c r="BZ133" s="347"/>
      <c r="CA133" s="347"/>
      <c r="CB133" s="347"/>
      <c r="CC133" s="347"/>
      <c r="CD133" s="280">
        <v>16.675999999999998</v>
      </c>
      <c r="CE133" s="226">
        <v>37.9</v>
      </c>
      <c r="CF133" s="226">
        <v>61.4</v>
      </c>
      <c r="CG133" s="226">
        <v>92.2</v>
      </c>
      <c r="CH133" s="226">
        <v>7.8</v>
      </c>
      <c r="CI133" s="231" t="s">
        <v>754</v>
      </c>
      <c r="CJ133" s="374" t="s">
        <v>754</v>
      </c>
      <c r="CK133" s="374"/>
      <c r="CL133" s="374"/>
      <c r="CM133" s="231" t="s">
        <v>754</v>
      </c>
      <c r="CU133" s="66"/>
      <c r="CV133" s="231" t="s">
        <v>754</v>
      </c>
      <c r="CW133" s="231" t="s">
        <v>754</v>
      </c>
      <c r="CX133" s="231" t="s">
        <v>926</v>
      </c>
      <c r="CY133" s="231">
        <v>2</v>
      </c>
      <c r="CZ133" s="231" t="s">
        <v>935</v>
      </c>
      <c r="DA133" s="231" t="s">
        <v>935</v>
      </c>
      <c r="DD133" s="53"/>
      <c r="DE133" s="56"/>
      <c r="DF133" s="56"/>
      <c r="DG133" s="56"/>
      <c r="DH133" s="56"/>
      <c r="DI133" s="4" t="s">
        <v>118</v>
      </c>
      <c r="DJ133" s="218">
        <v>505516203</v>
      </c>
      <c r="DK133" s="269" t="s">
        <v>119</v>
      </c>
      <c r="DL133" s="136">
        <v>5577</v>
      </c>
      <c r="DM133" s="269">
        <v>67</v>
      </c>
      <c r="DN133" s="266" t="s">
        <v>1090</v>
      </c>
      <c r="DO133" s="520" t="s">
        <v>48</v>
      </c>
      <c r="DP133" s="980"/>
      <c r="DQ133" s="269">
        <v>2</v>
      </c>
      <c r="DR133" s="1057" t="s">
        <v>1001</v>
      </c>
      <c r="DS133" s="1057"/>
      <c r="DT133" s="269">
        <v>0</v>
      </c>
      <c r="DU133" s="269">
        <v>0</v>
      </c>
      <c r="DV133" s="997" t="s">
        <v>863</v>
      </c>
      <c r="DW133" s="269" t="s">
        <v>863</v>
      </c>
      <c r="DX133" s="269" t="s">
        <v>863</v>
      </c>
      <c r="DY133" s="269" t="s">
        <v>863</v>
      </c>
      <c r="DZ133" s="269">
        <v>224</v>
      </c>
      <c r="EA133" s="269">
        <v>22.8</v>
      </c>
      <c r="EB133" s="269">
        <v>77.2</v>
      </c>
      <c r="EC133" s="269" t="s">
        <v>863</v>
      </c>
      <c r="ED133" s="269" t="s">
        <v>863</v>
      </c>
      <c r="EE133" s="269" t="s">
        <v>863</v>
      </c>
      <c r="EF133" s="269" t="s">
        <v>863</v>
      </c>
      <c r="EG133" s="269">
        <v>0</v>
      </c>
      <c r="EH133" s="1057">
        <v>2</v>
      </c>
      <c r="EI133" s="283">
        <v>1</v>
      </c>
      <c r="EJ133" s="283">
        <v>8</v>
      </c>
      <c r="EK133" s="218" t="s">
        <v>863</v>
      </c>
      <c r="EL133" s="218" t="s">
        <v>863</v>
      </c>
      <c r="EM133" s="218">
        <v>0</v>
      </c>
      <c r="EN133" s="269">
        <v>170</v>
      </c>
      <c r="EO133" s="269">
        <v>105</v>
      </c>
      <c r="EP133" s="1083">
        <v>36.332179930795846</v>
      </c>
      <c r="EQ133" s="1057">
        <v>0</v>
      </c>
      <c r="ER133" s="997" t="s">
        <v>863</v>
      </c>
      <c r="ES133" s="1057">
        <v>2</v>
      </c>
      <c r="ET133" s="1057">
        <v>1</v>
      </c>
      <c r="EU133" s="269">
        <v>1</v>
      </c>
      <c r="EV133" s="691"/>
      <c r="EW133" s="691"/>
      <c r="EX133" s="987">
        <v>5577</v>
      </c>
      <c r="EY133" s="457"/>
      <c r="EZ133" s="457"/>
      <c r="FA133" s="457"/>
      <c r="FB133" s="457"/>
      <c r="FC133" s="859"/>
      <c r="FD133" s="860"/>
      <c r="FE133" s="861"/>
      <c r="FF133" s="862"/>
      <c r="FG133" s="457"/>
      <c r="FH133" s="457"/>
      <c r="FI133" s="457"/>
      <c r="FJ133" s="863"/>
      <c r="FK133" s="864"/>
      <c r="FL133" s="864"/>
      <c r="FM133" s="865"/>
      <c r="FN133" s="866"/>
      <c r="FO133" s="542" t="e">
        <v>#DIV/0!</v>
      </c>
      <c r="FP133" s="167">
        <v>224</v>
      </c>
      <c r="FQ133" s="441"/>
      <c r="FR133" s="42"/>
      <c r="FS133" s="101">
        <v>46.2</v>
      </c>
      <c r="GR133" s="225"/>
      <c r="GS133" s="225"/>
    </row>
    <row r="134" spans="1:201" hidden="1" x14ac:dyDescent="0.25">
      <c r="A134" s="101">
        <v>8</v>
      </c>
      <c r="B134" s="228">
        <f>COUNTIFS($E$1:E134,E134,$G$1:G134,G134)</f>
        <v>1</v>
      </c>
      <c r="C134" s="228"/>
      <c r="D134" s="966">
        <v>5591</v>
      </c>
      <c r="E134" s="233" t="s">
        <v>122</v>
      </c>
      <c r="F134" s="230" t="s">
        <v>56</v>
      </c>
      <c r="G134" s="230">
        <v>520924347</v>
      </c>
      <c r="H134" s="230">
        <f t="shared" si="1"/>
        <v>65</v>
      </c>
      <c r="I134" s="230" t="s">
        <v>123</v>
      </c>
      <c r="J134" s="223" t="s">
        <v>34</v>
      </c>
      <c r="K134" s="230" t="s">
        <v>53</v>
      </c>
      <c r="L134" s="257" t="s">
        <v>48</v>
      </c>
      <c r="M134" s="230">
        <v>8</v>
      </c>
      <c r="N134" s="231" t="s">
        <v>1118</v>
      </c>
      <c r="O134" s="226"/>
      <c r="P134" s="226"/>
      <c r="Q134" s="290" t="s">
        <v>110</v>
      </c>
      <c r="T134" s="168" t="s">
        <v>32</v>
      </c>
      <c r="U134" s="168" t="s">
        <v>917</v>
      </c>
      <c r="V134" s="180" t="s">
        <v>96</v>
      </c>
      <c r="W134" s="168" t="s">
        <v>32</v>
      </c>
      <c r="X134" s="179" t="s">
        <v>45</v>
      </c>
      <c r="Z134" s="168" t="s">
        <v>121</v>
      </c>
      <c r="AC134" s="212">
        <v>21966</v>
      </c>
      <c r="AD134" s="212"/>
      <c r="AE134" s="212"/>
      <c r="AF134" s="212"/>
      <c r="AG134" s="212"/>
      <c r="AJ134" s="226">
        <v>66.8</v>
      </c>
      <c r="AK134" s="226">
        <v>95.2</v>
      </c>
      <c r="AL134" s="318">
        <v>63.593599999999995</v>
      </c>
      <c r="AM134" s="226">
        <v>333514</v>
      </c>
      <c r="AN134" s="281">
        <v>250.13550000000001</v>
      </c>
      <c r="AO134" s="226">
        <v>6</v>
      </c>
      <c r="AP134" s="370">
        <v>0.3</v>
      </c>
      <c r="AQ134" s="320">
        <v>16.8</v>
      </c>
      <c r="AR134" s="371">
        <v>81.7</v>
      </c>
      <c r="AS134" s="322">
        <v>98.800000000000011</v>
      </c>
      <c r="AT134" s="373">
        <v>1.7857142857142856E-2</v>
      </c>
      <c r="AU134" s="369">
        <v>1.4589285714285714</v>
      </c>
      <c r="AV134" s="325">
        <v>3.0456852791878172E-3</v>
      </c>
      <c r="AW134" s="226">
        <v>0.3</v>
      </c>
      <c r="AX134" s="340">
        <v>0</v>
      </c>
      <c r="AY134" s="226">
        <v>0.6</v>
      </c>
      <c r="AZ134" s="231" t="s">
        <v>754</v>
      </c>
      <c r="BB134" s="226">
        <v>0</v>
      </c>
      <c r="BC134" s="329">
        <v>0</v>
      </c>
      <c r="BD134" s="329"/>
      <c r="BE134" s="158">
        <v>44.6</v>
      </c>
      <c r="BF134" s="158">
        <v>109.1</v>
      </c>
      <c r="BG134" s="158">
        <v>36.4</v>
      </c>
      <c r="BH134" s="158">
        <v>151.4</v>
      </c>
      <c r="BI134" s="158">
        <v>0.2</v>
      </c>
      <c r="BJ134" s="226">
        <v>66.7</v>
      </c>
      <c r="BK134" s="226">
        <v>32.700000000000003</v>
      </c>
      <c r="BL134" s="331">
        <v>2.0397553516819569</v>
      </c>
      <c r="BM134" s="342">
        <v>0.03</v>
      </c>
      <c r="BN134" s="226">
        <v>0</v>
      </c>
      <c r="BO134" s="226">
        <v>14.2</v>
      </c>
      <c r="BP134" s="226">
        <v>7.2</v>
      </c>
      <c r="BQ134" s="333">
        <v>0.50704225352112675</v>
      </c>
      <c r="BR134" s="347"/>
      <c r="BS134" s="347"/>
      <c r="BT134" s="347"/>
      <c r="BU134" s="347"/>
      <c r="BV134" s="347"/>
      <c r="BW134" s="347"/>
      <c r="BX134" s="347"/>
      <c r="BY134" s="347"/>
      <c r="BZ134" s="347"/>
      <c r="CA134" s="347"/>
      <c r="CB134" s="347"/>
      <c r="CC134" s="347"/>
      <c r="CD134" s="280">
        <v>6.0312000000000001</v>
      </c>
      <c r="CE134" s="226">
        <v>35.9</v>
      </c>
      <c r="CF134" s="226">
        <v>64.099999999999994</v>
      </c>
      <c r="CG134" s="231" t="s">
        <v>754</v>
      </c>
      <c r="CH134" s="231" t="s">
        <v>754</v>
      </c>
      <c r="CI134" s="231" t="s">
        <v>754</v>
      </c>
      <c r="CJ134" s="374" t="s">
        <v>754</v>
      </c>
      <c r="CK134" s="374"/>
      <c r="CL134" s="374"/>
      <c r="CM134" s="231" t="s">
        <v>754</v>
      </c>
      <c r="CU134" s="66"/>
      <c r="CV134" s="231" t="s">
        <v>754</v>
      </c>
      <c r="CW134" s="231" t="s">
        <v>754</v>
      </c>
      <c r="CX134" s="231" t="s">
        <v>942</v>
      </c>
      <c r="CY134" s="231">
        <v>7</v>
      </c>
      <c r="CZ134" s="231" t="s">
        <v>936</v>
      </c>
      <c r="DA134" s="231" t="s">
        <v>936</v>
      </c>
      <c r="DD134" s="53"/>
      <c r="DE134" s="56"/>
      <c r="DF134" s="56"/>
      <c r="DG134" s="56"/>
      <c r="DH134" s="56"/>
      <c r="DI134" s="4" t="s">
        <v>122</v>
      </c>
      <c r="DJ134" s="274">
        <v>520924347</v>
      </c>
      <c r="DK134" s="274" t="s">
        <v>123</v>
      </c>
      <c r="DL134" s="136">
        <v>5591</v>
      </c>
      <c r="DM134" s="274">
        <v>65</v>
      </c>
      <c r="DN134" s="521" t="s">
        <v>1088</v>
      </c>
      <c r="DO134" s="272" t="s">
        <v>48</v>
      </c>
      <c r="DP134" s="982" t="s">
        <v>281</v>
      </c>
      <c r="DQ134" s="1007">
        <v>2</v>
      </c>
      <c r="DR134" s="1060" t="s">
        <v>1089</v>
      </c>
      <c r="DS134" s="1060"/>
      <c r="DT134" s="274">
        <v>0</v>
      </c>
      <c r="DU134" s="274">
        <v>0</v>
      </c>
      <c r="DV134" s="1008" t="s">
        <v>863</v>
      </c>
      <c r="DW134" s="274" t="s">
        <v>863</v>
      </c>
      <c r="DX134" s="274">
        <v>2.5</v>
      </c>
      <c r="DY134" s="274" t="s">
        <v>863</v>
      </c>
      <c r="DZ134" s="274">
        <v>21966</v>
      </c>
      <c r="EA134" s="908">
        <v>80.7</v>
      </c>
      <c r="EB134" s="908">
        <v>19.3</v>
      </c>
      <c r="EC134" s="908" t="s">
        <v>863</v>
      </c>
      <c r="ED134" s="908" t="s">
        <v>863</v>
      </c>
      <c r="EE134" s="908" t="s">
        <v>863</v>
      </c>
      <c r="EF134" s="274" t="s">
        <v>863</v>
      </c>
      <c r="EG134" s="274">
        <v>0</v>
      </c>
      <c r="EH134" s="1061">
        <v>7</v>
      </c>
      <c r="EI134" s="285">
        <v>5</v>
      </c>
      <c r="EJ134" s="285">
        <v>8</v>
      </c>
      <c r="EK134" s="1009"/>
      <c r="EL134" s="1009">
        <v>2</v>
      </c>
      <c r="EM134" s="1009">
        <v>0</v>
      </c>
      <c r="EN134" s="1009">
        <v>172</v>
      </c>
      <c r="EO134" s="1009">
        <v>82</v>
      </c>
      <c r="EP134" s="1087">
        <v>27.717685235262305</v>
      </c>
      <c r="EQ134" s="1078">
        <v>2</v>
      </c>
      <c r="ER134" s="274" t="s">
        <v>863</v>
      </c>
      <c r="ES134" s="1078" t="s">
        <v>863</v>
      </c>
      <c r="ET134" s="1061" t="s">
        <v>863</v>
      </c>
      <c r="EU134" s="274" t="s">
        <v>863</v>
      </c>
      <c r="EV134" s="691"/>
      <c r="EW134" s="691"/>
      <c r="EX134" s="987">
        <v>5591</v>
      </c>
      <c r="EY134" s="457"/>
      <c r="EZ134" s="457"/>
      <c r="FA134" s="457"/>
      <c r="FB134" s="457"/>
      <c r="FC134" s="859"/>
      <c r="FD134" s="860"/>
      <c r="FE134" s="861"/>
      <c r="FF134" s="862"/>
      <c r="FG134" s="457"/>
      <c r="FH134" s="457"/>
      <c r="FI134" s="457"/>
      <c r="FJ134" s="863"/>
      <c r="FK134" s="864"/>
      <c r="FL134" s="864"/>
      <c r="FM134" s="865"/>
      <c r="FN134" s="866"/>
      <c r="FO134" s="542" t="e">
        <v>#DIV/0!</v>
      </c>
      <c r="FP134" s="167">
        <v>21966</v>
      </c>
      <c r="FQ134" s="441"/>
      <c r="FR134" s="42"/>
      <c r="FS134" s="101">
        <v>66.8</v>
      </c>
      <c r="GR134" s="225"/>
      <c r="GS134" s="225"/>
    </row>
    <row r="135" spans="1:201" hidden="1" x14ac:dyDescent="0.25">
      <c r="A135" s="101">
        <v>9</v>
      </c>
      <c r="B135" s="228">
        <f>COUNTIFS($E$1:E135,E135,$G$1:G135,G135)</f>
        <v>1</v>
      </c>
      <c r="C135" s="228"/>
      <c r="D135" s="966">
        <v>5598</v>
      </c>
      <c r="E135" s="233" t="s">
        <v>124</v>
      </c>
      <c r="F135" s="230" t="s">
        <v>33</v>
      </c>
      <c r="G135" s="230">
        <v>476118405</v>
      </c>
      <c r="H135" s="230">
        <f t="shared" si="1"/>
        <v>70</v>
      </c>
      <c r="I135" s="230" t="s">
        <v>125</v>
      </c>
      <c r="J135" s="223" t="s">
        <v>126</v>
      </c>
      <c r="K135" s="230" t="s">
        <v>53</v>
      </c>
      <c r="L135" s="257" t="s">
        <v>48</v>
      </c>
      <c r="M135" s="230">
        <v>9</v>
      </c>
      <c r="N135" s="226">
        <v>1</v>
      </c>
      <c r="O135" s="226"/>
      <c r="P135" s="226"/>
      <c r="Q135" s="290" t="s">
        <v>110</v>
      </c>
      <c r="T135" s="168" t="s">
        <v>32</v>
      </c>
      <c r="U135" s="168" t="s">
        <v>917</v>
      </c>
      <c r="V135" s="180" t="s">
        <v>96</v>
      </c>
      <c r="W135" s="168" t="s">
        <v>32</v>
      </c>
      <c r="X135" s="179" t="s">
        <v>45</v>
      </c>
      <c r="Z135" s="168" t="s">
        <v>121</v>
      </c>
      <c r="AC135" s="212">
        <v>349</v>
      </c>
      <c r="AD135" s="212"/>
      <c r="AE135" s="212"/>
      <c r="AF135" s="212"/>
      <c r="AG135" s="212"/>
      <c r="AJ135" s="226">
        <v>11.9</v>
      </c>
      <c r="AK135" s="226">
        <v>78.7</v>
      </c>
      <c r="AL135" s="318">
        <v>9.3653000000000013</v>
      </c>
      <c r="AM135" s="226">
        <v>5503</v>
      </c>
      <c r="AN135" s="281">
        <v>3.6686666666666667</v>
      </c>
      <c r="AO135" s="226">
        <v>6</v>
      </c>
      <c r="AP135" s="370">
        <v>22.2</v>
      </c>
      <c r="AQ135" s="320">
        <v>69.599999999999994</v>
      </c>
      <c r="AR135" s="371">
        <v>3.7</v>
      </c>
      <c r="AS135" s="322">
        <v>95.5</v>
      </c>
      <c r="AT135" s="373">
        <v>0.31896551724137934</v>
      </c>
      <c r="AU135" s="369">
        <v>1.1801724137931036</v>
      </c>
      <c r="AV135" s="325">
        <v>0.30286493860845837</v>
      </c>
      <c r="AW135" s="226">
        <v>21.7</v>
      </c>
      <c r="AX135" s="340">
        <v>0.8</v>
      </c>
      <c r="AY135" s="226">
        <v>3.5</v>
      </c>
      <c r="AZ135" s="231" t="s">
        <v>754</v>
      </c>
      <c r="BB135" s="226">
        <v>0.3</v>
      </c>
      <c r="BC135" s="329">
        <v>0.1</v>
      </c>
      <c r="BD135" s="329"/>
      <c r="BE135" s="226">
        <v>94.6</v>
      </c>
      <c r="BF135" s="226">
        <v>265.10000000000002</v>
      </c>
      <c r="BG135" s="226">
        <v>35.1</v>
      </c>
      <c r="BH135" s="226">
        <v>354.1</v>
      </c>
      <c r="BI135" s="226">
        <v>69.7</v>
      </c>
      <c r="BJ135" s="226">
        <v>36.9</v>
      </c>
      <c r="BK135" s="226">
        <v>62.2</v>
      </c>
      <c r="BL135" s="331">
        <v>0.59324758842443726</v>
      </c>
      <c r="BM135" s="342">
        <v>0.4</v>
      </c>
      <c r="BN135" s="226">
        <v>1.5</v>
      </c>
      <c r="BO135" s="226">
        <v>4.2</v>
      </c>
      <c r="BP135" s="226">
        <v>10</v>
      </c>
      <c r="BQ135" s="333">
        <v>2.3809523809523809</v>
      </c>
      <c r="BR135" s="356">
        <v>30.1</v>
      </c>
      <c r="BS135" s="375">
        <v>89.4</v>
      </c>
      <c r="BT135" s="375"/>
      <c r="BU135" s="357">
        <v>6.8</v>
      </c>
      <c r="BV135" s="357">
        <v>64.599999999999994</v>
      </c>
      <c r="BW135" s="357" t="s">
        <v>754</v>
      </c>
      <c r="BX135" s="357" t="s">
        <v>754</v>
      </c>
      <c r="BY135" s="357" t="s">
        <v>754</v>
      </c>
      <c r="BZ135" s="357" t="s">
        <v>754</v>
      </c>
      <c r="CA135" s="357">
        <v>42.8</v>
      </c>
      <c r="CB135" s="357">
        <v>27.7</v>
      </c>
      <c r="CC135" s="357" t="s">
        <v>754</v>
      </c>
      <c r="CD135" s="280">
        <v>44.474399999999996</v>
      </c>
      <c r="CE135" s="226">
        <v>63.9</v>
      </c>
      <c r="CF135" s="226">
        <v>28.9</v>
      </c>
      <c r="CG135" s="226">
        <v>91.1</v>
      </c>
      <c r="CH135" s="226">
        <v>8.9</v>
      </c>
      <c r="CI135" s="231" t="s">
        <v>754</v>
      </c>
      <c r="CJ135" s="374" t="s">
        <v>754</v>
      </c>
      <c r="CK135" s="374"/>
      <c r="CL135" s="374"/>
      <c r="CM135" s="231" t="s">
        <v>754</v>
      </c>
      <c r="CU135" s="66"/>
      <c r="CV135" s="231" t="s">
        <v>754</v>
      </c>
      <c r="CW135" s="231" t="s">
        <v>754</v>
      </c>
      <c r="CX135" s="231" t="s">
        <v>929</v>
      </c>
      <c r="CY135" s="231">
        <v>3</v>
      </c>
      <c r="CZ135" s="231" t="s">
        <v>935</v>
      </c>
      <c r="DA135" s="231" t="s">
        <v>935</v>
      </c>
      <c r="DD135" s="54">
        <v>5598</v>
      </c>
      <c r="DE135" s="56">
        <v>198.65684556000008</v>
      </c>
      <c r="DF135" s="56">
        <v>32.143720119999998</v>
      </c>
      <c r="DG135" s="56">
        <v>0</v>
      </c>
      <c r="DH135" s="56">
        <v>12.57042100000001</v>
      </c>
      <c r="DI135" s="4" t="s">
        <v>124</v>
      </c>
      <c r="DJ135" s="218">
        <v>476118405</v>
      </c>
      <c r="DK135" s="269" t="s">
        <v>123</v>
      </c>
      <c r="DL135" s="136">
        <v>5598</v>
      </c>
      <c r="DM135" s="270">
        <v>70</v>
      </c>
      <c r="DN135" s="266" t="s">
        <v>1090</v>
      </c>
      <c r="DO135" s="520" t="s">
        <v>48</v>
      </c>
      <c r="DP135" s="980"/>
      <c r="DQ135" s="269">
        <v>2</v>
      </c>
      <c r="DR135" s="1057" t="s">
        <v>1108</v>
      </c>
      <c r="DS135" s="1057"/>
      <c r="DT135" s="269">
        <v>0</v>
      </c>
      <c r="DU135" s="269">
        <v>0</v>
      </c>
      <c r="DV135" s="997" t="s">
        <v>863</v>
      </c>
      <c r="DW135" s="269" t="s">
        <v>863</v>
      </c>
      <c r="DX135" s="269" t="s">
        <v>863</v>
      </c>
      <c r="DY135" s="269" t="s">
        <v>863</v>
      </c>
      <c r="DZ135" s="269">
        <v>349</v>
      </c>
      <c r="EA135" s="269">
        <v>50.7</v>
      </c>
      <c r="EB135" s="269">
        <v>49.3</v>
      </c>
      <c r="EC135" s="269" t="s">
        <v>863</v>
      </c>
      <c r="ED135" s="269" t="s">
        <v>863</v>
      </c>
      <c r="EE135" s="269" t="s">
        <v>863</v>
      </c>
      <c r="EF135" s="269" t="s">
        <v>863</v>
      </c>
      <c r="EG135" s="269">
        <v>0</v>
      </c>
      <c r="EH135" s="1057">
        <v>3</v>
      </c>
      <c r="EI135" s="283">
        <v>1</v>
      </c>
      <c r="EJ135" s="283">
        <v>9</v>
      </c>
      <c r="EK135" s="218"/>
      <c r="EL135" s="218">
        <v>3</v>
      </c>
      <c r="EM135" s="218">
        <v>1</v>
      </c>
      <c r="EN135" s="269">
        <v>170</v>
      </c>
      <c r="EO135" s="269">
        <v>120</v>
      </c>
      <c r="EP135" s="1083">
        <v>41.522491349480966</v>
      </c>
      <c r="EQ135" s="1057">
        <v>1</v>
      </c>
      <c r="ER135" s="997" t="s">
        <v>863</v>
      </c>
      <c r="ES135" s="1057">
        <v>4</v>
      </c>
      <c r="ET135" s="1057">
        <v>2</v>
      </c>
      <c r="EU135" s="269" t="s">
        <v>863</v>
      </c>
      <c r="EV135" s="691"/>
      <c r="EW135" s="691"/>
      <c r="EX135" s="987">
        <v>5598</v>
      </c>
      <c r="EY135" s="457"/>
      <c r="EZ135" s="457"/>
      <c r="FA135" s="457"/>
      <c r="FB135" s="457"/>
      <c r="FC135" s="859"/>
      <c r="FD135" s="860"/>
      <c r="FE135" s="861"/>
      <c r="FF135" s="862"/>
      <c r="FG135" s="457"/>
      <c r="FH135" s="457"/>
      <c r="FI135" s="457"/>
      <c r="FJ135" s="863"/>
      <c r="FK135" s="864"/>
      <c r="FL135" s="864"/>
      <c r="FM135" s="865"/>
      <c r="FN135" s="866"/>
      <c r="FO135" s="542" t="e">
        <v>#DIV/0!</v>
      </c>
      <c r="FP135" s="167">
        <v>349</v>
      </c>
      <c r="FQ135" s="441"/>
      <c r="FR135" s="93"/>
      <c r="FS135" s="101">
        <v>11.9</v>
      </c>
      <c r="GR135" s="225"/>
      <c r="GS135" s="225"/>
    </row>
    <row r="136" spans="1:201" hidden="1" x14ac:dyDescent="0.25">
      <c r="A136" s="101">
        <v>10</v>
      </c>
      <c r="B136" s="228">
        <f>COUNTIFS($E$1:E136,E136,$G$1:G136,G136)</f>
        <v>1</v>
      </c>
      <c r="C136" s="228"/>
      <c r="D136" s="966">
        <v>5599</v>
      </c>
      <c r="E136" s="233" t="s">
        <v>127</v>
      </c>
      <c r="F136" s="230" t="s">
        <v>61</v>
      </c>
      <c r="G136" s="230">
        <v>520221008</v>
      </c>
      <c r="H136" s="230">
        <f t="shared" si="1"/>
        <v>65</v>
      </c>
      <c r="I136" s="230" t="s">
        <v>125</v>
      </c>
      <c r="J136" s="230" t="s">
        <v>34</v>
      </c>
      <c r="K136" s="230" t="s">
        <v>53</v>
      </c>
      <c r="L136" s="257" t="s">
        <v>48</v>
      </c>
      <c r="M136" s="230">
        <v>4</v>
      </c>
      <c r="N136" s="226">
        <v>2</v>
      </c>
      <c r="O136" s="226"/>
      <c r="P136" s="226"/>
      <c r="Q136" s="290" t="s">
        <v>128</v>
      </c>
      <c r="T136" s="168" t="s">
        <v>32</v>
      </c>
      <c r="U136" s="168" t="s">
        <v>917</v>
      </c>
      <c r="V136" s="180" t="s">
        <v>96</v>
      </c>
      <c r="W136" s="168" t="s">
        <v>32</v>
      </c>
      <c r="X136" s="179"/>
      <c r="Z136" s="168" t="s">
        <v>121</v>
      </c>
      <c r="AC136" s="212">
        <v>139</v>
      </c>
      <c r="AD136" s="212"/>
      <c r="AE136" s="212"/>
      <c r="AF136" s="212"/>
      <c r="AG136" s="212"/>
      <c r="AJ136" s="226">
        <v>6.5</v>
      </c>
      <c r="AK136" s="226">
        <v>90.8</v>
      </c>
      <c r="AL136" s="318">
        <v>5.9019999999999992</v>
      </c>
      <c r="AM136" s="226">
        <v>10939</v>
      </c>
      <c r="AN136" s="281">
        <v>13.67375</v>
      </c>
      <c r="AO136" s="226">
        <v>5</v>
      </c>
      <c r="AP136" s="370">
        <v>72.099999999999994</v>
      </c>
      <c r="AQ136" s="320">
        <v>15.8</v>
      </c>
      <c r="AR136" s="371">
        <v>8</v>
      </c>
      <c r="AS136" s="322">
        <v>95.899999999999991</v>
      </c>
      <c r="AT136" s="373">
        <v>4.5632911392405058</v>
      </c>
      <c r="AU136" s="369">
        <v>36.506329113924046</v>
      </c>
      <c r="AV136" s="325">
        <v>3.0294117647058818</v>
      </c>
      <c r="AW136" s="226">
        <v>53.6</v>
      </c>
      <c r="AX136" s="340">
        <v>6.2</v>
      </c>
      <c r="AY136" s="226">
        <v>8.6999999999999993</v>
      </c>
      <c r="AZ136" s="226">
        <v>22.8</v>
      </c>
      <c r="BB136" s="226">
        <v>0.6</v>
      </c>
      <c r="BC136" s="329">
        <v>3.6999999999999984</v>
      </c>
      <c r="BD136" s="329"/>
      <c r="BE136" s="226">
        <v>94.8</v>
      </c>
      <c r="BF136" s="226">
        <v>280.60000000000002</v>
      </c>
      <c r="BG136" s="226">
        <v>83.6</v>
      </c>
      <c r="BH136" s="226">
        <v>577.70000000000005</v>
      </c>
      <c r="BI136" s="226">
        <v>8.1999999999999993</v>
      </c>
      <c r="BJ136" s="231" t="s">
        <v>754</v>
      </c>
      <c r="BK136" s="231" t="s">
        <v>754</v>
      </c>
      <c r="BL136" s="341" t="s">
        <v>754</v>
      </c>
      <c r="BM136" s="342" t="s">
        <v>754</v>
      </c>
      <c r="BN136" s="231" t="s">
        <v>754</v>
      </c>
      <c r="BO136" s="231" t="s">
        <v>754</v>
      </c>
      <c r="BP136" s="231" t="s">
        <v>754</v>
      </c>
      <c r="BQ136" s="333" t="e">
        <v>#VALUE!</v>
      </c>
      <c r="BR136" s="366">
        <v>7.1</v>
      </c>
      <c r="BS136" s="375">
        <v>85.2</v>
      </c>
      <c r="BT136" s="375"/>
      <c r="BU136" s="357">
        <v>2.2999999999999998</v>
      </c>
      <c r="BV136" s="367">
        <v>15.7</v>
      </c>
      <c r="BW136" s="367" t="s">
        <v>754</v>
      </c>
      <c r="BX136" s="367" t="s">
        <v>754</v>
      </c>
      <c r="BY136" s="367" t="s">
        <v>754</v>
      </c>
      <c r="BZ136" s="367" t="s">
        <v>754</v>
      </c>
      <c r="CA136" s="367">
        <v>39.9</v>
      </c>
      <c r="CB136" s="367">
        <v>6.3</v>
      </c>
      <c r="CC136" s="376">
        <v>0.4</v>
      </c>
      <c r="CD136" s="280">
        <v>7.0152000000000001</v>
      </c>
      <c r="CE136" s="226">
        <v>44.4</v>
      </c>
      <c r="CF136" s="226">
        <v>55.4</v>
      </c>
      <c r="CG136" s="226">
        <v>91</v>
      </c>
      <c r="CH136" s="226">
        <v>9</v>
      </c>
      <c r="CI136" s="231" t="s">
        <v>754</v>
      </c>
      <c r="CJ136" s="374" t="s">
        <v>754</v>
      </c>
      <c r="CK136" s="374"/>
      <c r="CL136" s="374"/>
      <c r="CM136" s="231" t="s">
        <v>754</v>
      </c>
      <c r="CU136" s="66"/>
      <c r="CV136" s="231" t="s">
        <v>754</v>
      </c>
      <c r="CW136" s="231" t="s">
        <v>754</v>
      </c>
      <c r="CX136" s="231" t="s">
        <v>929</v>
      </c>
      <c r="CY136" s="231">
        <v>3</v>
      </c>
      <c r="CZ136" s="231" t="s">
        <v>949</v>
      </c>
      <c r="DA136" s="231" t="s">
        <v>928</v>
      </c>
      <c r="DD136" s="54">
        <v>5599</v>
      </c>
      <c r="DE136" s="56">
        <v>132.65117941000003</v>
      </c>
      <c r="DF136" s="56">
        <v>33.31548763</v>
      </c>
      <c r="DG136" s="56">
        <v>0</v>
      </c>
      <c r="DH136" s="56">
        <v>14.054061640000015</v>
      </c>
      <c r="DI136" s="4" t="s">
        <v>127</v>
      </c>
      <c r="DJ136" s="218">
        <v>520221008</v>
      </c>
      <c r="DK136" s="269" t="s">
        <v>123</v>
      </c>
      <c r="DL136" s="136">
        <v>5599</v>
      </c>
      <c r="DM136" s="270">
        <v>65</v>
      </c>
      <c r="DN136" s="521" t="s">
        <v>1088</v>
      </c>
      <c r="DO136" s="520" t="s">
        <v>48</v>
      </c>
      <c r="DP136" s="980"/>
      <c r="DQ136" s="269">
        <v>2</v>
      </c>
      <c r="DR136" s="1057" t="s">
        <v>34</v>
      </c>
      <c r="DS136" s="1057"/>
      <c r="DT136" s="269">
        <v>0</v>
      </c>
      <c r="DU136" s="269">
        <v>0</v>
      </c>
      <c r="DV136" s="997" t="s">
        <v>863</v>
      </c>
      <c r="DW136" s="269" t="s">
        <v>863</v>
      </c>
      <c r="DX136" s="269" t="s">
        <v>863</v>
      </c>
      <c r="DY136" s="269" t="s">
        <v>863</v>
      </c>
      <c r="DZ136" s="269">
        <v>139</v>
      </c>
      <c r="EA136" s="269">
        <v>15.8</v>
      </c>
      <c r="EB136" s="269">
        <v>84.2</v>
      </c>
      <c r="EC136" s="269" t="s">
        <v>863</v>
      </c>
      <c r="ED136" s="269" t="s">
        <v>863</v>
      </c>
      <c r="EE136" s="269" t="s">
        <v>863</v>
      </c>
      <c r="EF136" s="269" t="s">
        <v>863</v>
      </c>
      <c r="EG136" s="269">
        <v>0</v>
      </c>
      <c r="EH136" s="1057">
        <v>3</v>
      </c>
      <c r="EI136" s="283">
        <v>2</v>
      </c>
      <c r="EJ136" s="283">
        <v>4</v>
      </c>
      <c r="EK136" s="218" t="s">
        <v>863</v>
      </c>
      <c r="EL136" s="218" t="s">
        <v>863</v>
      </c>
      <c r="EM136" s="218">
        <v>0</v>
      </c>
      <c r="EN136" s="269" t="s">
        <v>863</v>
      </c>
      <c r="EO136" s="269" t="s">
        <v>863</v>
      </c>
      <c r="EP136" s="1083" t="s">
        <v>863</v>
      </c>
      <c r="EQ136" s="1057">
        <v>1</v>
      </c>
      <c r="ER136" s="997" t="s">
        <v>863</v>
      </c>
      <c r="ES136" s="1057">
        <v>3</v>
      </c>
      <c r="ET136" s="1057">
        <v>2</v>
      </c>
      <c r="EU136" s="269" t="s">
        <v>863</v>
      </c>
      <c r="EV136" s="691"/>
      <c r="EW136" s="691"/>
      <c r="EX136" s="987">
        <v>5599</v>
      </c>
      <c r="EY136" s="457"/>
      <c r="EZ136" s="457"/>
      <c r="FA136" s="457"/>
      <c r="FB136" s="457"/>
      <c r="FC136" s="859"/>
      <c r="FD136" s="860"/>
      <c r="FE136" s="861"/>
      <c r="FF136" s="862"/>
      <c r="FG136" s="457"/>
      <c r="FH136" s="457"/>
      <c r="FI136" s="457"/>
      <c r="FJ136" s="863"/>
      <c r="FK136" s="864"/>
      <c r="FL136" s="864"/>
      <c r="FM136" s="865"/>
      <c r="FN136" s="866"/>
      <c r="FO136" s="542" t="e">
        <v>#DIV/0!</v>
      </c>
      <c r="FP136" s="167">
        <v>139</v>
      </c>
      <c r="FQ136" s="441"/>
      <c r="FR136" s="42"/>
      <c r="FS136" s="228">
        <v>6.5</v>
      </c>
      <c r="GR136" s="225"/>
      <c r="GS136" s="225"/>
    </row>
    <row r="137" spans="1:201" hidden="1" x14ac:dyDescent="0.25">
      <c r="A137" s="101">
        <v>11</v>
      </c>
      <c r="B137" s="228">
        <f>COUNTIFS($E$1:E137,E137,$G$1:G137,G137)</f>
        <v>1</v>
      </c>
      <c r="C137" s="228"/>
      <c r="D137" s="1046">
        <v>5655</v>
      </c>
      <c r="E137" s="10" t="s">
        <v>67</v>
      </c>
      <c r="F137" s="207" t="s">
        <v>68</v>
      </c>
      <c r="G137" s="207">
        <v>5010091179</v>
      </c>
      <c r="H137" s="230">
        <f t="shared" ref="H137:H200" si="2">LEFT(I137,4)-CONCATENATE(19,LEFT(G137,2))</f>
        <v>67</v>
      </c>
      <c r="I137" s="207" t="s">
        <v>129</v>
      </c>
      <c r="J137" s="209" t="s">
        <v>130</v>
      </c>
      <c r="K137" s="207" t="s">
        <v>53</v>
      </c>
      <c r="L137" s="256" t="s">
        <v>48</v>
      </c>
      <c r="M137" s="207">
        <v>9</v>
      </c>
      <c r="N137" s="213">
        <v>1</v>
      </c>
      <c r="O137" s="213"/>
      <c r="P137" s="213"/>
      <c r="Q137" s="12" t="s">
        <v>110</v>
      </c>
      <c r="T137" s="168" t="s">
        <v>32</v>
      </c>
      <c r="U137" s="168" t="s">
        <v>917</v>
      </c>
      <c r="V137" s="180" t="s">
        <v>131</v>
      </c>
      <c r="W137" s="168" t="s">
        <v>32</v>
      </c>
      <c r="X137" s="179" t="s">
        <v>45</v>
      </c>
      <c r="AC137" s="219">
        <v>299</v>
      </c>
      <c r="AD137" s="219"/>
      <c r="AE137" s="219"/>
      <c r="AF137" s="219"/>
      <c r="AG137" s="219"/>
      <c r="AJ137" s="226">
        <v>44.3</v>
      </c>
      <c r="AK137" s="226">
        <v>89.5</v>
      </c>
      <c r="AL137" s="318">
        <v>39.648499999999999</v>
      </c>
      <c r="AM137" s="226">
        <v>32157</v>
      </c>
      <c r="AN137" s="281">
        <v>17.864999999999998</v>
      </c>
      <c r="AO137" s="226">
        <v>5</v>
      </c>
      <c r="AP137" s="370">
        <v>48.8</v>
      </c>
      <c r="AQ137" s="320">
        <v>43.8</v>
      </c>
      <c r="AR137" s="371">
        <v>1.2</v>
      </c>
      <c r="AS137" s="322">
        <v>93.8</v>
      </c>
      <c r="AT137" s="373">
        <v>1.1141552511415524</v>
      </c>
      <c r="AU137" s="369">
        <v>1.3369863013698629</v>
      </c>
      <c r="AV137" s="325">
        <v>1.0844444444444443</v>
      </c>
      <c r="AW137" s="226">
        <v>47.4</v>
      </c>
      <c r="AX137" s="340">
        <v>0.5</v>
      </c>
      <c r="AY137" s="226">
        <v>0.9</v>
      </c>
      <c r="AZ137" s="231" t="s">
        <v>754</v>
      </c>
      <c r="BB137" s="226">
        <v>0.2</v>
      </c>
      <c r="BC137" s="329">
        <v>0.27999999999999969</v>
      </c>
      <c r="BD137" s="329"/>
      <c r="BE137" s="231" t="s">
        <v>754</v>
      </c>
      <c r="BF137" s="231" t="s">
        <v>754</v>
      </c>
      <c r="BG137" s="226">
        <v>86.4</v>
      </c>
      <c r="BH137" s="226">
        <v>416.3</v>
      </c>
      <c r="BI137" s="226">
        <v>4.9000000000000004</v>
      </c>
      <c r="BJ137" s="226">
        <v>22.5</v>
      </c>
      <c r="BK137" s="226">
        <v>69.7</v>
      </c>
      <c r="BL137" s="331">
        <v>0.32281205164992827</v>
      </c>
      <c r="BM137" s="342">
        <v>0.2</v>
      </c>
      <c r="BN137" s="226">
        <v>0.8</v>
      </c>
      <c r="BO137" s="226">
        <v>5.3</v>
      </c>
      <c r="BP137" s="226">
        <v>8.8000000000000007</v>
      </c>
      <c r="BQ137" s="333">
        <v>1.6603773584905663</v>
      </c>
      <c r="BR137" s="347"/>
      <c r="BS137" s="347"/>
      <c r="BT137" s="347"/>
      <c r="BU137" s="347"/>
      <c r="BV137" s="347"/>
      <c r="BW137" s="347"/>
      <c r="BX137" s="347"/>
      <c r="BY137" s="347"/>
      <c r="BZ137" s="347"/>
      <c r="CA137" s="347"/>
      <c r="CB137" s="347"/>
      <c r="CC137" s="347"/>
      <c r="CD137" s="280">
        <v>17.914199999999997</v>
      </c>
      <c r="CE137" s="226">
        <v>40.9</v>
      </c>
      <c r="CF137" s="226">
        <v>58.6</v>
      </c>
      <c r="CG137" s="226">
        <v>94.9</v>
      </c>
      <c r="CH137" s="231">
        <v>5.0999999999999996</v>
      </c>
      <c r="CI137" s="231" t="s">
        <v>754</v>
      </c>
      <c r="CJ137" s="374" t="s">
        <v>754</v>
      </c>
      <c r="CK137" s="374"/>
      <c r="CL137" s="374"/>
      <c r="CM137" s="231" t="s">
        <v>754</v>
      </c>
      <c r="CU137" s="66"/>
      <c r="CV137" s="231" t="s">
        <v>754</v>
      </c>
      <c r="CW137" s="231" t="s">
        <v>754</v>
      </c>
      <c r="CX137" s="231" t="s">
        <v>926</v>
      </c>
      <c r="CY137" s="231">
        <v>1</v>
      </c>
      <c r="CZ137" s="231" t="s">
        <v>927</v>
      </c>
      <c r="DA137" s="231" t="s">
        <v>928</v>
      </c>
      <c r="DD137" s="52">
        <v>5655</v>
      </c>
      <c r="DE137" s="56">
        <v>102.62908268999999</v>
      </c>
      <c r="DF137" s="56">
        <v>31.400884479999988</v>
      </c>
      <c r="DG137" s="56">
        <v>0</v>
      </c>
      <c r="DH137" s="56">
        <v>25.42075023999999</v>
      </c>
      <c r="DI137" s="4" t="s">
        <v>67</v>
      </c>
      <c r="DJ137" s="274">
        <v>501009179</v>
      </c>
      <c r="DK137" s="274" t="s">
        <v>129</v>
      </c>
      <c r="DL137" s="136">
        <v>5655</v>
      </c>
      <c r="DM137" s="274">
        <v>67</v>
      </c>
      <c r="DN137" s="521" t="s">
        <v>1088</v>
      </c>
      <c r="DO137" s="274" t="s">
        <v>48</v>
      </c>
      <c r="DP137" s="982" t="s">
        <v>281</v>
      </c>
      <c r="DQ137" s="1007">
        <v>2</v>
      </c>
      <c r="DR137" s="1061" t="s">
        <v>1001</v>
      </c>
      <c r="DS137" s="1061"/>
      <c r="DT137" s="274">
        <v>0</v>
      </c>
      <c r="DU137" s="274">
        <v>0</v>
      </c>
      <c r="DV137" s="1008" t="s">
        <v>863</v>
      </c>
      <c r="DW137" s="274" t="s">
        <v>863</v>
      </c>
      <c r="DX137" s="274">
        <v>2.2999999999999998</v>
      </c>
      <c r="DY137" s="274" t="s">
        <v>863</v>
      </c>
      <c r="DZ137" s="274">
        <v>299</v>
      </c>
      <c r="EA137" s="908">
        <v>7</v>
      </c>
      <c r="EB137" s="908">
        <v>93</v>
      </c>
      <c r="EC137" s="908" t="s">
        <v>863</v>
      </c>
      <c r="ED137" s="908" t="s">
        <v>863</v>
      </c>
      <c r="EE137" s="908" t="s">
        <v>863</v>
      </c>
      <c r="EF137" s="274" t="s">
        <v>863</v>
      </c>
      <c r="EG137" s="274">
        <v>0</v>
      </c>
      <c r="EH137" s="1061">
        <v>1</v>
      </c>
      <c r="EI137" s="284">
        <v>1</v>
      </c>
      <c r="EJ137" s="284">
        <v>9</v>
      </c>
      <c r="EK137" s="274"/>
      <c r="EL137" s="274">
        <v>3</v>
      </c>
      <c r="EM137" s="274">
        <v>1</v>
      </c>
      <c r="EN137" s="274">
        <v>175</v>
      </c>
      <c r="EO137" s="274">
        <v>97</v>
      </c>
      <c r="EP137" s="1087">
        <v>31.673469387755102</v>
      </c>
      <c r="EQ137" s="1061">
        <v>0</v>
      </c>
      <c r="ER137" s="274" t="s">
        <v>863</v>
      </c>
      <c r="ES137" s="1078">
        <v>1</v>
      </c>
      <c r="ET137" s="1061">
        <v>0</v>
      </c>
      <c r="EU137" s="274" t="s">
        <v>863</v>
      </c>
      <c r="EV137" s="691"/>
      <c r="EW137" s="691"/>
      <c r="EX137" s="988">
        <v>5655</v>
      </c>
      <c r="EY137" s="457"/>
      <c r="EZ137" s="457"/>
      <c r="FA137" s="457"/>
      <c r="FB137" s="457"/>
      <c r="FC137" s="859"/>
      <c r="FD137" s="860"/>
      <c r="FE137" s="861"/>
      <c r="FF137" s="862"/>
      <c r="FG137" s="457"/>
      <c r="FH137" s="457"/>
      <c r="FI137" s="457"/>
      <c r="FJ137" s="863"/>
      <c r="FK137" s="864"/>
      <c r="FL137" s="864"/>
      <c r="FM137" s="865"/>
      <c r="FN137" s="866"/>
      <c r="FO137" s="542" t="e">
        <v>#DIV/0!</v>
      </c>
      <c r="FP137" s="167">
        <v>299</v>
      </c>
      <c r="FQ137" s="441"/>
      <c r="FR137" s="42"/>
      <c r="FS137" s="228">
        <v>44.3</v>
      </c>
      <c r="GR137" s="225"/>
      <c r="GS137" s="225"/>
    </row>
    <row r="138" spans="1:201" hidden="1" x14ac:dyDescent="0.25">
      <c r="A138" s="101">
        <v>12</v>
      </c>
      <c r="B138" s="228">
        <f>COUNTIFS($E$1:E138,E138,$G$1:G138,G138)</f>
        <v>1</v>
      </c>
      <c r="C138" s="228"/>
      <c r="D138" s="1046">
        <v>5656</v>
      </c>
      <c r="E138" s="10" t="s">
        <v>132</v>
      </c>
      <c r="F138" s="207" t="s">
        <v>43</v>
      </c>
      <c r="G138" s="207">
        <v>5710150908</v>
      </c>
      <c r="H138" s="230">
        <f t="shared" si="2"/>
        <v>60</v>
      </c>
      <c r="I138" s="207" t="s">
        <v>129</v>
      </c>
      <c r="J138" s="209" t="s">
        <v>133</v>
      </c>
      <c r="K138" s="207" t="s">
        <v>53</v>
      </c>
      <c r="L138" s="256" t="s">
        <v>48</v>
      </c>
      <c r="M138" s="207">
        <v>9</v>
      </c>
      <c r="N138" s="213">
        <v>1</v>
      </c>
      <c r="O138" s="213"/>
      <c r="P138" s="213"/>
      <c r="Q138" s="12" t="s">
        <v>110</v>
      </c>
      <c r="T138" s="168" t="s">
        <v>32</v>
      </c>
      <c r="U138" s="168" t="s">
        <v>917</v>
      </c>
      <c r="V138" s="180" t="s">
        <v>131</v>
      </c>
      <c r="W138" s="168" t="s">
        <v>918</v>
      </c>
      <c r="X138" s="179" t="s">
        <v>45</v>
      </c>
      <c r="AC138" s="212">
        <v>347</v>
      </c>
      <c r="AD138" s="212"/>
      <c r="AE138" s="212"/>
      <c r="AF138" s="212"/>
      <c r="AG138" s="212"/>
      <c r="AJ138" s="226">
        <v>70.400000000000006</v>
      </c>
      <c r="AK138" s="226">
        <v>91</v>
      </c>
      <c r="AL138" s="318">
        <v>64.064000000000007</v>
      </c>
      <c r="AM138" s="226">
        <v>11368</v>
      </c>
      <c r="AN138" s="281">
        <v>6.3155555555555551</v>
      </c>
      <c r="AO138" s="226">
        <v>5</v>
      </c>
      <c r="AP138" s="370">
        <v>62.2</v>
      </c>
      <c r="AQ138" s="320">
        <v>30</v>
      </c>
      <c r="AR138" s="371">
        <v>1.2</v>
      </c>
      <c r="AS138" s="322">
        <v>93.4</v>
      </c>
      <c r="AT138" s="373">
        <v>2.0733333333333333</v>
      </c>
      <c r="AU138" s="369">
        <v>2.488</v>
      </c>
      <c r="AV138" s="325">
        <v>1.9935897435897438</v>
      </c>
      <c r="AW138" s="226">
        <v>37.700000000000003</v>
      </c>
      <c r="AX138" s="340">
        <v>3.3</v>
      </c>
      <c r="AY138" s="226">
        <v>5.4</v>
      </c>
      <c r="AZ138" s="231" t="s">
        <v>754</v>
      </c>
      <c r="BB138" s="226">
        <v>0.05</v>
      </c>
      <c r="BC138" s="329">
        <v>4.9000000000000004</v>
      </c>
      <c r="BD138" s="329"/>
      <c r="BE138" s="231" t="s">
        <v>754</v>
      </c>
      <c r="BF138" s="231" t="s">
        <v>754</v>
      </c>
      <c r="BG138" s="226">
        <v>81.8</v>
      </c>
      <c r="BH138" s="226">
        <v>483.2</v>
      </c>
      <c r="BI138" s="226">
        <v>16.2</v>
      </c>
      <c r="BJ138" s="226">
        <v>29</v>
      </c>
      <c r="BK138" s="226">
        <v>70</v>
      </c>
      <c r="BL138" s="331">
        <v>0.41428571428571431</v>
      </c>
      <c r="BM138" s="342">
        <v>0.7</v>
      </c>
      <c r="BN138" s="226">
        <v>0.3</v>
      </c>
      <c r="BO138" s="226">
        <v>6.2</v>
      </c>
      <c r="BP138" s="226">
        <v>11.1</v>
      </c>
      <c r="BQ138" s="333">
        <v>1.7903225806451613</v>
      </c>
      <c r="BR138" s="347">
        <v>5.8</v>
      </c>
      <c r="BS138" s="347">
        <v>81.599999999999994</v>
      </c>
      <c r="BT138" s="347"/>
      <c r="BU138" s="357">
        <v>6.7</v>
      </c>
      <c r="BV138" s="357">
        <v>36.4</v>
      </c>
      <c r="BW138" s="357" t="s">
        <v>754</v>
      </c>
      <c r="BX138" s="357" t="s">
        <v>754</v>
      </c>
      <c r="BY138" s="357" t="s">
        <v>754</v>
      </c>
      <c r="BZ138" s="357" t="s">
        <v>754</v>
      </c>
      <c r="CA138" s="357">
        <v>65.7</v>
      </c>
      <c r="CB138" s="357">
        <v>23.9</v>
      </c>
      <c r="CC138" s="357" t="s">
        <v>754</v>
      </c>
      <c r="CD138" s="280">
        <v>6.96</v>
      </c>
      <c r="CE138" s="226">
        <v>23.2</v>
      </c>
      <c r="CF138" s="226">
        <v>76.8</v>
      </c>
      <c r="CG138" s="226">
        <v>95.8</v>
      </c>
      <c r="CH138" s="226">
        <v>4.2</v>
      </c>
      <c r="CI138" s="231" t="s">
        <v>754</v>
      </c>
      <c r="CJ138" s="374" t="s">
        <v>754</v>
      </c>
      <c r="CK138" s="374"/>
      <c r="CL138" s="374"/>
      <c r="CM138" s="231" t="s">
        <v>754</v>
      </c>
      <c r="CU138" s="66"/>
      <c r="CV138" s="231" t="s">
        <v>754</v>
      </c>
      <c r="CW138" s="231" t="s">
        <v>754</v>
      </c>
      <c r="CX138" s="231" t="s">
        <v>929</v>
      </c>
      <c r="CY138" s="231">
        <v>3</v>
      </c>
      <c r="CZ138" s="231" t="s">
        <v>934</v>
      </c>
      <c r="DA138" s="231" t="s">
        <v>928</v>
      </c>
      <c r="DD138" s="54">
        <v>5656</v>
      </c>
      <c r="DE138" s="56">
        <v>141.65495061000004</v>
      </c>
      <c r="DF138" s="56">
        <v>40.382377469999987</v>
      </c>
      <c r="DG138" s="56">
        <v>0</v>
      </c>
      <c r="DH138" s="56">
        <v>34.818259359999985</v>
      </c>
      <c r="DI138" s="4" t="s">
        <v>132</v>
      </c>
      <c r="DJ138" s="274">
        <v>5710150908</v>
      </c>
      <c r="DK138" s="274" t="s">
        <v>129</v>
      </c>
      <c r="DL138" s="136">
        <v>5656</v>
      </c>
      <c r="DM138" s="274">
        <v>60</v>
      </c>
      <c r="DN138" s="521" t="s">
        <v>1088</v>
      </c>
      <c r="DO138" s="274" t="s">
        <v>48</v>
      </c>
      <c r="DP138" s="982" t="s">
        <v>280</v>
      </c>
      <c r="DQ138" s="1007">
        <v>2</v>
      </c>
      <c r="DR138" s="1061" t="s">
        <v>34</v>
      </c>
      <c r="DS138" s="1061"/>
      <c r="DT138" s="274">
        <v>0</v>
      </c>
      <c r="DU138" s="274">
        <v>0</v>
      </c>
      <c r="DV138" s="1008" t="s">
        <v>863</v>
      </c>
      <c r="DW138" s="274" t="s">
        <v>863</v>
      </c>
      <c r="DX138" s="274" t="s">
        <v>863</v>
      </c>
      <c r="DY138" s="274" t="s">
        <v>863</v>
      </c>
      <c r="DZ138" s="274">
        <v>347</v>
      </c>
      <c r="EA138" s="908">
        <v>26.5</v>
      </c>
      <c r="EB138" s="908">
        <v>73.5</v>
      </c>
      <c r="EC138" s="908" t="s">
        <v>863</v>
      </c>
      <c r="ED138" s="908" t="s">
        <v>863</v>
      </c>
      <c r="EE138" s="908" t="s">
        <v>863</v>
      </c>
      <c r="EF138" s="274" t="s">
        <v>863</v>
      </c>
      <c r="EG138" s="274">
        <v>0</v>
      </c>
      <c r="EH138" s="1061">
        <v>3</v>
      </c>
      <c r="EI138" s="284">
        <v>1</v>
      </c>
      <c r="EJ138" s="284">
        <v>9</v>
      </c>
      <c r="EK138" s="274"/>
      <c r="EL138" s="274">
        <v>1</v>
      </c>
      <c r="EM138" s="274">
        <v>0</v>
      </c>
      <c r="EN138" s="274">
        <v>190</v>
      </c>
      <c r="EO138" s="274">
        <v>121</v>
      </c>
      <c r="EP138" s="1087">
        <v>33.5180055401662</v>
      </c>
      <c r="EQ138" s="1061">
        <v>0</v>
      </c>
      <c r="ER138" s="274" t="s">
        <v>863</v>
      </c>
      <c r="ES138" s="1078">
        <v>2</v>
      </c>
      <c r="ET138" s="1061">
        <v>1</v>
      </c>
      <c r="EU138" s="274" t="s">
        <v>863</v>
      </c>
      <c r="EV138" s="691"/>
      <c r="EW138" s="691"/>
      <c r="EX138" s="987">
        <v>5656</v>
      </c>
      <c r="EY138" s="457"/>
      <c r="EZ138" s="457"/>
      <c r="FA138" s="457"/>
      <c r="FB138" s="457"/>
      <c r="FC138" s="859"/>
      <c r="FD138" s="860"/>
      <c r="FE138" s="861"/>
      <c r="FF138" s="862"/>
      <c r="FG138" s="457"/>
      <c r="FH138" s="457"/>
      <c r="FI138" s="457"/>
      <c r="FJ138" s="863"/>
      <c r="FK138" s="864"/>
      <c r="FL138" s="864"/>
      <c r="FM138" s="865"/>
      <c r="FN138" s="866"/>
      <c r="FO138" s="542" t="e">
        <v>#DIV/0!</v>
      </c>
      <c r="FP138" s="167">
        <v>347</v>
      </c>
      <c r="FQ138" s="441"/>
      <c r="FR138" s="42"/>
      <c r="FS138" s="101">
        <v>70.400000000000006</v>
      </c>
      <c r="GR138" s="225"/>
      <c r="GS138" s="225"/>
    </row>
    <row r="139" spans="1:201" hidden="1" x14ac:dyDescent="0.25">
      <c r="A139" s="101">
        <v>13</v>
      </c>
      <c r="B139" s="228">
        <f>COUNTIFS($E$1:E139,E139,$G$1:G139,G139)</f>
        <v>1</v>
      </c>
      <c r="C139" s="228"/>
      <c r="D139" s="1046">
        <v>5661</v>
      </c>
      <c r="E139" s="10" t="s">
        <v>134</v>
      </c>
      <c r="F139" s="207" t="s">
        <v>70</v>
      </c>
      <c r="G139" s="207">
        <v>515223058</v>
      </c>
      <c r="H139" s="230">
        <f t="shared" si="2"/>
        <v>66</v>
      </c>
      <c r="I139" s="207" t="s">
        <v>129</v>
      </c>
      <c r="J139" s="207" t="s">
        <v>27</v>
      </c>
      <c r="K139" s="207" t="s">
        <v>53</v>
      </c>
      <c r="L139" s="256" t="s">
        <v>48</v>
      </c>
      <c r="M139" s="207">
        <v>8</v>
      </c>
      <c r="N139" s="672">
        <v>1</v>
      </c>
      <c r="O139" s="672"/>
      <c r="P139" s="672"/>
      <c r="Q139" s="682" t="s">
        <v>110</v>
      </c>
      <c r="R139" s="13"/>
      <c r="S139" s="13"/>
      <c r="T139" s="169"/>
      <c r="U139" s="169"/>
      <c r="V139" s="182"/>
      <c r="W139" s="169"/>
      <c r="X139" s="183"/>
      <c r="Y139" s="170"/>
      <c r="Z139" s="169"/>
      <c r="AA139" s="77"/>
      <c r="AB139" s="77"/>
      <c r="AC139" s="214">
        <v>561</v>
      </c>
      <c r="AD139" s="214"/>
      <c r="AE139" s="214"/>
      <c r="AF139" s="214"/>
      <c r="AG139" s="214"/>
      <c r="AH139" s="78" t="s">
        <v>135</v>
      </c>
      <c r="AI139" s="77"/>
      <c r="AJ139" s="43" t="s">
        <v>754</v>
      </c>
      <c r="AK139" s="43" t="s">
        <v>754</v>
      </c>
      <c r="AL139" s="43" t="s">
        <v>754</v>
      </c>
      <c r="AM139" s="43" t="s">
        <v>754</v>
      </c>
      <c r="AN139" s="43" t="s">
        <v>754</v>
      </c>
      <c r="AO139" s="43" t="s">
        <v>754</v>
      </c>
      <c r="AP139" s="377" t="s">
        <v>754</v>
      </c>
      <c r="AQ139" s="378" t="s">
        <v>754</v>
      </c>
      <c r="AR139" s="379" t="s">
        <v>754</v>
      </c>
      <c r="AT139" s="380" t="s">
        <v>754</v>
      </c>
      <c r="AU139" s="43" t="s">
        <v>754</v>
      </c>
      <c r="AV139" s="381"/>
      <c r="AW139" s="43" t="s">
        <v>754</v>
      </c>
      <c r="AX139" s="382" t="s">
        <v>754</v>
      </c>
      <c r="AY139" s="43" t="s">
        <v>754</v>
      </c>
      <c r="AZ139" s="43" t="s">
        <v>754</v>
      </c>
      <c r="BA139" s="383"/>
      <c r="BB139" s="43" t="s">
        <v>754</v>
      </c>
      <c r="BC139" s="329" t="e">
        <v>#VALUE!</v>
      </c>
      <c r="BD139" s="329"/>
      <c r="BE139" s="43" t="s">
        <v>754</v>
      </c>
      <c r="BF139" s="43" t="s">
        <v>754</v>
      </c>
      <c r="BG139" s="43" t="s">
        <v>754</v>
      </c>
      <c r="BH139" s="43" t="s">
        <v>754</v>
      </c>
      <c r="BI139" s="43" t="s">
        <v>754</v>
      </c>
      <c r="BJ139" s="43" t="s">
        <v>754</v>
      </c>
      <c r="BK139" s="43" t="s">
        <v>754</v>
      </c>
      <c r="BL139" s="384" t="s">
        <v>754</v>
      </c>
      <c r="BM139" s="381" t="s">
        <v>754</v>
      </c>
      <c r="BN139" s="43" t="s">
        <v>754</v>
      </c>
      <c r="BO139" s="43" t="s">
        <v>754</v>
      </c>
      <c r="BP139" s="43" t="s">
        <v>754</v>
      </c>
      <c r="BQ139" s="385"/>
      <c r="BR139" s="386"/>
      <c r="BS139" s="386"/>
      <c r="BT139" s="386"/>
      <c r="BU139" s="386"/>
      <c r="BV139" s="386"/>
      <c r="BW139" s="386"/>
      <c r="BX139" s="386"/>
      <c r="BY139" s="386"/>
      <c r="BZ139" s="386"/>
      <c r="CA139" s="386"/>
      <c r="CB139" s="386"/>
      <c r="CC139" s="386"/>
      <c r="CD139" s="43" t="s">
        <v>754</v>
      </c>
      <c r="CE139" s="43" t="s">
        <v>754</v>
      </c>
      <c r="CF139" s="43" t="s">
        <v>754</v>
      </c>
      <c r="CG139" s="43" t="s">
        <v>754</v>
      </c>
      <c r="CH139" s="43" t="s">
        <v>754</v>
      </c>
      <c r="CI139" s="43" t="s">
        <v>754</v>
      </c>
      <c r="CJ139" s="43" t="s">
        <v>754</v>
      </c>
      <c r="CK139" s="43"/>
      <c r="CL139" s="43"/>
      <c r="CM139" s="43" t="s">
        <v>754</v>
      </c>
      <c r="CN139" s="13"/>
      <c r="CO139" s="13"/>
      <c r="CP139" s="13"/>
      <c r="CQ139" s="13"/>
      <c r="CR139" s="13"/>
      <c r="CS139" s="13"/>
      <c r="CT139" s="13"/>
      <c r="CU139" s="13"/>
      <c r="CV139" s="43" t="s">
        <v>754</v>
      </c>
      <c r="CW139" s="43" t="s">
        <v>754</v>
      </c>
      <c r="CX139" s="43"/>
      <c r="CY139" s="43"/>
      <c r="CZ139" s="43" t="s">
        <v>754</v>
      </c>
      <c r="DA139" s="43" t="s">
        <v>754</v>
      </c>
      <c r="DB139" s="387"/>
      <c r="DC139" s="215"/>
      <c r="DD139" s="54"/>
      <c r="DE139" s="56"/>
      <c r="DF139" s="56"/>
      <c r="DG139" s="56"/>
      <c r="DH139" s="56"/>
      <c r="DI139" s="6" t="s">
        <v>134</v>
      </c>
      <c r="DJ139" s="274">
        <v>515223058</v>
      </c>
      <c r="DK139" s="274" t="s">
        <v>129</v>
      </c>
      <c r="DL139" s="136">
        <v>5661</v>
      </c>
      <c r="DM139" s="274">
        <v>66</v>
      </c>
      <c r="DN139" s="274" t="s">
        <v>1090</v>
      </c>
      <c r="DO139" s="274" t="s">
        <v>48</v>
      </c>
      <c r="DP139" s="982" t="s">
        <v>281</v>
      </c>
      <c r="DQ139" s="1007">
        <v>2</v>
      </c>
      <c r="DR139" s="1061" t="s">
        <v>27</v>
      </c>
      <c r="DS139" s="1061"/>
      <c r="DT139" s="274">
        <v>0</v>
      </c>
      <c r="DU139" s="274">
        <v>0</v>
      </c>
      <c r="DV139" s="1008" t="s">
        <v>863</v>
      </c>
      <c r="DW139" s="274" t="s">
        <v>863</v>
      </c>
      <c r="DX139" s="274" t="s">
        <v>863</v>
      </c>
      <c r="DY139" s="274" t="s">
        <v>863</v>
      </c>
      <c r="DZ139" s="274">
        <v>561</v>
      </c>
      <c r="EA139" s="908">
        <v>6.4</v>
      </c>
      <c r="EB139" s="908">
        <v>93.6</v>
      </c>
      <c r="EC139" s="908" t="s">
        <v>863</v>
      </c>
      <c r="ED139" s="908" t="s">
        <v>863</v>
      </c>
      <c r="EE139" s="908" t="s">
        <v>863</v>
      </c>
      <c r="EF139" s="274" t="s">
        <v>863</v>
      </c>
      <c r="EG139" s="274">
        <v>0</v>
      </c>
      <c r="EH139" s="1061">
        <v>3</v>
      </c>
      <c r="EI139" s="284">
        <v>1</v>
      </c>
      <c r="EJ139" s="284">
        <v>8</v>
      </c>
      <c r="EK139" s="274"/>
      <c r="EL139" s="274">
        <v>1</v>
      </c>
      <c r="EM139" s="274">
        <v>1</v>
      </c>
      <c r="EN139" s="274">
        <v>154</v>
      </c>
      <c r="EO139" s="274">
        <v>64</v>
      </c>
      <c r="EP139" s="1087">
        <v>26.986001011975041</v>
      </c>
      <c r="EQ139" s="1061">
        <v>2</v>
      </c>
      <c r="ER139" s="274" t="s">
        <v>863</v>
      </c>
      <c r="ES139" s="1078">
        <v>2</v>
      </c>
      <c r="ET139" s="1061">
        <v>1</v>
      </c>
      <c r="EU139" s="274">
        <v>2</v>
      </c>
      <c r="EV139" s="691"/>
      <c r="EW139" s="691"/>
      <c r="EX139" s="987">
        <v>5661</v>
      </c>
      <c r="EY139" s="457"/>
      <c r="EZ139" s="457"/>
      <c r="FA139" s="457"/>
      <c r="FB139" s="457"/>
      <c r="FC139" s="859"/>
      <c r="FD139" s="860"/>
      <c r="FE139" s="861"/>
      <c r="FF139" s="862"/>
      <c r="FG139" s="457"/>
      <c r="FH139" s="457"/>
      <c r="FI139" s="457"/>
      <c r="FJ139" s="863"/>
      <c r="FK139" s="864"/>
      <c r="FL139" s="864"/>
      <c r="FM139" s="865"/>
      <c r="FN139" s="866"/>
      <c r="FO139" s="542"/>
      <c r="FP139" s="167">
        <v>561</v>
      </c>
      <c r="FQ139" s="441" t="s">
        <v>135</v>
      </c>
      <c r="FR139" s="93"/>
      <c r="FS139" s="624" t="s">
        <v>754</v>
      </c>
      <c r="GR139" s="225"/>
      <c r="GS139" s="225"/>
    </row>
    <row r="140" spans="1:201" hidden="1" x14ac:dyDescent="0.25">
      <c r="A140" s="101">
        <v>14</v>
      </c>
      <c r="B140" s="228">
        <f>COUNTIFS($E$1:E140,E140,$G$1:G140,G140)</f>
        <v>1</v>
      </c>
      <c r="C140" s="228"/>
      <c r="D140" s="966">
        <v>5664</v>
      </c>
      <c r="E140" s="233" t="s">
        <v>136</v>
      </c>
      <c r="F140" s="230" t="s">
        <v>44</v>
      </c>
      <c r="G140" s="230">
        <v>480326022</v>
      </c>
      <c r="H140" s="230">
        <f t="shared" si="2"/>
        <v>69</v>
      </c>
      <c r="I140" s="230" t="s">
        <v>129</v>
      </c>
      <c r="J140" s="230" t="s">
        <v>137</v>
      </c>
      <c r="K140" s="230" t="s">
        <v>53</v>
      </c>
      <c r="L140" s="257" t="s">
        <v>48</v>
      </c>
      <c r="M140" s="230">
        <v>8</v>
      </c>
      <c r="N140" s="215">
        <v>1</v>
      </c>
      <c r="O140" s="215"/>
      <c r="P140" s="215"/>
      <c r="Q140" s="291" t="s">
        <v>110</v>
      </c>
      <c r="R140" s="13"/>
      <c r="S140" s="13"/>
      <c r="T140" s="169"/>
      <c r="U140" s="169"/>
      <c r="V140" s="182"/>
      <c r="W140" s="169"/>
      <c r="X140" s="183"/>
      <c r="Y140" s="170"/>
      <c r="Z140" s="169"/>
      <c r="AA140" s="77"/>
      <c r="AB140" s="77"/>
      <c r="AC140" s="214">
        <v>7674</v>
      </c>
      <c r="AD140" s="214"/>
      <c r="AE140" s="214"/>
      <c r="AF140" s="214"/>
      <c r="AG140" s="214"/>
      <c r="AH140" s="78" t="s">
        <v>135</v>
      </c>
      <c r="AI140" s="77"/>
      <c r="AJ140" s="43" t="s">
        <v>754</v>
      </c>
      <c r="AK140" s="43" t="s">
        <v>754</v>
      </c>
      <c r="AL140" s="43" t="s">
        <v>754</v>
      </c>
      <c r="AM140" s="43" t="s">
        <v>754</v>
      </c>
      <c r="AN140" s="43" t="s">
        <v>754</v>
      </c>
      <c r="AO140" s="43" t="s">
        <v>754</v>
      </c>
      <c r="AP140" s="377" t="s">
        <v>754</v>
      </c>
      <c r="AQ140" s="378" t="s">
        <v>754</v>
      </c>
      <c r="AR140" s="379" t="s">
        <v>754</v>
      </c>
      <c r="AS140" s="322" t="e">
        <v>#VALUE!</v>
      </c>
      <c r="AT140" s="388" t="s">
        <v>754</v>
      </c>
      <c r="AU140" s="43" t="s">
        <v>754</v>
      </c>
      <c r="AV140" s="381"/>
      <c r="AW140" s="43" t="s">
        <v>754</v>
      </c>
      <c r="AX140" s="382" t="s">
        <v>754</v>
      </c>
      <c r="AY140" s="43" t="s">
        <v>754</v>
      </c>
      <c r="AZ140" s="43" t="s">
        <v>754</v>
      </c>
      <c r="BA140" s="383"/>
      <c r="BB140" s="43" t="s">
        <v>754</v>
      </c>
      <c r="BC140" s="329" t="e">
        <v>#VALUE!</v>
      </c>
      <c r="BD140" s="329"/>
      <c r="BE140" s="43" t="s">
        <v>754</v>
      </c>
      <c r="BF140" s="43" t="s">
        <v>754</v>
      </c>
      <c r="BG140" s="43" t="s">
        <v>754</v>
      </c>
      <c r="BH140" s="43" t="s">
        <v>754</v>
      </c>
      <c r="BI140" s="43" t="s">
        <v>754</v>
      </c>
      <c r="BJ140" s="43" t="s">
        <v>754</v>
      </c>
      <c r="BK140" s="43" t="s">
        <v>754</v>
      </c>
      <c r="BL140" s="384" t="s">
        <v>754</v>
      </c>
      <c r="BM140" s="381" t="s">
        <v>754</v>
      </c>
      <c r="BN140" s="43" t="s">
        <v>754</v>
      </c>
      <c r="BO140" s="43" t="s">
        <v>754</v>
      </c>
      <c r="BP140" s="43" t="s">
        <v>754</v>
      </c>
      <c r="BQ140" s="385"/>
      <c r="BR140" s="386"/>
      <c r="BS140" s="386"/>
      <c r="BT140" s="386"/>
      <c r="BU140" s="386"/>
      <c r="BV140" s="386"/>
      <c r="BW140" s="386"/>
      <c r="BX140" s="386"/>
      <c r="BY140" s="386"/>
      <c r="BZ140" s="386"/>
      <c r="CA140" s="386"/>
      <c r="CB140" s="386"/>
      <c r="CC140" s="386"/>
      <c r="CD140" s="43" t="s">
        <v>754</v>
      </c>
      <c r="CE140" s="43" t="s">
        <v>754</v>
      </c>
      <c r="CF140" s="43" t="s">
        <v>754</v>
      </c>
      <c r="CG140" s="43" t="s">
        <v>754</v>
      </c>
      <c r="CH140" s="43" t="s">
        <v>754</v>
      </c>
      <c r="CI140" s="43" t="s">
        <v>754</v>
      </c>
      <c r="CJ140" s="43" t="s">
        <v>754</v>
      </c>
      <c r="CK140" s="43"/>
      <c r="CL140" s="43"/>
      <c r="CM140" s="43" t="s">
        <v>754</v>
      </c>
      <c r="CN140" s="13"/>
      <c r="CO140" s="13"/>
      <c r="CP140" s="13"/>
      <c r="CQ140" s="13"/>
      <c r="CR140" s="13"/>
      <c r="CS140" s="13"/>
      <c r="CT140" s="13"/>
      <c r="CU140" s="13"/>
      <c r="CV140" s="43" t="s">
        <v>754</v>
      </c>
      <c r="CW140" s="43" t="s">
        <v>754</v>
      </c>
      <c r="CX140" s="43"/>
      <c r="CY140" s="43"/>
      <c r="CZ140" s="43" t="s">
        <v>754</v>
      </c>
      <c r="DA140" s="43" t="s">
        <v>754</v>
      </c>
      <c r="DB140" s="387"/>
      <c r="DC140" s="215"/>
      <c r="DD140" s="54"/>
      <c r="DE140" s="56"/>
      <c r="DF140" s="56"/>
      <c r="DG140" s="56"/>
      <c r="DH140" s="56"/>
      <c r="DI140" s="6" t="s">
        <v>136</v>
      </c>
      <c r="DJ140" s="274">
        <v>480326022</v>
      </c>
      <c r="DK140" s="274" t="s">
        <v>129</v>
      </c>
      <c r="DL140" s="136">
        <v>5664</v>
      </c>
      <c r="DM140" s="274">
        <v>69</v>
      </c>
      <c r="DN140" s="274" t="s">
        <v>1088</v>
      </c>
      <c r="DO140" s="274" t="s">
        <v>48</v>
      </c>
      <c r="DP140" s="982" t="s">
        <v>281</v>
      </c>
      <c r="DQ140" s="1007">
        <v>2</v>
      </c>
      <c r="DR140" s="1061" t="s">
        <v>137</v>
      </c>
      <c r="DS140" s="1061"/>
      <c r="DT140" s="274">
        <v>0</v>
      </c>
      <c r="DU140" s="274">
        <v>0</v>
      </c>
      <c r="DV140" s="1008" t="s">
        <v>863</v>
      </c>
      <c r="DW140" s="274" t="s">
        <v>863</v>
      </c>
      <c r="DX140" s="274">
        <v>25.4</v>
      </c>
      <c r="DY140" s="274" t="s">
        <v>863</v>
      </c>
      <c r="DZ140" s="274">
        <v>7674</v>
      </c>
      <c r="EA140" s="908">
        <v>49.7</v>
      </c>
      <c r="EB140" s="908">
        <v>50.3</v>
      </c>
      <c r="EC140" s="908" t="s">
        <v>863</v>
      </c>
      <c r="ED140" s="908" t="s">
        <v>863</v>
      </c>
      <c r="EE140" s="908" t="s">
        <v>863</v>
      </c>
      <c r="EF140" s="274" t="s">
        <v>863</v>
      </c>
      <c r="EG140" s="274">
        <v>0</v>
      </c>
      <c r="EH140" s="1061">
        <v>7</v>
      </c>
      <c r="EI140" s="284">
        <v>1</v>
      </c>
      <c r="EJ140" s="284">
        <v>8</v>
      </c>
      <c r="EK140" s="274"/>
      <c r="EL140" s="274">
        <v>2</v>
      </c>
      <c r="EM140" s="274">
        <v>0</v>
      </c>
      <c r="EN140" s="274">
        <v>178</v>
      </c>
      <c r="EO140" s="274">
        <v>85</v>
      </c>
      <c r="EP140" s="1087">
        <v>26.827420780204516</v>
      </c>
      <c r="EQ140" s="1061">
        <v>2</v>
      </c>
      <c r="ER140" s="274" t="s">
        <v>863</v>
      </c>
      <c r="ES140" s="1078">
        <v>3</v>
      </c>
      <c r="ET140" s="1061">
        <v>2</v>
      </c>
      <c r="EU140" s="274" t="s">
        <v>863</v>
      </c>
      <c r="EV140" s="691"/>
      <c r="EW140" s="691"/>
      <c r="EX140" s="987">
        <v>5664</v>
      </c>
      <c r="EY140" s="457"/>
      <c r="EZ140" s="457"/>
      <c r="FA140" s="457"/>
      <c r="FB140" s="457"/>
      <c r="FC140" s="859"/>
      <c r="FD140" s="860"/>
      <c r="FE140" s="861"/>
      <c r="FF140" s="862"/>
      <c r="FG140" s="457"/>
      <c r="FH140" s="457"/>
      <c r="FI140" s="457"/>
      <c r="FJ140" s="863"/>
      <c r="FK140" s="864"/>
      <c r="FL140" s="864"/>
      <c r="FM140" s="865"/>
      <c r="FN140" s="866"/>
      <c r="FO140" s="542"/>
      <c r="FP140" s="167">
        <v>7674</v>
      </c>
      <c r="FQ140" s="441" t="s">
        <v>135</v>
      </c>
      <c r="FR140" s="93"/>
      <c r="FS140" s="624" t="s">
        <v>754</v>
      </c>
      <c r="GR140" s="79"/>
      <c r="GS140" s="79"/>
    </row>
    <row r="141" spans="1:201" hidden="1" x14ac:dyDescent="0.25">
      <c r="A141" s="101">
        <v>15</v>
      </c>
      <c r="B141" s="228">
        <f>COUNTIFS($E$1:E141,E141,$G$1:G141,G141)</f>
        <v>1</v>
      </c>
      <c r="C141" s="228"/>
      <c r="D141" s="966">
        <v>5665</v>
      </c>
      <c r="E141" s="233" t="s">
        <v>138</v>
      </c>
      <c r="F141" s="230" t="s">
        <v>83</v>
      </c>
      <c r="G141" s="230">
        <v>6303201696</v>
      </c>
      <c r="H141" s="230">
        <f t="shared" si="2"/>
        <v>54</v>
      </c>
      <c r="I141" s="230" t="s">
        <v>129</v>
      </c>
      <c r="J141" s="230" t="s">
        <v>34</v>
      </c>
      <c r="K141" s="230" t="s">
        <v>53</v>
      </c>
      <c r="L141" s="257" t="s">
        <v>48</v>
      </c>
      <c r="M141" s="230">
        <v>7</v>
      </c>
      <c r="N141" s="215">
        <v>1</v>
      </c>
      <c r="O141" s="215"/>
      <c r="P141" s="215"/>
      <c r="Q141" s="291" t="s">
        <v>110</v>
      </c>
      <c r="R141" s="13"/>
      <c r="S141" s="13"/>
      <c r="T141" s="169"/>
      <c r="U141" s="169"/>
      <c r="V141" s="182"/>
      <c r="W141" s="169"/>
      <c r="X141" s="183"/>
      <c r="Y141" s="170"/>
      <c r="Z141" s="169"/>
      <c r="AA141" s="77"/>
      <c r="AB141" s="77"/>
      <c r="AC141" s="214">
        <v>5742</v>
      </c>
      <c r="AD141" s="214"/>
      <c r="AE141" s="214"/>
      <c r="AF141" s="214"/>
      <c r="AG141" s="214"/>
      <c r="AH141" s="78" t="s">
        <v>139</v>
      </c>
      <c r="AI141" s="77"/>
      <c r="AJ141" s="43" t="s">
        <v>754</v>
      </c>
      <c r="AK141" s="43" t="s">
        <v>754</v>
      </c>
      <c r="AL141" s="43" t="s">
        <v>754</v>
      </c>
      <c r="AM141" s="43" t="s">
        <v>754</v>
      </c>
      <c r="AN141" s="43" t="s">
        <v>754</v>
      </c>
      <c r="AO141" s="43" t="s">
        <v>754</v>
      </c>
      <c r="AP141" s="377" t="s">
        <v>754</v>
      </c>
      <c r="AQ141" s="378" t="s">
        <v>754</v>
      </c>
      <c r="AR141" s="379" t="s">
        <v>754</v>
      </c>
      <c r="AS141" s="322" t="e">
        <v>#VALUE!</v>
      </c>
      <c r="AT141" s="388" t="s">
        <v>754</v>
      </c>
      <c r="AU141" s="43" t="s">
        <v>754</v>
      </c>
      <c r="AV141" s="381"/>
      <c r="AW141" s="43" t="s">
        <v>754</v>
      </c>
      <c r="AX141" s="382" t="s">
        <v>754</v>
      </c>
      <c r="AY141" s="43" t="s">
        <v>754</v>
      </c>
      <c r="AZ141" s="43" t="s">
        <v>754</v>
      </c>
      <c r="BA141" s="383"/>
      <c r="BB141" s="43" t="s">
        <v>754</v>
      </c>
      <c r="BC141" s="329" t="e">
        <v>#VALUE!</v>
      </c>
      <c r="BD141" s="329"/>
      <c r="BE141" s="43" t="s">
        <v>754</v>
      </c>
      <c r="BF141" s="43" t="s">
        <v>754</v>
      </c>
      <c r="BG141" s="43" t="s">
        <v>754</v>
      </c>
      <c r="BH141" s="43" t="s">
        <v>754</v>
      </c>
      <c r="BI141" s="43" t="s">
        <v>754</v>
      </c>
      <c r="BJ141" s="43" t="s">
        <v>754</v>
      </c>
      <c r="BK141" s="43" t="s">
        <v>754</v>
      </c>
      <c r="BL141" s="384" t="s">
        <v>754</v>
      </c>
      <c r="BM141" s="381" t="s">
        <v>754</v>
      </c>
      <c r="BN141" s="43" t="s">
        <v>754</v>
      </c>
      <c r="BO141" s="43" t="s">
        <v>754</v>
      </c>
      <c r="BP141" s="43" t="s">
        <v>754</v>
      </c>
      <c r="BQ141" s="385"/>
      <c r="BR141" s="386"/>
      <c r="BS141" s="386"/>
      <c r="BT141" s="386"/>
      <c r="BU141" s="386"/>
      <c r="BV141" s="386"/>
      <c r="BW141" s="386"/>
      <c r="BX141" s="386"/>
      <c r="BY141" s="386"/>
      <c r="BZ141" s="386"/>
      <c r="CA141" s="386"/>
      <c r="CB141" s="386"/>
      <c r="CC141" s="386"/>
      <c r="CD141" s="43" t="s">
        <v>754</v>
      </c>
      <c r="CE141" s="43" t="s">
        <v>754</v>
      </c>
      <c r="CF141" s="43" t="s">
        <v>754</v>
      </c>
      <c r="CG141" s="43" t="s">
        <v>754</v>
      </c>
      <c r="CH141" s="43" t="s">
        <v>754</v>
      </c>
      <c r="CI141" s="43" t="s">
        <v>754</v>
      </c>
      <c r="CJ141" s="43" t="s">
        <v>754</v>
      </c>
      <c r="CK141" s="43"/>
      <c r="CL141" s="43"/>
      <c r="CM141" s="43" t="s">
        <v>754</v>
      </c>
      <c r="CN141" s="13"/>
      <c r="CO141" s="13"/>
      <c r="CP141" s="13"/>
      <c r="CQ141" s="13"/>
      <c r="CR141" s="13"/>
      <c r="CS141" s="13"/>
      <c r="CT141" s="13"/>
      <c r="CU141" s="13"/>
      <c r="CV141" s="43" t="s">
        <v>754</v>
      </c>
      <c r="CW141" s="43" t="s">
        <v>754</v>
      </c>
      <c r="CX141" s="43"/>
      <c r="CY141" s="43"/>
      <c r="CZ141" s="43" t="s">
        <v>754</v>
      </c>
      <c r="DA141" s="43" t="s">
        <v>754</v>
      </c>
      <c r="DB141" s="387"/>
      <c r="DC141" s="215"/>
      <c r="DD141" s="54"/>
      <c r="DE141" s="56"/>
      <c r="DF141" s="56"/>
      <c r="DG141" s="56"/>
      <c r="DH141" s="56"/>
      <c r="DI141" s="6" t="s">
        <v>138</v>
      </c>
      <c r="DJ141" s="274">
        <v>6303201696</v>
      </c>
      <c r="DK141" s="274" t="s">
        <v>129</v>
      </c>
      <c r="DL141" s="136">
        <v>5665</v>
      </c>
      <c r="DM141" s="274">
        <v>54</v>
      </c>
      <c r="DN141" s="274" t="s">
        <v>1088</v>
      </c>
      <c r="DO141" s="274" t="s">
        <v>48</v>
      </c>
      <c r="DP141" s="982" t="s">
        <v>280</v>
      </c>
      <c r="DQ141" s="1007">
        <v>2</v>
      </c>
      <c r="DR141" s="1061" t="s">
        <v>34</v>
      </c>
      <c r="DS141" s="1061"/>
      <c r="DT141" s="274">
        <v>0</v>
      </c>
      <c r="DU141" s="274">
        <v>0</v>
      </c>
      <c r="DV141" s="1008" t="s">
        <v>863</v>
      </c>
      <c r="DW141" s="274" t="s">
        <v>863</v>
      </c>
      <c r="DX141" s="274">
        <v>93.8</v>
      </c>
      <c r="DY141" s="274" t="s">
        <v>863</v>
      </c>
      <c r="DZ141" s="274">
        <v>5742</v>
      </c>
      <c r="EA141" s="908">
        <v>75.8</v>
      </c>
      <c r="EB141" s="908">
        <v>24.2</v>
      </c>
      <c r="EC141" s="908" t="s">
        <v>863</v>
      </c>
      <c r="ED141" s="908" t="s">
        <v>863</v>
      </c>
      <c r="EE141" s="908" t="s">
        <v>863</v>
      </c>
      <c r="EF141" s="274" t="s">
        <v>863</v>
      </c>
      <c r="EG141" s="274">
        <v>0</v>
      </c>
      <c r="EH141" s="1061">
        <v>3</v>
      </c>
      <c r="EI141" s="284">
        <v>1</v>
      </c>
      <c r="EJ141" s="284">
        <v>7</v>
      </c>
      <c r="EK141" s="274"/>
      <c r="EL141" s="274">
        <v>3</v>
      </c>
      <c r="EM141" s="274">
        <v>1</v>
      </c>
      <c r="EN141" s="274">
        <v>182</v>
      </c>
      <c r="EO141" s="274">
        <v>95</v>
      </c>
      <c r="EP141" s="1087">
        <v>28.680111097693519</v>
      </c>
      <c r="EQ141" s="1061">
        <v>2</v>
      </c>
      <c r="ER141" s="274" t="s">
        <v>863</v>
      </c>
      <c r="ES141" s="1078">
        <v>3</v>
      </c>
      <c r="ET141" s="1061">
        <v>1</v>
      </c>
      <c r="EU141" s="274">
        <v>4</v>
      </c>
      <c r="EV141" s="691"/>
      <c r="EW141" s="691"/>
      <c r="EX141" s="987">
        <v>5665</v>
      </c>
      <c r="EY141" s="457"/>
      <c r="EZ141" s="457"/>
      <c r="FA141" s="457"/>
      <c r="FB141" s="457"/>
      <c r="FC141" s="859"/>
      <c r="FD141" s="860"/>
      <c r="FE141" s="861"/>
      <c r="FF141" s="862"/>
      <c r="FG141" s="457"/>
      <c r="FH141" s="457"/>
      <c r="FI141" s="457"/>
      <c r="FJ141" s="863"/>
      <c r="FK141" s="864"/>
      <c r="FL141" s="864"/>
      <c r="FM141" s="865"/>
      <c r="FN141" s="866"/>
      <c r="FO141" s="542"/>
      <c r="FP141" s="167">
        <v>5742</v>
      </c>
      <c r="FQ141" s="441" t="s">
        <v>139</v>
      </c>
      <c r="FR141" s="93"/>
      <c r="FS141" s="624" t="s">
        <v>754</v>
      </c>
      <c r="GR141" s="79"/>
      <c r="GS141" s="79"/>
    </row>
    <row r="142" spans="1:201" hidden="1" x14ac:dyDescent="0.25">
      <c r="A142" s="101">
        <v>16</v>
      </c>
      <c r="B142" s="228">
        <f>COUNTIFS($E$1:E142,E142,$G$1:G142,G142)</f>
        <v>1</v>
      </c>
      <c r="C142" s="228"/>
      <c r="D142" s="525">
        <v>5677</v>
      </c>
      <c r="E142" s="233" t="s">
        <v>140</v>
      </c>
      <c r="F142" s="230" t="s">
        <v>44</v>
      </c>
      <c r="G142" s="230">
        <v>6811261501</v>
      </c>
      <c r="H142" s="230">
        <f t="shared" si="2"/>
        <v>49</v>
      </c>
      <c r="I142" s="230" t="s">
        <v>141</v>
      </c>
      <c r="J142" s="230" t="s">
        <v>142</v>
      </c>
      <c r="K142" s="230" t="s">
        <v>53</v>
      </c>
      <c r="L142" s="257" t="s">
        <v>48</v>
      </c>
      <c r="M142" s="230">
        <v>7</v>
      </c>
      <c r="N142" s="215">
        <v>1</v>
      </c>
      <c r="O142" s="215"/>
      <c r="P142" s="215"/>
      <c r="Q142" s="291" t="s">
        <v>110</v>
      </c>
      <c r="R142" s="13"/>
      <c r="S142" s="13"/>
      <c r="T142" s="170"/>
      <c r="U142" s="170"/>
      <c r="V142" s="170"/>
      <c r="W142" s="170"/>
      <c r="X142" s="170"/>
      <c r="Y142" s="170"/>
      <c r="Z142" s="169"/>
      <c r="AA142" s="77"/>
      <c r="AB142" s="77"/>
      <c r="AC142" s="215">
        <v>342</v>
      </c>
      <c r="AD142" s="215"/>
      <c r="AE142" s="215"/>
      <c r="AF142" s="215"/>
      <c r="AG142" s="215"/>
      <c r="AH142" s="78" t="s">
        <v>135</v>
      </c>
      <c r="AJ142" s="43" t="s">
        <v>754</v>
      </c>
      <c r="AK142" s="43" t="s">
        <v>754</v>
      </c>
      <c r="AL142" s="43" t="s">
        <v>754</v>
      </c>
      <c r="AM142" s="43" t="s">
        <v>754</v>
      </c>
      <c r="AN142" s="43" t="s">
        <v>754</v>
      </c>
      <c r="AO142" s="43" t="s">
        <v>754</v>
      </c>
      <c r="AP142" s="377" t="s">
        <v>754</v>
      </c>
      <c r="AQ142" s="378" t="s">
        <v>754</v>
      </c>
      <c r="AR142" s="379" t="s">
        <v>754</v>
      </c>
      <c r="AS142" s="322" t="e">
        <v>#VALUE!</v>
      </c>
      <c r="AT142" s="388" t="s">
        <v>754</v>
      </c>
      <c r="AU142" s="43" t="s">
        <v>754</v>
      </c>
      <c r="AV142" s="381"/>
      <c r="AW142" s="43" t="s">
        <v>754</v>
      </c>
      <c r="AX142" s="382" t="s">
        <v>754</v>
      </c>
      <c r="AY142" s="43" t="s">
        <v>754</v>
      </c>
      <c r="AZ142" s="43" t="s">
        <v>754</v>
      </c>
      <c r="BA142" s="383"/>
      <c r="BB142" s="43" t="s">
        <v>754</v>
      </c>
      <c r="BC142" s="329" t="e">
        <v>#VALUE!</v>
      </c>
      <c r="BD142" s="329"/>
      <c r="BE142" s="43" t="s">
        <v>754</v>
      </c>
      <c r="BF142" s="43" t="s">
        <v>754</v>
      </c>
      <c r="BG142" s="43" t="s">
        <v>754</v>
      </c>
      <c r="BH142" s="43" t="s">
        <v>754</v>
      </c>
      <c r="BI142" s="43" t="s">
        <v>754</v>
      </c>
      <c r="BJ142" s="43" t="s">
        <v>754</v>
      </c>
      <c r="BK142" s="43" t="s">
        <v>754</v>
      </c>
      <c r="BL142" s="384" t="s">
        <v>754</v>
      </c>
      <c r="BM142" s="381" t="s">
        <v>754</v>
      </c>
      <c r="BN142" s="43" t="s">
        <v>754</v>
      </c>
      <c r="BO142" s="43" t="s">
        <v>754</v>
      </c>
      <c r="BP142" s="43" t="s">
        <v>754</v>
      </c>
      <c r="BQ142" s="385"/>
      <c r="BR142" s="386"/>
      <c r="BS142" s="386"/>
      <c r="BT142" s="386"/>
      <c r="BU142" s="386"/>
      <c r="BV142" s="386"/>
      <c r="BW142" s="386"/>
      <c r="BX142" s="386"/>
      <c r="BY142" s="386"/>
      <c r="BZ142" s="386"/>
      <c r="CA142" s="386"/>
      <c r="CB142" s="386"/>
      <c r="CC142" s="386"/>
      <c r="CD142" s="43" t="s">
        <v>754</v>
      </c>
      <c r="CE142" s="43" t="s">
        <v>754</v>
      </c>
      <c r="CF142" s="43" t="s">
        <v>754</v>
      </c>
      <c r="CG142" s="43" t="s">
        <v>754</v>
      </c>
      <c r="CH142" s="43" t="s">
        <v>754</v>
      </c>
      <c r="CI142" s="43" t="s">
        <v>754</v>
      </c>
      <c r="CJ142" s="43" t="s">
        <v>754</v>
      </c>
      <c r="CK142" s="43"/>
      <c r="CL142" s="43"/>
      <c r="CM142" s="43" t="s">
        <v>754</v>
      </c>
      <c r="CN142" s="13"/>
      <c r="CO142" s="13"/>
      <c r="CP142" s="13"/>
      <c r="CQ142" s="13"/>
      <c r="CR142" s="13"/>
      <c r="CS142" s="13"/>
      <c r="CT142" s="13"/>
      <c r="CU142" s="13"/>
      <c r="CV142" s="43" t="s">
        <v>754</v>
      </c>
      <c r="CW142" s="43" t="s">
        <v>754</v>
      </c>
      <c r="CX142" s="43"/>
      <c r="CY142" s="43"/>
      <c r="CZ142" s="43" t="s">
        <v>754</v>
      </c>
      <c r="DA142" s="43" t="s">
        <v>754</v>
      </c>
      <c r="DD142" s="54"/>
      <c r="DE142" s="56"/>
      <c r="DF142" s="56"/>
      <c r="DG142" s="56"/>
      <c r="DH142" s="56"/>
      <c r="DI142" s="6" t="s">
        <v>140</v>
      </c>
      <c r="DJ142" s="274">
        <v>6811261501</v>
      </c>
      <c r="DK142" s="274" t="s">
        <v>141</v>
      </c>
      <c r="DL142" s="136">
        <v>5677</v>
      </c>
      <c r="DM142" s="274">
        <v>49</v>
      </c>
      <c r="DN142" s="274" t="s">
        <v>1088</v>
      </c>
      <c r="DO142" s="274" t="s">
        <v>48</v>
      </c>
      <c r="DP142" s="982" t="s">
        <v>281</v>
      </c>
      <c r="DQ142" s="1007">
        <v>2</v>
      </c>
      <c r="DR142" s="1061" t="s">
        <v>71</v>
      </c>
      <c r="DS142" s="1061"/>
      <c r="DT142" s="274">
        <v>0</v>
      </c>
      <c r="DU142" s="274">
        <v>0</v>
      </c>
      <c r="DV142" s="1008" t="s">
        <v>863</v>
      </c>
      <c r="DW142" s="274" t="s">
        <v>863</v>
      </c>
      <c r="DX142" s="274" t="s">
        <v>863</v>
      </c>
      <c r="DY142" s="274" t="s">
        <v>863</v>
      </c>
      <c r="DZ142" s="274">
        <v>342</v>
      </c>
      <c r="EA142" s="908">
        <v>16.100000000000001</v>
      </c>
      <c r="EB142" s="908">
        <v>83.9</v>
      </c>
      <c r="EC142" s="908" t="s">
        <v>863</v>
      </c>
      <c r="ED142" s="908" t="s">
        <v>863</v>
      </c>
      <c r="EE142" s="908" t="s">
        <v>863</v>
      </c>
      <c r="EF142" s="274" t="s">
        <v>863</v>
      </c>
      <c r="EG142" s="274">
        <v>0</v>
      </c>
      <c r="EH142" s="1061">
        <v>2</v>
      </c>
      <c r="EI142" s="284">
        <v>1</v>
      </c>
      <c r="EJ142" s="284">
        <v>7</v>
      </c>
      <c r="EK142" s="274"/>
      <c r="EL142" s="274">
        <v>3</v>
      </c>
      <c r="EM142" s="274">
        <v>1</v>
      </c>
      <c r="EN142" s="274">
        <v>185</v>
      </c>
      <c r="EO142" s="274">
        <v>120</v>
      </c>
      <c r="EP142" s="1087">
        <v>35.06208911614317</v>
      </c>
      <c r="EQ142" s="1061">
        <v>0</v>
      </c>
      <c r="ER142" s="274" t="s">
        <v>863</v>
      </c>
      <c r="ES142" s="1078">
        <v>3</v>
      </c>
      <c r="ET142" s="1061">
        <v>1</v>
      </c>
      <c r="EU142" s="274">
        <v>4</v>
      </c>
      <c r="EV142" s="691"/>
      <c r="EW142" s="691"/>
      <c r="EX142" s="901">
        <v>5677</v>
      </c>
      <c r="EY142" s="457"/>
      <c r="EZ142" s="457"/>
      <c r="FA142" s="457"/>
      <c r="FB142" s="457"/>
      <c r="FC142" s="859"/>
      <c r="FD142" s="860"/>
      <c r="FE142" s="861"/>
      <c r="FF142" s="862"/>
      <c r="FG142" s="457"/>
      <c r="FH142" s="457"/>
      <c r="FI142" s="457"/>
      <c r="FJ142" s="863"/>
      <c r="FK142" s="864"/>
      <c r="FL142" s="864"/>
      <c r="FM142" s="865"/>
      <c r="FN142" s="866"/>
      <c r="FO142" s="542"/>
      <c r="FP142" s="857">
        <v>342</v>
      </c>
      <c r="FQ142" s="441" t="s">
        <v>135</v>
      </c>
      <c r="FR142" s="93"/>
      <c r="FS142" s="624" t="s">
        <v>754</v>
      </c>
      <c r="GR142" s="79"/>
      <c r="GS142" s="79"/>
    </row>
    <row r="143" spans="1:201" hidden="1" x14ac:dyDescent="0.25">
      <c r="A143" s="101">
        <v>17</v>
      </c>
      <c r="B143" s="228">
        <f>COUNTIFS($E$1:E143,E143,$G$1:G143,G143)</f>
        <v>1</v>
      </c>
      <c r="C143" s="228"/>
      <c r="D143" s="525">
        <v>5682</v>
      </c>
      <c r="E143" s="233" t="s">
        <v>143</v>
      </c>
      <c r="F143" s="230" t="s">
        <v>55</v>
      </c>
      <c r="G143" s="230">
        <v>6060221167</v>
      </c>
      <c r="H143" s="230">
        <f t="shared" si="2"/>
        <v>57</v>
      </c>
      <c r="I143" s="230" t="s">
        <v>141</v>
      </c>
      <c r="J143" s="230" t="s">
        <v>113</v>
      </c>
      <c r="K143" s="230" t="s">
        <v>53</v>
      </c>
      <c r="L143" s="257" t="s">
        <v>48</v>
      </c>
      <c r="M143" s="230">
        <v>7</v>
      </c>
      <c r="N143" s="215">
        <v>1</v>
      </c>
      <c r="O143" s="215"/>
      <c r="P143" s="215"/>
      <c r="Q143" s="291" t="s">
        <v>110</v>
      </c>
      <c r="R143" s="13"/>
      <c r="S143" s="13"/>
      <c r="T143" s="170"/>
      <c r="U143" s="170"/>
      <c r="V143" s="170"/>
      <c r="W143" s="170"/>
      <c r="X143" s="170"/>
      <c r="Y143" s="170"/>
      <c r="Z143" s="169"/>
      <c r="AA143" s="77"/>
      <c r="AB143" s="77"/>
      <c r="AC143" s="215">
        <v>1245</v>
      </c>
      <c r="AD143" s="215"/>
      <c r="AE143" s="215"/>
      <c r="AF143" s="215"/>
      <c r="AG143" s="215"/>
      <c r="AH143" s="78" t="s">
        <v>139</v>
      </c>
      <c r="AJ143" s="43" t="s">
        <v>754</v>
      </c>
      <c r="AK143" s="43" t="s">
        <v>754</v>
      </c>
      <c r="AL143" s="43" t="s">
        <v>754</v>
      </c>
      <c r="AM143" s="43" t="s">
        <v>754</v>
      </c>
      <c r="AN143" s="43" t="s">
        <v>754</v>
      </c>
      <c r="AO143" s="43" t="s">
        <v>754</v>
      </c>
      <c r="AP143" s="377" t="s">
        <v>754</v>
      </c>
      <c r="AQ143" s="378" t="s">
        <v>754</v>
      </c>
      <c r="AR143" s="379" t="s">
        <v>754</v>
      </c>
      <c r="AT143" s="380" t="s">
        <v>754</v>
      </c>
      <c r="AU143" s="43" t="s">
        <v>754</v>
      </c>
      <c r="AV143" s="381"/>
      <c r="AW143" s="43" t="s">
        <v>754</v>
      </c>
      <c r="AX143" s="382" t="s">
        <v>754</v>
      </c>
      <c r="AY143" s="43" t="s">
        <v>754</v>
      </c>
      <c r="AZ143" s="43" t="s">
        <v>754</v>
      </c>
      <c r="BA143" s="383"/>
      <c r="BB143" s="43" t="s">
        <v>754</v>
      </c>
      <c r="BC143" s="329" t="e">
        <v>#VALUE!</v>
      </c>
      <c r="BD143" s="329"/>
      <c r="BE143" s="43" t="s">
        <v>754</v>
      </c>
      <c r="BF143" s="43" t="s">
        <v>754</v>
      </c>
      <c r="BG143" s="43" t="s">
        <v>754</v>
      </c>
      <c r="BH143" s="43" t="s">
        <v>754</v>
      </c>
      <c r="BI143" s="43" t="s">
        <v>754</v>
      </c>
      <c r="BJ143" s="43" t="s">
        <v>754</v>
      </c>
      <c r="BK143" s="43" t="s">
        <v>754</v>
      </c>
      <c r="BL143" s="384" t="s">
        <v>754</v>
      </c>
      <c r="BM143" s="381" t="s">
        <v>754</v>
      </c>
      <c r="BN143" s="43" t="s">
        <v>754</v>
      </c>
      <c r="BO143" s="43" t="s">
        <v>754</v>
      </c>
      <c r="BP143" s="43" t="s">
        <v>754</v>
      </c>
      <c r="BQ143" s="385"/>
      <c r="BR143" s="386"/>
      <c r="BS143" s="386"/>
      <c r="BT143" s="386"/>
      <c r="BU143" s="386"/>
      <c r="BV143" s="386"/>
      <c r="BW143" s="386"/>
      <c r="BX143" s="386"/>
      <c r="BY143" s="386"/>
      <c r="BZ143" s="386"/>
      <c r="CA143" s="386"/>
      <c r="CB143" s="386"/>
      <c r="CC143" s="386"/>
      <c r="CD143" s="43" t="s">
        <v>754</v>
      </c>
      <c r="CE143" s="43" t="s">
        <v>754</v>
      </c>
      <c r="CF143" s="43" t="s">
        <v>754</v>
      </c>
      <c r="CG143" s="43" t="s">
        <v>754</v>
      </c>
      <c r="CH143" s="43" t="s">
        <v>754</v>
      </c>
      <c r="CI143" s="43" t="s">
        <v>754</v>
      </c>
      <c r="CJ143" s="43" t="s">
        <v>754</v>
      </c>
      <c r="CK143" s="43"/>
      <c r="CL143" s="43"/>
      <c r="CM143" s="43" t="s">
        <v>754</v>
      </c>
      <c r="CN143" s="13"/>
      <c r="CO143" s="13"/>
      <c r="CP143" s="13"/>
      <c r="CQ143" s="13"/>
      <c r="CR143" s="13"/>
      <c r="CS143" s="13"/>
      <c r="CT143" s="13"/>
      <c r="CU143" s="13"/>
      <c r="CV143" s="43" t="s">
        <v>754</v>
      </c>
      <c r="CW143" s="43" t="s">
        <v>754</v>
      </c>
      <c r="CX143" s="43"/>
      <c r="CY143" s="43"/>
      <c r="CZ143" s="43" t="s">
        <v>754</v>
      </c>
      <c r="DA143" s="43" t="s">
        <v>754</v>
      </c>
      <c r="DD143" s="54"/>
      <c r="DE143" s="56"/>
      <c r="DF143" s="56"/>
      <c r="DG143" s="56"/>
      <c r="DH143" s="56"/>
      <c r="DI143" s="6" t="s">
        <v>143</v>
      </c>
      <c r="DJ143" s="274">
        <v>6060221167</v>
      </c>
      <c r="DK143" s="274" t="s">
        <v>141</v>
      </c>
      <c r="DL143" s="136">
        <v>5682</v>
      </c>
      <c r="DM143" s="274">
        <v>57</v>
      </c>
      <c r="DN143" s="274" t="s">
        <v>1090</v>
      </c>
      <c r="DO143" s="274" t="s">
        <v>48</v>
      </c>
      <c r="DP143" s="982" t="s">
        <v>280</v>
      </c>
      <c r="DQ143" s="1007">
        <v>2</v>
      </c>
      <c r="DR143" s="1061" t="s">
        <v>1019</v>
      </c>
      <c r="DS143" s="1061"/>
      <c r="DT143" s="274">
        <v>0</v>
      </c>
      <c r="DU143" s="274">
        <v>0</v>
      </c>
      <c r="DV143" s="1008" t="s">
        <v>863</v>
      </c>
      <c r="DW143" s="274" t="s">
        <v>863</v>
      </c>
      <c r="DX143" s="274" t="s">
        <v>863</v>
      </c>
      <c r="DY143" s="274" t="s">
        <v>863</v>
      </c>
      <c r="DZ143" s="274">
        <v>1245</v>
      </c>
      <c r="EA143" s="908">
        <v>8.3000000000000007</v>
      </c>
      <c r="EB143" s="908">
        <v>91.7</v>
      </c>
      <c r="EC143" s="908" t="s">
        <v>863</v>
      </c>
      <c r="ED143" s="908" t="s">
        <v>863</v>
      </c>
      <c r="EE143" s="908" t="s">
        <v>863</v>
      </c>
      <c r="EF143" s="274" t="s">
        <v>863</v>
      </c>
      <c r="EG143" s="274">
        <v>0</v>
      </c>
      <c r="EH143" s="1061">
        <v>2</v>
      </c>
      <c r="EI143" s="284">
        <v>1</v>
      </c>
      <c r="EJ143" s="284">
        <v>7</v>
      </c>
      <c r="EK143" s="274"/>
      <c r="EL143" s="274">
        <v>2</v>
      </c>
      <c r="EM143" s="274">
        <v>0</v>
      </c>
      <c r="EN143" s="274">
        <v>171</v>
      </c>
      <c r="EO143" s="274">
        <v>61</v>
      </c>
      <c r="EP143" s="1087">
        <v>20.861119660750315</v>
      </c>
      <c r="EQ143" s="1061">
        <v>2</v>
      </c>
      <c r="ER143" s="1010">
        <v>42447</v>
      </c>
      <c r="ES143" s="1078">
        <v>2</v>
      </c>
      <c r="ET143" s="1061">
        <v>2</v>
      </c>
      <c r="EU143" s="274">
        <v>4</v>
      </c>
      <c r="EV143" s="691"/>
      <c r="EW143" s="691"/>
      <c r="EX143" s="901">
        <v>5682</v>
      </c>
      <c r="EY143" s="457"/>
      <c r="EZ143" s="457"/>
      <c r="FA143" s="457"/>
      <c r="FB143" s="457"/>
      <c r="FC143" s="859"/>
      <c r="FD143" s="860"/>
      <c r="FE143" s="861"/>
      <c r="FF143" s="862"/>
      <c r="FG143" s="457"/>
      <c r="FH143" s="457"/>
      <c r="FI143" s="457"/>
      <c r="FJ143" s="863"/>
      <c r="FK143" s="864"/>
      <c r="FL143" s="864"/>
      <c r="FM143" s="865"/>
      <c r="FN143" s="866"/>
      <c r="FO143" s="542"/>
      <c r="FP143" s="857">
        <v>1245</v>
      </c>
      <c r="FQ143" s="441" t="s">
        <v>139</v>
      </c>
      <c r="FR143" s="93"/>
      <c r="FS143" s="624" t="s">
        <v>754</v>
      </c>
      <c r="GR143" s="225"/>
      <c r="GS143" s="225"/>
    </row>
    <row r="144" spans="1:201" hidden="1" x14ac:dyDescent="0.25">
      <c r="A144" s="101">
        <v>18</v>
      </c>
      <c r="B144" s="228">
        <f>COUNTIFS($E$1:E144,E144,$G$1:G144,G144)</f>
        <v>1</v>
      </c>
      <c r="C144" s="228"/>
      <c r="D144" s="966">
        <v>5725</v>
      </c>
      <c r="E144" s="233" t="s">
        <v>76</v>
      </c>
      <c r="F144" s="230" t="s">
        <v>51</v>
      </c>
      <c r="G144" s="230">
        <v>535215057</v>
      </c>
      <c r="H144" s="230">
        <f t="shared" si="2"/>
        <v>64</v>
      </c>
      <c r="I144" s="230" t="s">
        <v>144</v>
      </c>
      <c r="J144" s="223" t="s">
        <v>145</v>
      </c>
      <c r="K144" s="230" t="s">
        <v>53</v>
      </c>
      <c r="L144" s="257" t="s">
        <v>48</v>
      </c>
      <c r="M144" s="230">
        <v>8</v>
      </c>
      <c r="N144" s="226">
        <v>1</v>
      </c>
      <c r="O144" s="226"/>
      <c r="P144" s="226"/>
      <c r="Q144" s="290" t="s">
        <v>146</v>
      </c>
      <c r="T144" s="168" t="s">
        <v>32</v>
      </c>
      <c r="U144" s="168" t="s">
        <v>917</v>
      </c>
      <c r="V144" s="180" t="s">
        <v>131</v>
      </c>
      <c r="W144" s="168" t="s">
        <v>918</v>
      </c>
      <c r="X144" s="179"/>
      <c r="AC144" s="219">
        <v>261</v>
      </c>
      <c r="AD144" s="219"/>
      <c r="AE144" s="219"/>
      <c r="AF144" s="219"/>
      <c r="AG144" s="219"/>
      <c r="AH144" s="80" t="s">
        <v>878</v>
      </c>
      <c r="AI144" s="389" t="s">
        <v>919</v>
      </c>
      <c r="AJ144" s="226">
        <v>68.5</v>
      </c>
      <c r="AK144" s="226">
        <v>91.9</v>
      </c>
      <c r="AL144" s="318">
        <v>62.951500000000003</v>
      </c>
      <c r="AM144" s="226">
        <v>39827</v>
      </c>
      <c r="AN144" s="281">
        <v>19.913499999999999</v>
      </c>
      <c r="AO144" s="226">
        <v>4</v>
      </c>
      <c r="AP144" s="370">
        <v>35.1</v>
      </c>
      <c r="AQ144" s="320">
        <v>54.9</v>
      </c>
      <c r="AR144" s="371">
        <v>5.2</v>
      </c>
      <c r="AS144" s="322">
        <v>95.2</v>
      </c>
      <c r="AT144" s="373">
        <v>0.63934426229508201</v>
      </c>
      <c r="AU144" s="369">
        <v>3.3245901639344266</v>
      </c>
      <c r="AV144" s="325">
        <v>0.58402662229617308</v>
      </c>
      <c r="AW144" s="226">
        <v>30.8</v>
      </c>
      <c r="AX144" s="340">
        <v>1.3</v>
      </c>
      <c r="AY144" s="226">
        <v>3.6</v>
      </c>
      <c r="AZ144" s="231" t="s">
        <v>754</v>
      </c>
      <c r="BB144" s="226">
        <v>0.2</v>
      </c>
      <c r="BC144" s="329">
        <v>0.8600000000000001</v>
      </c>
      <c r="BD144" s="329"/>
      <c r="BE144" s="231" t="s">
        <v>754</v>
      </c>
      <c r="BF144" s="231" t="s">
        <v>754</v>
      </c>
      <c r="BG144" s="226">
        <v>74.599999999999994</v>
      </c>
      <c r="BH144" s="226">
        <v>519.1</v>
      </c>
      <c r="BI144" s="226">
        <v>17.7</v>
      </c>
      <c r="BJ144" s="231" t="s">
        <v>754</v>
      </c>
      <c r="BK144" s="231" t="s">
        <v>754</v>
      </c>
      <c r="BL144" s="341" t="s">
        <v>754</v>
      </c>
      <c r="BM144" s="342" t="s">
        <v>754</v>
      </c>
      <c r="BN144" s="231" t="s">
        <v>754</v>
      </c>
      <c r="BO144" s="231" t="s">
        <v>754</v>
      </c>
      <c r="BP144" s="231" t="s">
        <v>754</v>
      </c>
      <c r="BQ144" s="333" t="e">
        <v>#VALUE!</v>
      </c>
      <c r="BR144" s="347">
        <v>23.2</v>
      </c>
      <c r="BS144" s="347">
        <v>82.4</v>
      </c>
      <c r="BT144" s="347"/>
      <c r="BU144" s="357">
        <v>10.300000000000004</v>
      </c>
      <c r="BV144" s="367">
        <v>55.7</v>
      </c>
      <c r="BW144" s="367">
        <v>26</v>
      </c>
      <c r="BX144" s="367">
        <v>14.5</v>
      </c>
      <c r="BY144" s="367">
        <v>14.7</v>
      </c>
      <c r="BZ144" s="367">
        <v>8.1999999999999993</v>
      </c>
      <c r="CA144" s="367">
        <v>40.799999999999997</v>
      </c>
      <c r="CB144" s="367">
        <v>22.7</v>
      </c>
      <c r="CC144" s="367">
        <v>0.3</v>
      </c>
      <c r="CD144" s="280">
        <v>20.697299999999998</v>
      </c>
      <c r="CE144" s="226">
        <v>37.700000000000003</v>
      </c>
      <c r="CF144" s="226">
        <v>61.9</v>
      </c>
      <c r="CG144" s="226">
        <v>85.3</v>
      </c>
      <c r="CH144" s="226">
        <v>14.7</v>
      </c>
      <c r="CI144" s="231" t="s">
        <v>754</v>
      </c>
      <c r="CJ144" s="374" t="s">
        <v>754</v>
      </c>
      <c r="CK144" s="374"/>
      <c r="CL144" s="374"/>
      <c r="CM144" s="231" t="s">
        <v>754</v>
      </c>
      <c r="CU144" s="66"/>
      <c r="CV144" s="231" t="s">
        <v>754</v>
      </c>
      <c r="CW144" s="231" t="s">
        <v>754</v>
      </c>
      <c r="CX144" s="231" t="s">
        <v>929</v>
      </c>
      <c r="CY144" s="231">
        <v>3</v>
      </c>
      <c r="CZ144" s="231" t="s">
        <v>935</v>
      </c>
      <c r="DA144" s="231" t="s">
        <v>935</v>
      </c>
      <c r="DD144" s="54">
        <v>5725</v>
      </c>
      <c r="DE144" s="56">
        <v>184.38714784000001</v>
      </c>
      <c r="DF144" s="56">
        <v>37.244891319999994</v>
      </c>
      <c r="DG144" s="56">
        <v>0</v>
      </c>
      <c r="DH144" s="56">
        <v>16.668503890000011</v>
      </c>
      <c r="DI144" s="4" t="s">
        <v>76</v>
      </c>
      <c r="DJ144" s="274">
        <v>535215057</v>
      </c>
      <c r="DK144" s="274" t="s">
        <v>144</v>
      </c>
      <c r="DL144" s="136">
        <v>5725</v>
      </c>
      <c r="DM144" s="274">
        <v>64</v>
      </c>
      <c r="DN144" s="266" t="s">
        <v>1090</v>
      </c>
      <c r="DO144" s="274" t="s">
        <v>48</v>
      </c>
      <c r="DP144" s="982" t="s">
        <v>281</v>
      </c>
      <c r="DQ144" s="1007">
        <v>2</v>
      </c>
      <c r="DR144" s="1061" t="s">
        <v>34</v>
      </c>
      <c r="DS144" s="1061"/>
      <c r="DT144" s="274">
        <v>0</v>
      </c>
      <c r="DU144" s="274">
        <v>0</v>
      </c>
      <c r="DV144" s="1008" t="s">
        <v>863</v>
      </c>
      <c r="DW144" s="274" t="s">
        <v>863</v>
      </c>
      <c r="DX144" s="274" t="s">
        <v>863</v>
      </c>
      <c r="DY144" s="274" t="s">
        <v>863</v>
      </c>
      <c r="DZ144" s="274">
        <v>261</v>
      </c>
      <c r="EA144" s="908">
        <v>15.3</v>
      </c>
      <c r="EB144" s="908">
        <v>84.7</v>
      </c>
      <c r="EC144" s="908" t="s">
        <v>863</v>
      </c>
      <c r="ED144" s="908" t="s">
        <v>863</v>
      </c>
      <c r="EE144" s="908" t="s">
        <v>863</v>
      </c>
      <c r="EF144" s="274" t="s">
        <v>863</v>
      </c>
      <c r="EG144" s="274">
        <v>0</v>
      </c>
      <c r="EH144" s="1061">
        <v>3</v>
      </c>
      <c r="EI144" s="284">
        <v>1</v>
      </c>
      <c r="EJ144" s="284">
        <v>8</v>
      </c>
      <c r="EK144" s="274" t="s">
        <v>863</v>
      </c>
      <c r="EL144" s="274" t="s">
        <v>863</v>
      </c>
      <c r="EM144" s="274" t="s">
        <v>863</v>
      </c>
      <c r="EN144" s="274">
        <v>184</v>
      </c>
      <c r="EO144" s="274">
        <v>127</v>
      </c>
      <c r="EP144" s="1087">
        <v>37.511814744801512</v>
      </c>
      <c r="EQ144" s="1061">
        <v>1</v>
      </c>
      <c r="ER144" s="1010">
        <v>42629</v>
      </c>
      <c r="ES144" s="1078">
        <v>3</v>
      </c>
      <c r="ET144" s="1061">
        <v>2</v>
      </c>
      <c r="EU144" s="274">
        <v>4</v>
      </c>
      <c r="EV144" s="691"/>
      <c r="EW144" s="691"/>
      <c r="EX144" s="987">
        <v>5725</v>
      </c>
      <c r="EY144" s="457"/>
      <c r="EZ144" s="457"/>
      <c r="FA144" s="457"/>
      <c r="FB144" s="457"/>
      <c r="FC144" s="859"/>
      <c r="FD144" s="860"/>
      <c r="FE144" s="861"/>
      <c r="FF144" s="862"/>
      <c r="FG144" s="457"/>
      <c r="FH144" s="457"/>
      <c r="FI144" s="457"/>
      <c r="FJ144" s="863"/>
      <c r="FK144" s="864"/>
      <c r="FL144" s="864"/>
      <c r="FM144" s="865"/>
      <c r="FN144" s="866"/>
      <c r="FO144" s="542" t="e">
        <v>#DIV/0!</v>
      </c>
      <c r="FP144" s="167">
        <v>261</v>
      </c>
      <c r="FQ144" s="867" t="s">
        <v>878</v>
      </c>
      <c r="FR144" s="868" t="s">
        <v>919</v>
      </c>
      <c r="FS144" s="101">
        <v>68.5</v>
      </c>
      <c r="GR144" s="225"/>
      <c r="GS144" s="225"/>
    </row>
    <row r="145" spans="1:201" hidden="1" x14ac:dyDescent="0.25">
      <c r="A145" s="101">
        <v>19</v>
      </c>
      <c r="B145" s="228">
        <f>COUNTIFS($E$1:E145,E145,$G$1:G145,G145)</f>
        <v>1</v>
      </c>
      <c r="C145" s="228"/>
      <c r="D145" s="966">
        <v>5726</v>
      </c>
      <c r="E145" s="233" t="s">
        <v>147</v>
      </c>
      <c r="F145" s="230" t="s">
        <v>148</v>
      </c>
      <c r="G145" s="230">
        <v>5507302504</v>
      </c>
      <c r="H145" s="230">
        <f t="shared" si="2"/>
        <v>62</v>
      </c>
      <c r="I145" s="230" t="s">
        <v>144</v>
      </c>
      <c r="J145" s="223" t="s">
        <v>149</v>
      </c>
      <c r="K145" s="230" t="s">
        <v>53</v>
      </c>
      <c r="L145" s="257" t="s">
        <v>48</v>
      </c>
      <c r="M145" s="230">
        <v>8</v>
      </c>
      <c r="N145" s="226">
        <v>1</v>
      </c>
      <c r="O145" s="226"/>
      <c r="P145" s="226"/>
      <c r="Q145" s="290" t="s">
        <v>146</v>
      </c>
      <c r="T145" s="168" t="s">
        <v>32</v>
      </c>
      <c r="U145" s="168" t="s">
        <v>32</v>
      </c>
      <c r="V145" s="180" t="s">
        <v>96</v>
      </c>
      <c r="W145" s="168" t="s">
        <v>32</v>
      </c>
      <c r="X145" s="179" t="s">
        <v>45</v>
      </c>
      <c r="AC145" s="212">
        <v>250</v>
      </c>
      <c r="AD145" s="212"/>
      <c r="AE145" s="212"/>
      <c r="AF145" s="212"/>
      <c r="AG145" s="212"/>
      <c r="AH145" s="80" t="s">
        <v>879</v>
      </c>
      <c r="AI145" s="389" t="s">
        <v>919</v>
      </c>
      <c r="AJ145" s="226">
        <v>2.48</v>
      </c>
      <c r="AK145" s="226">
        <v>83</v>
      </c>
      <c r="AL145" s="318">
        <v>2.0584000000000002</v>
      </c>
      <c r="AM145" s="226">
        <v>17030</v>
      </c>
      <c r="AN145" s="281">
        <v>10.643750000000001</v>
      </c>
      <c r="AO145" s="226">
        <v>5</v>
      </c>
      <c r="AP145" s="370">
        <v>5.5</v>
      </c>
      <c r="AQ145" s="320">
        <v>85.7</v>
      </c>
      <c r="AR145" s="371">
        <v>4.8</v>
      </c>
      <c r="AS145" s="322">
        <v>96</v>
      </c>
      <c r="AT145" s="373">
        <v>6.4177362893815634E-2</v>
      </c>
      <c r="AU145" s="369">
        <v>0.30805134189031502</v>
      </c>
      <c r="AV145" s="325">
        <v>6.0773480662983423E-2</v>
      </c>
      <c r="AW145" s="226">
        <v>4.0999999999999996</v>
      </c>
      <c r="AX145" s="340">
        <v>1.1000000000000001</v>
      </c>
      <c r="AY145" s="226">
        <v>20.8</v>
      </c>
      <c r="AZ145" s="231" t="s">
        <v>754</v>
      </c>
      <c r="BB145" s="226">
        <v>0.01</v>
      </c>
      <c r="BC145" s="329">
        <v>0.28000000000000008</v>
      </c>
      <c r="BD145" s="329"/>
      <c r="BE145" s="231" t="s">
        <v>754</v>
      </c>
      <c r="BF145" s="231" t="s">
        <v>754</v>
      </c>
      <c r="BG145" s="226">
        <v>65</v>
      </c>
      <c r="BH145" s="226">
        <v>896.8</v>
      </c>
      <c r="BI145" s="226">
        <v>5.8</v>
      </c>
      <c r="BJ145" s="226">
        <v>61.8</v>
      </c>
      <c r="BK145" s="226">
        <v>36.299999999999997</v>
      </c>
      <c r="BL145" s="331">
        <v>1.7024793388429753</v>
      </c>
      <c r="BM145" s="342">
        <v>0.06</v>
      </c>
      <c r="BN145" s="226">
        <v>0.5</v>
      </c>
      <c r="BO145" s="231" t="s">
        <v>754</v>
      </c>
      <c r="BP145" s="231" t="s">
        <v>754</v>
      </c>
      <c r="BQ145" s="333" t="e">
        <v>#VALUE!</v>
      </c>
      <c r="BR145" s="347"/>
      <c r="BS145" s="347"/>
      <c r="BT145" s="347"/>
      <c r="BU145" s="347"/>
      <c r="BV145" s="347"/>
      <c r="BW145" s="347"/>
      <c r="BX145" s="347"/>
      <c r="BY145" s="347"/>
      <c r="BZ145" s="347"/>
      <c r="CA145" s="347"/>
      <c r="CB145" s="347"/>
      <c r="CC145" s="347"/>
      <c r="CD145" s="280">
        <v>49.020400000000002</v>
      </c>
      <c r="CE145" s="226">
        <v>57.2</v>
      </c>
      <c r="CF145" s="226">
        <v>42.3</v>
      </c>
      <c r="CG145" s="226">
        <v>98.9</v>
      </c>
      <c r="CH145" s="226">
        <v>1.1000000000000001</v>
      </c>
      <c r="CI145" s="231" t="s">
        <v>754</v>
      </c>
      <c r="CJ145" s="374" t="s">
        <v>754</v>
      </c>
      <c r="CK145" s="374"/>
      <c r="CL145" s="374"/>
      <c r="CM145" s="231" t="s">
        <v>754</v>
      </c>
      <c r="CU145" s="66"/>
      <c r="CV145" s="231" t="s">
        <v>754</v>
      </c>
      <c r="CW145" s="231" t="s">
        <v>754</v>
      </c>
      <c r="CX145" s="231" t="s">
        <v>926</v>
      </c>
      <c r="CY145" s="231">
        <v>1</v>
      </c>
      <c r="CZ145" s="231" t="s">
        <v>927</v>
      </c>
      <c r="DA145" s="62" t="s">
        <v>927</v>
      </c>
      <c r="DD145" s="54">
        <v>5726</v>
      </c>
      <c r="DE145" s="56">
        <v>90.919353490000006</v>
      </c>
      <c r="DF145" s="56">
        <v>36.623562679999999</v>
      </c>
      <c r="DG145" s="56">
        <v>0</v>
      </c>
      <c r="DH145" s="56">
        <v>0</v>
      </c>
      <c r="DI145" s="4" t="s">
        <v>147</v>
      </c>
      <c r="DJ145" s="274">
        <v>5507302504</v>
      </c>
      <c r="DK145" s="274" t="s">
        <v>144</v>
      </c>
      <c r="DL145" s="136">
        <v>5726</v>
      </c>
      <c r="DM145" s="274">
        <v>62</v>
      </c>
      <c r="DN145" s="521" t="s">
        <v>1088</v>
      </c>
      <c r="DO145" s="274" t="s">
        <v>48</v>
      </c>
      <c r="DP145" s="982" t="s">
        <v>280</v>
      </c>
      <c r="DQ145" s="1011">
        <v>2</v>
      </c>
      <c r="DR145" s="1061" t="s">
        <v>92</v>
      </c>
      <c r="DS145" s="1061"/>
      <c r="DT145" s="274">
        <v>0</v>
      </c>
      <c r="DU145" s="274">
        <v>0</v>
      </c>
      <c r="DV145" s="1008" t="s">
        <v>863</v>
      </c>
      <c r="DW145" s="274" t="s">
        <v>863</v>
      </c>
      <c r="DX145" s="274" t="s">
        <v>863</v>
      </c>
      <c r="DY145" s="274" t="s">
        <v>863</v>
      </c>
      <c r="DZ145" s="274">
        <v>250</v>
      </c>
      <c r="EA145" s="908">
        <v>16.8</v>
      </c>
      <c r="EB145" s="908">
        <v>83.2</v>
      </c>
      <c r="EC145" s="908" t="s">
        <v>863</v>
      </c>
      <c r="ED145" s="908" t="s">
        <v>863</v>
      </c>
      <c r="EE145" s="908" t="s">
        <v>863</v>
      </c>
      <c r="EF145" s="274" t="s">
        <v>863</v>
      </c>
      <c r="EG145" s="274">
        <v>0</v>
      </c>
      <c r="EH145" s="1061">
        <v>1</v>
      </c>
      <c r="EI145" s="284">
        <v>1</v>
      </c>
      <c r="EJ145" s="284">
        <v>8</v>
      </c>
      <c r="EK145" s="274"/>
      <c r="EL145" s="274">
        <v>2</v>
      </c>
      <c r="EM145" s="274">
        <v>0</v>
      </c>
      <c r="EN145" s="274" t="s">
        <v>863</v>
      </c>
      <c r="EO145" s="274" t="s">
        <v>863</v>
      </c>
      <c r="EP145" s="1087" t="s">
        <v>863</v>
      </c>
      <c r="EQ145" s="1061">
        <v>1</v>
      </c>
      <c r="ER145" s="274" t="s">
        <v>863</v>
      </c>
      <c r="ES145" s="1078">
        <v>1</v>
      </c>
      <c r="ET145" s="1061">
        <v>0</v>
      </c>
      <c r="EU145" s="274" t="s">
        <v>863</v>
      </c>
      <c r="EV145" s="691"/>
      <c r="EW145" s="691"/>
      <c r="EX145" s="987">
        <v>5726</v>
      </c>
      <c r="EY145" s="457"/>
      <c r="EZ145" s="457"/>
      <c r="FA145" s="457"/>
      <c r="FB145" s="457"/>
      <c r="FC145" s="859"/>
      <c r="FD145" s="860"/>
      <c r="FE145" s="861"/>
      <c r="FF145" s="862"/>
      <c r="FG145" s="457"/>
      <c r="FH145" s="457"/>
      <c r="FI145" s="457"/>
      <c r="FJ145" s="863"/>
      <c r="FK145" s="864"/>
      <c r="FL145" s="864"/>
      <c r="FM145" s="865"/>
      <c r="FN145" s="866"/>
      <c r="FO145" s="542" t="e">
        <v>#DIV/0!</v>
      </c>
      <c r="FP145" s="167">
        <v>250</v>
      </c>
      <c r="FQ145" s="867" t="s">
        <v>879</v>
      </c>
      <c r="FR145" s="868" t="s">
        <v>919</v>
      </c>
      <c r="FS145" s="101">
        <v>2.48</v>
      </c>
      <c r="GR145" s="225"/>
      <c r="GS145" s="225"/>
    </row>
    <row r="146" spans="1:201" hidden="1" x14ac:dyDescent="0.25">
      <c r="A146" s="101">
        <v>20</v>
      </c>
      <c r="B146" s="228">
        <f>COUNTIFS($E$1:E146,E146,$G$1:G146,G146)</f>
        <v>1</v>
      </c>
      <c r="C146" s="228"/>
      <c r="D146" s="1046">
        <v>5740</v>
      </c>
      <c r="E146" s="10" t="s">
        <v>150</v>
      </c>
      <c r="F146" s="207" t="s">
        <v>61</v>
      </c>
      <c r="G146" s="660">
        <v>6108260829</v>
      </c>
      <c r="H146" s="230">
        <f t="shared" si="2"/>
        <v>56</v>
      </c>
      <c r="I146" s="663" t="s">
        <v>151</v>
      </c>
      <c r="J146" s="207" t="s">
        <v>34</v>
      </c>
      <c r="K146" s="207" t="s">
        <v>53</v>
      </c>
      <c r="L146" s="256" t="s">
        <v>48</v>
      </c>
      <c r="M146" s="207">
        <v>8</v>
      </c>
      <c r="N146" s="215">
        <v>1</v>
      </c>
      <c r="O146" s="215"/>
      <c r="P146" s="215"/>
      <c r="Q146" s="291" t="s">
        <v>146</v>
      </c>
      <c r="R146" s="13"/>
      <c r="S146" s="13"/>
      <c r="T146" s="169"/>
      <c r="U146" s="169"/>
      <c r="V146" s="182"/>
      <c r="W146" s="169"/>
      <c r="X146" s="183"/>
      <c r="Y146" s="170"/>
      <c r="Z146" s="169"/>
      <c r="AA146" s="77"/>
      <c r="AB146" s="77"/>
      <c r="AC146" s="214">
        <v>1431</v>
      </c>
      <c r="AD146" s="214"/>
      <c r="AE146" s="214"/>
      <c r="AF146" s="214"/>
      <c r="AG146" s="214"/>
      <c r="AH146" s="78" t="s">
        <v>135</v>
      </c>
      <c r="AI146" s="77"/>
      <c r="AJ146" s="43" t="s">
        <v>754</v>
      </c>
      <c r="AK146" s="43" t="s">
        <v>754</v>
      </c>
      <c r="AL146" s="43" t="s">
        <v>754</v>
      </c>
      <c r="AM146" s="43" t="s">
        <v>754</v>
      </c>
      <c r="AN146" s="43" t="s">
        <v>754</v>
      </c>
      <c r="AO146" s="43" t="s">
        <v>754</v>
      </c>
      <c r="AP146" s="377" t="s">
        <v>754</v>
      </c>
      <c r="AQ146" s="378" t="s">
        <v>754</v>
      </c>
      <c r="AR146" s="379" t="s">
        <v>754</v>
      </c>
      <c r="AS146" s="322" t="e">
        <v>#VALUE!</v>
      </c>
      <c r="AT146" s="388" t="s">
        <v>754</v>
      </c>
      <c r="AU146" s="43" t="s">
        <v>754</v>
      </c>
      <c r="AV146" s="381"/>
      <c r="AW146" s="43" t="s">
        <v>754</v>
      </c>
      <c r="AX146" s="382" t="s">
        <v>754</v>
      </c>
      <c r="AY146" s="43" t="s">
        <v>754</v>
      </c>
      <c r="AZ146" s="43" t="s">
        <v>754</v>
      </c>
      <c r="BA146" s="383"/>
      <c r="BB146" s="43" t="s">
        <v>754</v>
      </c>
      <c r="BC146" s="329" t="e">
        <v>#VALUE!</v>
      </c>
      <c r="BD146" s="329"/>
      <c r="BE146" s="43" t="s">
        <v>754</v>
      </c>
      <c r="BF146" s="43" t="s">
        <v>754</v>
      </c>
      <c r="BG146" s="43" t="s">
        <v>754</v>
      </c>
      <c r="BH146" s="43" t="s">
        <v>754</v>
      </c>
      <c r="BI146" s="43" t="s">
        <v>754</v>
      </c>
      <c r="BJ146" s="43" t="s">
        <v>754</v>
      </c>
      <c r="BK146" s="43" t="s">
        <v>754</v>
      </c>
      <c r="BL146" s="384" t="s">
        <v>754</v>
      </c>
      <c r="BM146" s="381" t="s">
        <v>754</v>
      </c>
      <c r="BN146" s="43" t="s">
        <v>754</v>
      </c>
      <c r="BO146" s="43" t="s">
        <v>754</v>
      </c>
      <c r="BP146" s="43" t="s">
        <v>754</v>
      </c>
      <c r="BQ146" s="385"/>
      <c r="BR146" s="386"/>
      <c r="BS146" s="386"/>
      <c r="BT146" s="386"/>
      <c r="BU146" s="386"/>
      <c r="BV146" s="386"/>
      <c r="BW146" s="386"/>
      <c r="BX146" s="386"/>
      <c r="BY146" s="386"/>
      <c r="BZ146" s="386"/>
      <c r="CA146" s="386"/>
      <c r="CB146" s="386"/>
      <c r="CC146" s="386"/>
      <c r="CD146" s="43" t="s">
        <v>754</v>
      </c>
      <c r="CE146" s="43" t="s">
        <v>754</v>
      </c>
      <c r="CF146" s="43" t="s">
        <v>754</v>
      </c>
      <c r="CG146" s="43" t="s">
        <v>754</v>
      </c>
      <c r="CH146" s="43" t="s">
        <v>754</v>
      </c>
      <c r="CI146" s="43" t="s">
        <v>754</v>
      </c>
      <c r="CJ146" s="43" t="s">
        <v>754</v>
      </c>
      <c r="CK146" s="43"/>
      <c r="CL146" s="43"/>
      <c r="CM146" s="43" t="s">
        <v>754</v>
      </c>
      <c r="CN146" s="13"/>
      <c r="CO146" s="13"/>
      <c r="CP146" s="13"/>
      <c r="CQ146" s="13"/>
      <c r="CR146" s="13"/>
      <c r="CS146" s="13"/>
      <c r="CT146" s="13"/>
      <c r="CU146" s="13"/>
      <c r="CV146" s="43" t="s">
        <v>754</v>
      </c>
      <c r="CW146" s="43" t="s">
        <v>754</v>
      </c>
      <c r="CX146" s="43"/>
      <c r="CY146" s="43"/>
      <c r="CZ146" s="43" t="s">
        <v>754</v>
      </c>
      <c r="DA146" s="43" t="s">
        <v>754</v>
      </c>
      <c r="DB146" s="387"/>
      <c r="DC146" s="215"/>
      <c r="DD146" s="54"/>
      <c r="DE146" s="56"/>
      <c r="DF146" s="56"/>
      <c r="DG146" s="56"/>
      <c r="DH146" s="56"/>
      <c r="DI146" s="6" t="s">
        <v>150</v>
      </c>
      <c r="DJ146" s="274">
        <v>6108260829</v>
      </c>
      <c r="DK146" s="274" t="s">
        <v>151</v>
      </c>
      <c r="DL146" s="136">
        <v>5740</v>
      </c>
      <c r="DM146" s="274">
        <v>56</v>
      </c>
      <c r="DN146" s="274" t="s">
        <v>1088</v>
      </c>
      <c r="DO146" s="274" t="s">
        <v>48</v>
      </c>
      <c r="DP146" s="982" t="s">
        <v>281</v>
      </c>
      <c r="DQ146" s="1007">
        <v>2</v>
      </c>
      <c r="DR146" s="1061" t="s">
        <v>34</v>
      </c>
      <c r="DS146" s="1061"/>
      <c r="DT146" s="274">
        <v>0</v>
      </c>
      <c r="DU146" s="274">
        <v>0</v>
      </c>
      <c r="DV146" s="1008" t="s">
        <v>863</v>
      </c>
      <c r="DW146" s="274" t="s">
        <v>863</v>
      </c>
      <c r="DX146" s="274" t="s">
        <v>863</v>
      </c>
      <c r="DY146" s="274" t="s">
        <v>863</v>
      </c>
      <c r="DZ146" s="274">
        <v>1431</v>
      </c>
      <c r="EA146" s="908">
        <v>32.9</v>
      </c>
      <c r="EB146" s="908">
        <v>67.099999999999994</v>
      </c>
      <c r="EC146" s="908" t="s">
        <v>863</v>
      </c>
      <c r="ED146" s="908" t="s">
        <v>863</v>
      </c>
      <c r="EE146" s="908" t="s">
        <v>863</v>
      </c>
      <c r="EF146" s="274" t="s">
        <v>863</v>
      </c>
      <c r="EG146" s="274">
        <v>0</v>
      </c>
      <c r="EH146" s="1061">
        <v>3</v>
      </c>
      <c r="EI146" s="284">
        <v>1</v>
      </c>
      <c r="EJ146" s="284">
        <v>8</v>
      </c>
      <c r="EK146" s="274"/>
      <c r="EL146" s="274">
        <v>2</v>
      </c>
      <c r="EM146" s="274">
        <v>0</v>
      </c>
      <c r="EN146" s="274" t="s">
        <v>863</v>
      </c>
      <c r="EO146" s="274" t="s">
        <v>863</v>
      </c>
      <c r="EP146" s="1087" t="s">
        <v>863</v>
      </c>
      <c r="EQ146" s="1061">
        <v>2</v>
      </c>
      <c r="ER146" s="274" t="s">
        <v>863</v>
      </c>
      <c r="ES146" s="1078">
        <v>3</v>
      </c>
      <c r="ET146" s="1061">
        <v>2</v>
      </c>
      <c r="EU146" s="274" t="s">
        <v>863</v>
      </c>
      <c r="EV146" s="691"/>
      <c r="EW146" s="691"/>
      <c r="EX146" s="988">
        <v>5740</v>
      </c>
      <c r="EY146" s="869"/>
      <c r="EZ146" s="869"/>
      <c r="FA146" s="869"/>
      <c r="FB146" s="869"/>
      <c r="FC146" s="870"/>
      <c r="FD146" s="871"/>
      <c r="FE146" s="872"/>
      <c r="FF146" s="873"/>
      <c r="FG146" s="869"/>
      <c r="FH146" s="869"/>
      <c r="FI146" s="869"/>
      <c r="FJ146" s="874"/>
      <c r="FK146" s="875"/>
      <c r="FL146" s="875"/>
      <c r="FM146" s="876"/>
      <c r="FN146" s="877"/>
      <c r="FO146" s="542"/>
      <c r="FP146" s="167">
        <v>1431</v>
      </c>
      <c r="FQ146" s="878" t="s">
        <v>135</v>
      </c>
      <c r="FR146" s="93"/>
      <c r="FS146" s="624" t="s">
        <v>754</v>
      </c>
      <c r="GR146" s="225"/>
      <c r="GS146" s="225"/>
    </row>
    <row r="147" spans="1:201" hidden="1" x14ac:dyDescent="0.25">
      <c r="A147" s="101">
        <v>21</v>
      </c>
      <c r="B147" s="228">
        <f>COUNTIFS($E$1:E147,E147,$G$1:G147,G147)</f>
        <v>1</v>
      </c>
      <c r="C147" s="228"/>
      <c r="D147" s="1046">
        <v>5752</v>
      </c>
      <c r="E147" s="10" t="s">
        <v>152</v>
      </c>
      <c r="F147" s="207" t="s">
        <v>153</v>
      </c>
      <c r="G147" s="660">
        <v>461127401</v>
      </c>
      <c r="H147" s="230">
        <f t="shared" si="2"/>
        <v>71</v>
      </c>
      <c r="I147" s="663" t="s">
        <v>154</v>
      </c>
      <c r="J147" s="207" t="s">
        <v>34</v>
      </c>
      <c r="K147" s="207" t="s">
        <v>53</v>
      </c>
      <c r="L147" s="256" t="s">
        <v>48</v>
      </c>
      <c r="M147" s="207">
        <v>8</v>
      </c>
      <c r="N147" s="215">
        <v>1</v>
      </c>
      <c r="O147" s="113"/>
      <c r="P147" s="113"/>
      <c r="Q147" s="682" t="s">
        <v>146</v>
      </c>
      <c r="R147" s="13"/>
      <c r="S147" s="13"/>
      <c r="T147" s="169"/>
      <c r="U147" s="169"/>
      <c r="V147" s="182"/>
      <c r="W147" s="169"/>
      <c r="X147" s="183"/>
      <c r="Y147" s="170"/>
      <c r="Z147" s="169"/>
      <c r="AA147" s="77"/>
      <c r="AB147" s="77"/>
      <c r="AC147" s="214">
        <v>327</v>
      </c>
      <c r="AD147" s="214"/>
      <c r="AE147" s="214"/>
      <c r="AF147" s="214"/>
      <c r="AG147" s="214"/>
      <c r="AH147" s="78" t="s">
        <v>139</v>
      </c>
      <c r="AI147" s="77"/>
      <c r="AJ147" s="43" t="s">
        <v>754</v>
      </c>
      <c r="AK147" s="43" t="s">
        <v>754</v>
      </c>
      <c r="AL147" s="43" t="s">
        <v>754</v>
      </c>
      <c r="AM147" s="43" t="s">
        <v>754</v>
      </c>
      <c r="AN147" s="43" t="s">
        <v>754</v>
      </c>
      <c r="AO147" s="43" t="s">
        <v>754</v>
      </c>
      <c r="AP147" s="377" t="s">
        <v>754</v>
      </c>
      <c r="AQ147" s="378" t="s">
        <v>754</v>
      </c>
      <c r="AR147" s="379" t="s">
        <v>754</v>
      </c>
      <c r="AS147" s="322" t="e">
        <v>#VALUE!</v>
      </c>
      <c r="AT147" s="388" t="s">
        <v>754</v>
      </c>
      <c r="AU147" s="43" t="s">
        <v>754</v>
      </c>
      <c r="AV147" s="381"/>
      <c r="AW147" s="43" t="s">
        <v>754</v>
      </c>
      <c r="AX147" s="382" t="s">
        <v>754</v>
      </c>
      <c r="AY147" s="43" t="s">
        <v>754</v>
      </c>
      <c r="AZ147" s="43" t="s">
        <v>754</v>
      </c>
      <c r="BA147" s="383"/>
      <c r="BB147" s="43" t="s">
        <v>754</v>
      </c>
      <c r="BC147" s="329" t="e">
        <v>#VALUE!</v>
      </c>
      <c r="BD147" s="329"/>
      <c r="BE147" s="43" t="s">
        <v>754</v>
      </c>
      <c r="BF147" s="43" t="s">
        <v>754</v>
      </c>
      <c r="BG147" s="43" t="s">
        <v>754</v>
      </c>
      <c r="BH147" s="43" t="s">
        <v>754</v>
      </c>
      <c r="BI147" s="43" t="s">
        <v>754</v>
      </c>
      <c r="BJ147" s="43" t="s">
        <v>754</v>
      </c>
      <c r="BK147" s="43" t="s">
        <v>754</v>
      </c>
      <c r="BL147" s="384" t="s">
        <v>754</v>
      </c>
      <c r="BM147" s="381" t="s">
        <v>754</v>
      </c>
      <c r="BN147" s="43" t="s">
        <v>754</v>
      </c>
      <c r="BO147" s="43" t="s">
        <v>754</v>
      </c>
      <c r="BP147" s="43" t="s">
        <v>754</v>
      </c>
      <c r="BQ147" s="385"/>
      <c r="BR147" s="386"/>
      <c r="BS147" s="386"/>
      <c r="BT147" s="386"/>
      <c r="BU147" s="386"/>
      <c r="BV147" s="386"/>
      <c r="BW147" s="386"/>
      <c r="BX147" s="386"/>
      <c r="BY147" s="386"/>
      <c r="BZ147" s="386"/>
      <c r="CA147" s="386"/>
      <c r="CB147" s="386"/>
      <c r="CC147" s="386"/>
      <c r="CD147" s="43" t="s">
        <v>754</v>
      </c>
      <c r="CE147" s="43" t="s">
        <v>754</v>
      </c>
      <c r="CF147" s="43" t="s">
        <v>754</v>
      </c>
      <c r="CG147" s="43" t="s">
        <v>754</v>
      </c>
      <c r="CH147" s="43" t="s">
        <v>754</v>
      </c>
      <c r="CI147" s="43" t="s">
        <v>754</v>
      </c>
      <c r="CJ147" s="43" t="s">
        <v>754</v>
      </c>
      <c r="CK147" s="43"/>
      <c r="CL147" s="43"/>
      <c r="CM147" s="43" t="s">
        <v>754</v>
      </c>
      <c r="CN147" s="13"/>
      <c r="CO147" s="13"/>
      <c r="CP147" s="13"/>
      <c r="CQ147" s="13"/>
      <c r="CR147" s="13"/>
      <c r="CS147" s="13"/>
      <c r="CT147" s="13"/>
      <c r="CU147" s="13"/>
      <c r="CV147" s="43" t="s">
        <v>754</v>
      </c>
      <c r="CW147" s="43" t="s">
        <v>754</v>
      </c>
      <c r="CX147" s="43"/>
      <c r="CY147" s="43"/>
      <c r="CZ147" s="43" t="s">
        <v>754</v>
      </c>
      <c r="DA147" s="43" t="s">
        <v>754</v>
      </c>
      <c r="DB147" s="387"/>
      <c r="DC147" s="215"/>
      <c r="DD147" s="54"/>
      <c r="DE147" s="56"/>
      <c r="DF147" s="56"/>
      <c r="DG147" s="56"/>
      <c r="DH147" s="56"/>
      <c r="DI147" s="6" t="s">
        <v>152</v>
      </c>
      <c r="DJ147" s="274">
        <v>461127401</v>
      </c>
      <c r="DK147" s="274" t="s">
        <v>154</v>
      </c>
      <c r="DL147" s="136">
        <v>5752</v>
      </c>
      <c r="DM147" s="274">
        <v>71</v>
      </c>
      <c r="DN147" s="274" t="s">
        <v>1088</v>
      </c>
      <c r="DO147" s="274" t="s">
        <v>48</v>
      </c>
      <c r="DP147" s="982" t="s">
        <v>1091</v>
      </c>
      <c r="DQ147" s="1007">
        <v>2</v>
      </c>
      <c r="DR147" s="1061" t="s">
        <v>34</v>
      </c>
      <c r="DS147" s="1061"/>
      <c r="DT147" s="274">
        <v>0</v>
      </c>
      <c r="DU147" s="274">
        <v>0</v>
      </c>
      <c r="DV147" s="1008" t="s">
        <v>863</v>
      </c>
      <c r="DW147" s="274" t="s">
        <v>863</v>
      </c>
      <c r="DX147" s="274" t="s">
        <v>863</v>
      </c>
      <c r="DY147" s="274" t="s">
        <v>863</v>
      </c>
      <c r="DZ147" s="274">
        <v>327</v>
      </c>
      <c r="EA147" s="908">
        <v>4.5999999999999996</v>
      </c>
      <c r="EB147" s="908">
        <v>95.4</v>
      </c>
      <c r="EC147" s="908" t="s">
        <v>863</v>
      </c>
      <c r="ED147" s="908" t="s">
        <v>863</v>
      </c>
      <c r="EE147" s="908" t="s">
        <v>863</v>
      </c>
      <c r="EF147" s="274" t="s">
        <v>863</v>
      </c>
      <c r="EG147" s="274">
        <v>0</v>
      </c>
      <c r="EH147" s="1061">
        <v>3</v>
      </c>
      <c r="EI147" s="284">
        <v>1</v>
      </c>
      <c r="EJ147" s="284">
        <v>8</v>
      </c>
      <c r="EK147" s="274"/>
      <c r="EL147" s="274">
        <v>3</v>
      </c>
      <c r="EM147" s="274">
        <v>0</v>
      </c>
      <c r="EN147" s="274" t="s">
        <v>863</v>
      </c>
      <c r="EO147" s="274" t="s">
        <v>863</v>
      </c>
      <c r="EP147" s="1087" t="s">
        <v>863</v>
      </c>
      <c r="EQ147" s="1061">
        <v>1</v>
      </c>
      <c r="ER147" s="274" t="s">
        <v>863</v>
      </c>
      <c r="ES147" s="1078">
        <v>3</v>
      </c>
      <c r="ET147" s="1061">
        <v>1</v>
      </c>
      <c r="EU147" s="274">
        <v>4</v>
      </c>
      <c r="EV147" s="691"/>
      <c r="EW147" s="691"/>
      <c r="EX147" s="988">
        <v>5752</v>
      </c>
      <c r="EY147" s="42"/>
      <c r="EZ147" s="42"/>
      <c r="FA147" s="42"/>
      <c r="FB147" s="42"/>
      <c r="FC147" s="42"/>
      <c r="FD147" s="612"/>
      <c r="FE147" s="601"/>
      <c r="FF147" s="42"/>
      <c r="FG147" s="42"/>
      <c r="FH147" s="42"/>
      <c r="FI147" s="42"/>
      <c r="FJ147" s="601"/>
      <c r="FK147" s="601"/>
      <c r="FL147" s="601"/>
      <c r="FM147" s="591"/>
      <c r="FN147" s="592"/>
      <c r="FO147" s="542"/>
      <c r="FP147" s="167">
        <v>327</v>
      </c>
      <c r="FQ147" s="96" t="s">
        <v>139</v>
      </c>
      <c r="FR147" s="93"/>
      <c r="FS147" s="624" t="s">
        <v>754</v>
      </c>
      <c r="GR147" s="79"/>
      <c r="GS147" s="79"/>
    </row>
    <row r="148" spans="1:201" hidden="1" x14ac:dyDescent="0.25">
      <c r="A148" s="228">
        <v>22</v>
      </c>
      <c r="B148" s="228">
        <f>COUNTIFS($E$1:E148,E148,$G$1:G148,G148)</f>
        <v>1</v>
      </c>
      <c r="C148" s="228"/>
      <c r="D148" s="1046">
        <v>5753</v>
      </c>
      <c r="E148" s="10" t="s">
        <v>155</v>
      </c>
      <c r="F148" s="207" t="s">
        <v>156</v>
      </c>
      <c r="G148" s="660">
        <v>8053055318</v>
      </c>
      <c r="H148" s="230">
        <f t="shared" si="2"/>
        <v>37</v>
      </c>
      <c r="I148" s="663" t="s">
        <v>154</v>
      </c>
      <c r="J148" s="209" t="s">
        <v>157</v>
      </c>
      <c r="K148" s="207" t="s">
        <v>53</v>
      </c>
      <c r="L148" s="256" t="s">
        <v>48</v>
      </c>
      <c r="M148" s="207">
        <v>8</v>
      </c>
      <c r="N148" s="226">
        <v>9</v>
      </c>
      <c r="O148" s="124"/>
      <c r="P148" s="124"/>
      <c r="Q148" s="12" t="s">
        <v>146</v>
      </c>
      <c r="T148" s="168" t="s">
        <v>32</v>
      </c>
      <c r="U148" s="168" t="s">
        <v>32</v>
      </c>
      <c r="V148" s="180" t="s">
        <v>96</v>
      </c>
      <c r="W148" s="168" t="s">
        <v>32</v>
      </c>
      <c r="X148" s="179" t="s">
        <v>45</v>
      </c>
      <c r="AC148" s="212">
        <v>696</v>
      </c>
      <c r="AD148" s="212"/>
      <c r="AE148" s="212"/>
      <c r="AF148" s="212"/>
      <c r="AG148" s="212"/>
      <c r="AH148" s="335" t="s">
        <v>158</v>
      </c>
      <c r="AJ148" s="226">
        <v>4.29</v>
      </c>
      <c r="AK148" s="226">
        <v>93.3</v>
      </c>
      <c r="AL148" s="318">
        <v>4.0025700000000004</v>
      </c>
      <c r="AM148" s="226">
        <v>24339</v>
      </c>
      <c r="AN148" s="281">
        <v>15.211874999999999</v>
      </c>
      <c r="AO148" s="226">
        <v>5</v>
      </c>
      <c r="AP148" s="370">
        <v>68.400000000000006</v>
      </c>
      <c r="AQ148" s="320">
        <v>26.2</v>
      </c>
      <c r="AR148" s="371">
        <v>0.9</v>
      </c>
      <c r="AS148" s="322">
        <v>95.500000000000014</v>
      </c>
      <c r="AT148" s="373">
        <v>2.6106870229007635</v>
      </c>
      <c r="AU148" s="369">
        <v>2.3496183206106873</v>
      </c>
      <c r="AV148" s="325">
        <v>2.523985239852399</v>
      </c>
      <c r="AW148" s="226">
        <v>60.2</v>
      </c>
      <c r="AX148" s="340">
        <v>4.2</v>
      </c>
      <c r="AY148" s="226">
        <v>6.2</v>
      </c>
      <c r="AZ148" s="226">
        <v>19.8</v>
      </c>
      <c r="BB148" s="226">
        <v>0.03</v>
      </c>
      <c r="BC148" s="329">
        <v>1.6400000000000006</v>
      </c>
      <c r="BD148" s="329"/>
      <c r="BE148" s="226">
        <v>81.2</v>
      </c>
      <c r="BF148" s="226">
        <v>135</v>
      </c>
      <c r="BG148" s="226">
        <v>92.4</v>
      </c>
      <c r="BH148" s="226">
        <v>380</v>
      </c>
      <c r="BI148" s="231" t="s">
        <v>754</v>
      </c>
      <c r="BJ148" s="226">
        <v>32.9</v>
      </c>
      <c r="BK148" s="226">
        <v>66.2</v>
      </c>
      <c r="BL148" s="331">
        <v>0.49697885196374619</v>
      </c>
      <c r="BM148" s="342">
        <v>0.6</v>
      </c>
      <c r="BN148" s="226">
        <v>0.09</v>
      </c>
      <c r="BO148" s="226">
        <v>10.6</v>
      </c>
      <c r="BP148" s="226">
        <v>10</v>
      </c>
      <c r="BQ148" s="333">
        <v>0.94339622641509435</v>
      </c>
      <c r="BR148" s="347"/>
      <c r="BS148" s="347"/>
      <c r="BT148" s="347"/>
      <c r="BU148" s="347"/>
      <c r="BV148" s="347"/>
      <c r="BW148" s="347"/>
      <c r="BX148" s="347"/>
      <c r="BY148" s="347"/>
      <c r="BZ148" s="347"/>
      <c r="CA148" s="347"/>
      <c r="CB148" s="347"/>
      <c r="CC148" s="347"/>
      <c r="CD148" s="280">
        <v>9.7202000000000002</v>
      </c>
      <c r="CE148" s="226">
        <v>37.1</v>
      </c>
      <c r="CF148" s="226">
        <v>60.4</v>
      </c>
      <c r="CG148" s="231" t="s">
        <v>754</v>
      </c>
      <c r="CH148" s="231" t="s">
        <v>754</v>
      </c>
      <c r="CI148" s="226">
        <v>61</v>
      </c>
      <c r="CM148" s="226">
        <v>39</v>
      </c>
      <c r="CU148" s="66"/>
      <c r="CV148" s="231" t="s">
        <v>754</v>
      </c>
      <c r="CW148" s="231" t="s">
        <v>754</v>
      </c>
      <c r="CX148" s="231" t="s">
        <v>926</v>
      </c>
      <c r="CY148" s="231" t="s">
        <v>1092</v>
      </c>
      <c r="CZ148" s="390" t="s">
        <v>938</v>
      </c>
      <c r="DA148" s="98" t="s">
        <v>930</v>
      </c>
      <c r="DD148" s="54"/>
      <c r="DE148" s="56"/>
      <c r="DF148" s="56"/>
      <c r="DG148" s="56"/>
      <c r="DH148" s="56"/>
      <c r="DI148" s="4" t="s">
        <v>155</v>
      </c>
      <c r="DJ148" s="274">
        <v>8053055318</v>
      </c>
      <c r="DK148" s="274" t="s">
        <v>154</v>
      </c>
      <c r="DL148" s="136">
        <v>5753</v>
      </c>
      <c r="DM148" s="274">
        <v>37</v>
      </c>
      <c r="DN148" s="266" t="s">
        <v>1090</v>
      </c>
      <c r="DO148" s="274" t="s">
        <v>48</v>
      </c>
      <c r="DP148" s="982" t="s">
        <v>281</v>
      </c>
      <c r="DQ148" s="1007">
        <v>2</v>
      </c>
      <c r="DR148" s="1061" t="s">
        <v>1093</v>
      </c>
      <c r="DS148" s="1061"/>
      <c r="DT148" s="274">
        <v>0</v>
      </c>
      <c r="DU148" s="274">
        <v>0</v>
      </c>
      <c r="DV148" s="1008" t="s">
        <v>863</v>
      </c>
      <c r="DW148" s="274" t="s">
        <v>863</v>
      </c>
      <c r="DX148" s="274" t="s">
        <v>863</v>
      </c>
      <c r="DY148" s="274" t="s">
        <v>863</v>
      </c>
      <c r="DZ148" s="274">
        <v>696</v>
      </c>
      <c r="EA148" s="908">
        <v>7.6</v>
      </c>
      <c r="EB148" s="908">
        <v>92.4</v>
      </c>
      <c r="EC148" s="908" t="s">
        <v>863</v>
      </c>
      <c r="ED148" s="908" t="s">
        <v>863</v>
      </c>
      <c r="EE148" s="908" t="s">
        <v>863</v>
      </c>
      <c r="EF148" s="274" t="s">
        <v>863</v>
      </c>
      <c r="EG148" s="274">
        <v>0</v>
      </c>
      <c r="EH148" s="1061" t="s">
        <v>1092</v>
      </c>
      <c r="EI148" s="284">
        <v>9</v>
      </c>
      <c r="EJ148" s="284">
        <v>8</v>
      </c>
      <c r="EK148" s="274"/>
      <c r="EL148" s="274">
        <v>2</v>
      </c>
      <c r="EM148" s="274">
        <v>1</v>
      </c>
      <c r="EN148" s="274">
        <v>167</v>
      </c>
      <c r="EO148" s="274">
        <v>67</v>
      </c>
      <c r="EP148" s="1087">
        <v>24.023808670084978</v>
      </c>
      <c r="EQ148" s="1061">
        <v>1</v>
      </c>
      <c r="ER148" s="274" t="s">
        <v>863</v>
      </c>
      <c r="ES148" s="1078">
        <v>2</v>
      </c>
      <c r="ET148" s="1061">
        <v>1</v>
      </c>
      <c r="EU148" s="274">
        <v>0</v>
      </c>
      <c r="EV148" s="691"/>
      <c r="EW148" s="691"/>
      <c r="EX148" s="987">
        <v>5753</v>
      </c>
      <c r="EY148" s="862"/>
      <c r="EZ148" s="862"/>
      <c r="FA148" s="862"/>
      <c r="FB148" s="862"/>
      <c r="FC148" s="879"/>
      <c r="FD148" s="880"/>
      <c r="FE148" s="861"/>
      <c r="FF148" s="862"/>
      <c r="FG148" s="862"/>
      <c r="FH148" s="862"/>
      <c r="FI148" s="862"/>
      <c r="FJ148" s="881"/>
      <c r="FK148" s="861"/>
      <c r="FL148" s="861"/>
      <c r="FM148" s="882"/>
      <c r="FN148" s="866"/>
      <c r="FO148" s="542" t="e">
        <v>#DIV/0!</v>
      </c>
      <c r="FP148" s="167">
        <v>696</v>
      </c>
      <c r="FQ148" s="883" t="s">
        <v>158</v>
      </c>
      <c r="FR148" s="93"/>
      <c r="FS148" s="101">
        <v>4.29</v>
      </c>
      <c r="GR148" s="79"/>
      <c r="GS148" s="79"/>
    </row>
    <row r="149" spans="1:201" hidden="1" x14ac:dyDescent="0.25">
      <c r="A149" s="101">
        <v>23</v>
      </c>
      <c r="B149" s="228">
        <f>COUNTIFS($E$1:E149,E149,$G$1:G149,G149)</f>
        <v>1</v>
      </c>
      <c r="C149" s="228"/>
      <c r="D149" s="966">
        <v>5754</v>
      </c>
      <c r="E149" s="233" t="s">
        <v>159</v>
      </c>
      <c r="F149" s="230" t="s">
        <v>64</v>
      </c>
      <c r="G149" s="230">
        <v>5402100396</v>
      </c>
      <c r="H149" s="230">
        <f t="shared" si="2"/>
        <v>63</v>
      </c>
      <c r="I149" s="230" t="s">
        <v>154</v>
      </c>
      <c r="J149" s="223" t="s">
        <v>160</v>
      </c>
      <c r="K149" s="230" t="s">
        <v>53</v>
      </c>
      <c r="L149" s="257" t="s">
        <v>48</v>
      </c>
      <c r="M149" s="230">
        <v>8</v>
      </c>
      <c r="N149" s="231" t="s">
        <v>1119</v>
      </c>
      <c r="O149" s="226"/>
      <c r="P149" s="226"/>
      <c r="Q149" s="290" t="s">
        <v>146</v>
      </c>
      <c r="T149" s="168" t="s">
        <v>32</v>
      </c>
      <c r="U149" s="168" t="s">
        <v>32</v>
      </c>
      <c r="V149" s="180" t="s">
        <v>96</v>
      </c>
      <c r="W149" s="168" t="s">
        <v>32</v>
      </c>
      <c r="X149" s="179" t="s">
        <v>45</v>
      </c>
      <c r="AC149" s="212">
        <v>33495</v>
      </c>
      <c r="AD149" s="212"/>
      <c r="AE149" s="212"/>
      <c r="AF149" s="212"/>
      <c r="AG149" s="212"/>
      <c r="AH149" s="335" t="s">
        <v>161</v>
      </c>
      <c r="AJ149" s="226">
        <v>72.900000000000006</v>
      </c>
      <c r="AK149" s="226">
        <v>93.7</v>
      </c>
      <c r="AL149" s="318">
        <v>68.307299999999998</v>
      </c>
      <c r="AM149" s="226">
        <v>422000</v>
      </c>
      <c r="AN149" s="281">
        <v>263.75</v>
      </c>
      <c r="AO149" s="226">
        <v>5</v>
      </c>
      <c r="AP149" s="370">
        <v>1.1000000000000001</v>
      </c>
      <c r="AQ149" s="320">
        <v>2.9</v>
      </c>
      <c r="AR149" s="371">
        <v>95.5</v>
      </c>
      <c r="AS149" s="322">
        <v>99.5</v>
      </c>
      <c r="AT149" s="373">
        <v>0.37931034482758624</v>
      </c>
      <c r="AU149" s="369">
        <v>36.224137931034484</v>
      </c>
      <c r="AV149" s="325">
        <v>1.1178861788617886E-2</v>
      </c>
      <c r="AW149" s="226">
        <v>1.1000000000000001</v>
      </c>
      <c r="AX149" s="340">
        <v>0</v>
      </c>
      <c r="AY149" s="226">
        <v>0.4</v>
      </c>
      <c r="AZ149" s="231" t="s">
        <v>754</v>
      </c>
      <c r="BB149" s="226">
        <v>0.01</v>
      </c>
      <c r="BC149" s="329">
        <v>0</v>
      </c>
      <c r="BD149" s="329"/>
      <c r="BE149" s="226">
        <v>75.2</v>
      </c>
      <c r="BF149" s="226">
        <v>80.2</v>
      </c>
      <c r="BG149" s="226">
        <v>58.5</v>
      </c>
      <c r="BH149" s="226">
        <v>125.2</v>
      </c>
      <c r="BI149" s="226">
        <v>0.7</v>
      </c>
      <c r="BJ149" s="226">
        <v>88.2</v>
      </c>
      <c r="BK149" s="226">
        <v>11.1</v>
      </c>
      <c r="BL149" s="331">
        <v>7.9459459459459465</v>
      </c>
      <c r="BM149" s="342">
        <v>0.05</v>
      </c>
      <c r="BN149" s="226">
        <v>0</v>
      </c>
      <c r="BO149" s="226">
        <v>6.2</v>
      </c>
      <c r="BP149" s="226">
        <v>15.5</v>
      </c>
      <c r="BQ149" s="333">
        <v>2.5</v>
      </c>
      <c r="BR149" s="347"/>
      <c r="BS149" s="347"/>
      <c r="BT149" s="347"/>
      <c r="BU149" s="347"/>
      <c r="BV149" s="347"/>
      <c r="BW149" s="347"/>
      <c r="BX149" s="347"/>
      <c r="BY149" s="347"/>
      <c r="BZ149" s="347"/>
      <c r="CA149" s="347"/>
      <c r="CB149" s="347"/>
      <c r="CC149" s="347"/>
      <c r="CD149" s="280">
        <v>1.8328</v>
      </c>
      <c r="CE149" s="226">
        <v>63.2</v>
      </c>
      <c r="CF149" s="226">
        <v>36.200000000000003</v>
      </c>
      <c r="CG149" s="226">
        <v>57.5</v>
      </c>
      <c r="CH149" s="226">
        <v>42.5</v>
      </c>
      <c r="CI149" s="226">
        <v>46.6</v>
      </c>
      <c r="CJ149" s="226">
        <v>2.2000000000000002</v>
      </c>
      <c r="CM149" s="226">
        <v>53.4</v>
      </c>
      <c r="CU149" s="66"/>
      <c r="CV149" s="231" t="s">
        <v>754</v>
      </c>
      <c r="CW149" s="231" t="s">
        <v>754</v>
      </c>
      <c r="CX149" s="231" t="s">
        <v>926</v>
      </c>
      <c r="CY149" s="231" t="s">
        <v>1094</v>
      </c>
      <c r="CZ149" s="231" t="s">
        <v>936</v>
      </c>
      <c r="DA149" s="231" t="s">
        <v>936</v>
      </c>
      <c r="DB149" s="391" t="s">
        <v>923</v>
      </c>
      <c r="DD149" s="54"/>
      <c r="DE149" s="56"/>
      <c r="DF149" s="56"/>
      <c r="DG149" s="56"/>
      <c r="DH149" s="56"/>
      <c r="DI149" s="4" t="s">
        <v>159</v>
      </c>
      <c r="DJ149" s="274">
        <v>5402100396</v>
      </c>
      <c r="DK149" s="274" t="s">
        <v>154</v>
      </c>
      <c r="DL149" s="136">
        <v>5754</v>
      </c>
      <c r="DM149" s="274">
        <v>63</v>
      </c>
      <c r="DN149" s="521" t="s">
        <v>1088</v>
      </c>
      <c r="DO149" s="274" t="s">
        <v>48</v>
      </c>
      <c r="DP149" s="982" t="s">
        <v>280</v>
      </c>
      <c r="DQ149" s="1007">
        <v>2</v>
      </c>
      <c r="DR149" s="1061" t="s">
        <v>1095</v>
      </c>
      <c r="DS149" s="1061"/>
      <c r="DT149" s="274">
        <v>0</v>
      </c>
      <c r="DU149" s="274">
        <v>1</v>
      </c>
      <c r="DV149" s="1008" t="s">
        <v>863</v>
      </c>
      <c r="DW149" s="274" t="s">
        <v>863</v>
      </c>
      <c r="DX149" s="274">
        <v>89</v>
      </c>
      <c r="DY149" s="274" t="s">
        <v>863</v>
      </c>
      <c r="DZ149" s="274">
        <v>33495</v>
      </c>
      <c r="EA149" s="908">
        <v>96.6</v>
      </c>
      <c r="EB149" s="908">
        <v>3.4</v>
      </c>
      <c r="EC149" s="908" t="s">
        <v>863</v>
      </c>
      <c r="ED149" s="908" t="s">
        <v>863</v>
      </c>
      <c r="EE149" s="908" t="s">
        <v>863</v>
      </c>
      <c r="EF149" s="274" t="s">
        <v>863</v>
      </c>
      <c r="EG149" s="274">
        <v>0</v>
      </c>
      <c r="EH149" s="1061" t="s">
        <v>1094</v>
      </c>
      <c r="EI149" s="284">
        <v>8</v>
      </c>
      <c r="EJ149" s="284">
        <v>8</v>
      </c>
      <c r="EK149" s="274"/>
      <c r="EL149" s="274">
        <v>2</v>
      </c>
      <c r="EM149" s="274">
        <v>0</v>
      </c>
      <c r="EN149" s="274">
        <v>176</v>
      </c>
      <c r="EO149" s="274">
        <v>82</v>
      </c>
      <c r="EP149" s="1087">
        <v>26.472107438016533</v>
      </c>
      <c r="EQ149" s="1061">
        <v>1</v>
      </c>
      <c r="ER149" s="274" t="s">
        <v>863</v>
      </c>
      <c r="ES149" s="1078">
        <v>1</v>
      </c>
      <c r="ET149" s="1061">
        <v>2</v>
      </c>
      <c r="EU149" s="274">
        <v>4</v>
      </c>
      <c r="EV149" s="691"/>
      <c r="EW149" s="691"/>
      <c r="EX149" s="987">
        <v>5754</v>
      </c>
      <c r="EY149" s="862"/>
      <c r="EZ149" s="862"/>
      <c r="FA149" s="862"/>
      <c r="FB149" s="862"/>
      <c r="FC149" s="879"/>
      <c r="FD149" s="880"/>
      <c r="FE149" s="861"/>
      <c r="FF149" s="862"/>
      <c r="FG149" s="862"/>
      <c r="FH149" s="862"/>
      <c r="FI149" s="862"/>
      <c r="FJ149" s="881"/>
      <c r="FK149" s="861"/>
      <c r="FL149" s="861"/>
      <c r="FM149" s="882"/>
      <c r="FN149" s="866"/>
      <c r="FO149" s="542" t="e">
        <v>#DIV/0!</v>
      </c>
      <c r="FP149" s="167">
        <v>33495</v>
      </c>
      <c r="FQ149" s="883" t="s">
        <v>161</v>
      </c>
      <c r="FR149" s="93"/>
      <c r="FS149" s="101">
        <v>72.900000000000006</v>
      </c>
      <c r="GR149" s="225"/>
      <c r="GS149" s="225"/>
    </row>
    <row r="150" spans="1:201" hidden="1" x14ac:dyDescent="0.25">
      <c r="A150" s="101">
        <v>24</v>
      </c>
      <c r="B150" s="228">
        <f>COUNTIFS($E$1:E150,E150,$G$1:G150,G150)</f>
        <v>1</v>
      </c>
      <c r="C150" s="228"/>
      <c r="D150" s="1046">
        <v>5755</v>
      </c>
      <c r="E150" s="10" t="s">
        <v>162</v>
      </c>
      <c r="F150" s="207" t="s">
        <v>77</v>
      </c>
      <c r="G150" s="660">
        <v>435314442</v>
      </c>
      <c r="H150" s="230">
        <f t="shared" si="2"/>
        <v>74</v>
      </c>
      <c r="I150" s="663" t="s">
        <v>154</v>
      </c>
      <c r="J150" s="207" t="s">
        <v>34</v>
      </c>
      <c r="K150" s="207" t="s">
        <v>53</v>
      </c>
      <c r="L150" s="256" t="s">
        <v>48</v>
      </c>
      <c r="M150" s="207">
        <v>4</v>
      </c>
      <c r="N150" s="43" t="s">
        <v>1120</v>
      </c>
      <c r="O150" s="113"/>
      <c r="P150" s="113"/>
      <c r="Q150" s="682" t="s">
        <v>146</v>
      </c>
      <c r="R150" s="13"/>
      <c r="S150" s="13"/>
      <c r="T150" s="169"/>
      <c r="U150" s="169"/>
      <c r="V150" s="182"/>
      <c r="W150" s="169"/>
      <c r="X150" s="183"/>
      <c r="Y150" s="170"/>
      <c r="Z150" s="169"/>
      <c r="AA150" s="77"/>
      <c r="AB150" s="77"/>
      <c r="AC150" s="214">
        <v>624</v>
      </c>
      <c r="AD150" s="214"/>
      <c r="AE150" s="214"/>
      <c r="AF150" s="214"/>
      <c r="AG150" s="214"/>
      <c r="AH150" s="78" t="s">
        <v>163</v>
      </c>
      <c r="AI150" s="77"/>
      <c r="AJ150" s="43" t="s">
        <v>754</v>
      </c>
      <c r="AK150" s="43" t="s">
        <v>754</v>
      </c>
      <c r="AL150" s="43" t="s">
        <v>754</v>
      </c>
      <c r="AM150" s="43" t="s">
        <v>754</v>
      </c>
      <c r="AN150" s="43" t="s">
        <v>754</v>
      </c>
      <c r="AO150" s="43" t="s">
        <v>754</v>
      </c>
      <c r="AP150" s="377" t="s">
        <v>754</v>
      </c>
      <c r="AQ150" s="378" t="s">
        <v>754</v>
      </c>
      <c r="AR150" s="379" t="s">
        <v>754</v>
      </c>
      <c r="AT150" s="43" t="s">
        <v>754</v>
      </c>
      <c r="AU150" s="43" t="s">
        <v>754</v>
      </c>
      <c r="AV150" s="381"/>
      <c r="AW150" s="43" t="s">
        <v>754</v>
      </c>
      <c r="AX150" s="382" t="s">
        <v>754</v>
      </c>
      <c r="AY150" s="43" t="s">
        <v>754</v>
      </c>
      <c r="AZ150" s="43" t="s">
        <v>754</v>
      </c>
      <c r="BA150" s="383"/>
      <c r="BB150" s="43" t="s">
        <v>754</v>
      </c>
      <c r="BC150" s="329" t="e">
        <v>#VALUE!</v>
      </c>
      <c r="BD150" s="329"/>
      <c r="BE150" s="43" t="s">
        <v>754</v>
      </c>
      <c r="BF150" s="43" t="s">
        <v>754</v>
      </c>
      <c r="BG150" s="43" t="s">
        <v>754</v>
      </c>
      <c r="BH150" s="43" t="s">
        <v>754</v>
      </c>
      <c r="BI150" s="43" t="s">
        <v>754</v>
      </c>
      <c r="BJ150" s="43" t="s">
        <v>754</v>
      </c>
      <c r="BK150" s="43" t="s">
        <v>754</v>
      </c>
      <c r="BL150" s="384" t="s">
        <v>754</v>
      </c>
      <c r="BM150" s="381" t="s">
        <v>754</v>
      </c>
      <c r="BN150" s="43" t="s">
        <v>754</v>
      </c>
      <c r="BO150" s="43" t="s">
        <v>754</v>
      </c>
      <c r="BP150" s="43" t="s">
        <v>754</v>
      </c>
      <c r="BQ150" s="385"/>
      <c r="BR150" s="386"/>
      <c r="BS150" s="386"/>
      <c r="BT150" s="386"/>
      <c r="BU150" s="386"/>
      <c r="BV150" s="386"/>
      <c r="BW150" s="386"/>
      <c r="BX150" s="386"/>
      <c r="BY150" s="386"/>
      <c r="BZ150" s="386"/>
      <c r="CA150" s="386"/>
      <c r="CB150" s="386"/>
      <c r="CC150" s="386"/>
      <c r="CD150" s="43" t="s">
        <v>754</v>
      </c>
      <c r="CE150" s="43" t="s">
        <v>754</v>
      </c>
      <c r="CF150" s="43" t="s">
        <v>754</v>
      </c>
      <c r="CG150" s="43" t="s">
        <v>754</v>
      </c>
      <c r="CH150" s="43" t="s">
        <v>754</v>
      </c>
      <c r="CI150" s="43" t="s">
        <v>754</v>
      </c>
      <c r="CJ150" s="43" t="s">
        <v>754</v>
      </c>
      <c r="CK150" s="43"/>
      <c r="CL150" s="43"/>
      <c r="CM150" s="43" t="s">
        <v>754</v>
      </c>
      <c r="CN150" s="13"/>
      <c r="CO150" s="13"/>
      <c r="CP150" s="13"/>
      <c r="CQ150" s="13"/>
      <c r="CR150" s="13"/>
      <c r="CS150" s="13"/>
      <c r="CT150" s="13"/>
      <c r="CU150" s="13"/>
      <c r="CV150" s="43" t="s">
        <v>754</v>
      </c>
      <c r="CW150" s="43" t="s">
        <v>754</v>
      </c>
      <c r="CX150" s="43"/>
      <c r="CY150" s="43"/>
      <c r="CZ150" s="43" t="s">
        <v>754</v>
      </c>
      <c r="DA150" s="43" t="s">
        <v>754</v>
      </c>
      <c r="DB150" s="387"/>
      <c r="DC150" s="215"/>
      <c r="DD150" s="54"/>
      <c r="DE150" s="56"/>
      <c r="DF150" s="56"/>
      <c r="DG150" s="56"/>
      <c r="DH150" s="56"/>
      <c r="DI150" s="6" t="s">
        <v>162</v>
      </c>
      <c r="DJ150" s="274">
        <v>435314442</v>
      </c>
      <c r="DK150" s="274" t="s">
        <v>154</v>
      </c>
      <c r="DL150" s="136">
        <v>5755</v>
      </c>
      <c r="DM150" s="274">
        <v>74</v>
      </c>
      <c r="DN150" s="274" t="s">
        <v>1090</v>
      </c>
      <c r="DO150" s="274" t="s">
        <v>48</v>
      </c>
      <c r="DP150" s="982" t="s">
        <v>281</v>
      </c>
      <c r="DQ150" s="1007">
        <v>2</v>
      </c>
      <c r="DR150" s="1061" t="s">
        <v>34</v>
      </c>
      <c r="DS150" s="1061"/>
      <c r="DT150" s="274">
        <v>0</v>
      </c>
      <c r="DU150" s="274">
        <v>0</v>
      </c>
      <c r="DV150" s="1012">
        <v>42765</v>
      </c>
      <c r="DW150" s="274">
        <v>1</v>
      </c>
      <c r="DX150" s="274">
        <v>1.22</v>
      </c>
      <c r="DY150" s="274" t="s">
        <v>863</v>
      </c>
      <c r="DZ150" s="274" t="s">
        <v>863</v>
      </c>
      <c r="EA150" s="908" t="s">
        <v>863</v>
      </c>
      <c r="EB150" s="908" t="s">
        <v>863</v>
      </c>
      <c r="EC150" s="908" t="s">
        <v>863</v>
      </c>
      <c r="ED150" s="908" t="s">
        <v>863</v>
      </c>
      <c r="EE150" s="908" t="s">
        <v>863</v>
      </c>
      <c r="EF150" s="274" t="s">
        <v>863</v>
      </c>
      <c r="EG150" s="274" t="s">
        <v>863</v>
      </c>
      <c r="EH150" s="1061">
        <v>3</v>
      </c>
      <c r="EI150" s="284">
        <v>9</v>
      </c>
      <c r="EJ150" s="284">
        <v>4</v>
      </c>
      <c r="EK150" s="274"/>
      <c r="EL150" s="274">
        <v>2</v>
      </c>
      <c r="EM150" s="274">
        <v>0</v>
      </c>
      <c r="EN150" s="274">
        <v>155</v>
      </c>
      <c r="EO150" s="274">
        <v>75</v>
      </c>
      <c r="EP150" s="1087">
        <v>31.217481789802292</v>
      </c>
      <c r="EQ150" s="1061">
        <v>3</v>
      </c>
      <c r="ER150" s="274" t="s">
        <v>863</v>
      </c>
      <c r="ES150" s="1078">
        <v>3</v>
      </c>
      <c r="ET150" s="1061">
        <v>2</v>
      </c>
      <c r="EU150" s="274" t="s">
        <v>863</v>
      </c>
      <c r="EV150" s="691"/>
      <c r="EW150" s="691"/>
      <c r="EX150" s="987">
        <v>5755</v>
      </c>
      <c r="EY150" s="862"/>
      <c r="EZ150" s="862"/>
      <c r="FA150" s="862"/>
      <c r="FB150" s="862"/>
      <c r="FC150" s="879"/>
      <c r="FD150" s="880"/>
      <c r="FE150" s="861"/>
      <c r="FF150" s="862"/>
      <c r="FG150" s="862"/>
      <c r="FH150" s="862"/>
      <c r="FI150" s="862"/>
      <c r="FJ150" s="881"/>
      <c r="FK150" s="861"/>
      <c r="FL150" s="861"/>
      <c r="FM150" s="882"/>
      <c r="FN150" s="866"/>
      <c r="FO150" s="542"/>
      <c r="FP150" s="167">
        <v>624</v>
      </c>
      <c r="FQ150" s="884" t="s">
        <v>163</v>
      </c>
      <c r="FR150" s="93"/>
      <c r="FS150" s="624" t="s">
        <v>754</v>
      </c>
      <c r="GR150" s="225"/>
      <c r="GS150" s="225"/>
    </row>
    <row r="151" spans="1:201" hidden="1" x14ac:dyDescent="0.25">
      <c r="A151" s="101">
        <v>25</v>
      </c>
      <c r="B151" s="228">
        <f>COUNTIFS($E$1:E151,E151,$G$1:G151,G151)</f>
        <v>1</v>
      </c>
      <c r="C151" s="228"/>
      <c r="D151" s="966">
        <v>5757</v>
      </c>
      <c r="E151" s="233" t="s">
        <v>164</v>
      </c>
      <c r="F151" s="230" t="s">
        <v>165</v>
      </c>
      <c r="G151" s="230">
        <v>490422255</v>
      </c>
      <c r="H151" s="230">
        <f t="shared" si="2"/>
        <v>68</v>
      </c>
      <c r="I151" s="230" t="s">
        <v>154</v>
      </c>
      <c r="J151" s="230" t="s">
        <v>71</v>
      </c>
      <c r="K151" s="230" t="s">
        <v>53</v>
      </c>
      <c r="L151" s="257" t="s">
        <v>48</v>
      </c>
      <c r="M151" s="230">
        <v>8</v>
      </c>
      <c r="N151" s="43">
        <v>1</v>
      </c>
      <c r="O151" s="215"/>
      <c r="P151" s="215"/>
      <c r="Q151" s="291" t="s">
        <v>146</v>
      </c>
      <c r="R151" s="13"/>
      <c r="S151" s="13"/>
      <c r="T151" s="169"/>
      <c r="U151" s="169"/>
      <c r="V151" s="182"/>
      <c r="W151" s="169"/>
      <c r="X151" s="183"/>
      <c r="Y151" s="170"/>
      <c r="Z151" s="169"/>
      <c r="AA151" s="77"/>
      <c r="AB151" s="77"/>
      <c r="AC151" s="214">
        <v>998</v>
      </c>
      <c r="AD151" s="214"/>
      <c r="AE151" s="214"/>
      <c r="AF151" s="214"/>
      <c r="AG151" s="214"/>
      <c r="AH151" s="78" t="s">
        <v>166</v>
      </c>
      <c r="AI151" s="77"/>
      <c r="AJ151" s="43" t="s">
        <v>754</v>
      </c>
      <c r="AK151" s="43" t="s">
        <v>754</v>
      </c>
      <c r="AL151" s="43" t="s">
        <v>754</v>
      </c>
      <c r="AM151" s="43" t="s">
        <v>754</v>
      </c>
      <c r="AN151" s="43" t="s">
        <v>754</v>
      </c>
      <c r="AO151" s="43" t="s">
        <v>754</v>
      </c>
      <c r="AP151" s="377" t="s">
        <v>754</v>
      </c>
      <c r="AQ151" s="378" t="s">
        <v>754</v>
      </c>
      <c r="AR151" s="379" t="s">
        <v>754</v>
      </c>
      <c r="AS151" s="322" t="e">
        <v>#VALUE!</v>
      </c>
      <c r="AT151" s="43" t="s">
        <v>754</v>
      </c>
      <c r="AU151" s="43" t="s">
        <v>754</v>
      </c>
      <c r="AV151" s="381"/>
      <c r="AW151" s="43" t="s">
        <v>754</v>
      </c>
      <c r="AX151" s="382" t="s">
        <v>754</v>
      </c>
      <c r="AY151" s="43" t="s">
        <v>754</v>
      </c>
      <c r="AZ151" s="43" t="s">
        <v>754</v>
      </c>
      <c r="BA151" s="383"/>
      <c r="BB151" s="43" t="s">
        <v>754</v>
      </c>
      <c r="BC151" s="329" t="e">
        <v>#VALUE!</v>
      </c>
      <c r="BD151" s="329"/>
      <c r="BE151" s="43" t="s">
        <v>754</v>
      </c>
      <c r="BF151" s="43" t="s">
        <v>754</v>
      </c>
      <c r="BG151" s="43" t="s">
        <v>754</v>
      </c>
      <c r="BH151" s="43" t="s">
        <v>754</v>
      </c>
      <c r="BI151" s="43" t="s">
        <v>754</v>
      </c>
      <c r="BJ151" s="43" t="s">
        <v>754</v>
      </c>
      <c r="BK151" s="43" t="s">
        <v>754</v>
      </c>
      <c r="BL151" s="384" t="s">
        <v>754</v>
      </c>
      <c r="BM151" s="381" t="s">
        <v>754</v>
      </c>
      <c r="BN151" s="43" t="s">
        <v>754</v>
      </c>
      <c r="BO151" s="43" t="s">
        <v>754</v>
      </c>
      <c r="BP151" s="43" t="s">
        <v>754</v>
      </c>
      <c r="BQ151" s="385" t="e">
        <v>#VALUE!</v>
      </c>
      <c r="BR151" s="386"/>
      <c r="BS151" s="386"/>
      <c r="BT151" s="386"/>
      <c r="BU151" s="386"/>
      <c r="BV151" s="386"/>
      <c r="BW151" s="386"/>
      <c r="BX151" s="386"/>
      <c r="BY151" s="386"/>
      <c r="BZ151" s="386"/>
      <c r="CA151" s="386"/>
      <c r="CB151" s="386"/>
      <c r="CC151" s="386"/>
      <c r="CD151" s="43" t="s">
        <v>754</v>
      </c>
      <c r="CE151" s="43" t="s">
        <v>754</v>
      </c>
      <c r="CF151" s="43" t="s">
        <v>754</v>
      </c>
      <c r="CG151" s="43" t="s">
        <v>754</v>
      </c>
      <c r="CH151" s="43" t="s">
        <v>754</v>
      </c>
      <c r="CI151" s="43" t="s">
        <v>754</v>
      </c>
      <c r="CJ151" s="43" t="s">
        <v>754</v>
      </c>
      <c r="CK151" s="43"/>
      <c r="CL151" s="43"/>
      <c r="CM151" s="43" t="s">
        <v>754</v>
      </c>
      <c r="CN151" s="13"/>
      <c r="CO151" s="13"/>
      <c r="CP151" s="13"/>
      <c r="CQ151" s="13"/>
      <c r="CR151" s="13"/>
      <c r="CS151" s="13"/>
      <c r="CT151" s="13"/>
      <c r="CU151" s="13"/>
      <c r="CV151" s="43" t="s">
        <v>754</v>
      </c>
      <c r="CW151" s="43" t="s">
        <v>754</v>
      </c>
      <c r="CX151" s="43"/>
      <c r="CY151" s="43"/>
      <c r="CZ151" s="43" t="s">
        <v>754</v>
      </c>
      <c r="DA151" s="43" t="s">
        <v>754</v>
      </c>
      <c r="DB151" s="387"/>
      <c r="DC151" s="215"/>
      <c r="DD151" s="54"/>
      <c r="DE151" s="56"/>
      <c r="DF151" s="56"/>
      <c r="DG151" s="56"/>
      <c r="DH151" s="56"/>
      <c r="DI151" s="6" t="s">
        <v>164</v>
      </c>
      <c r="DJ151" s="274">
        <v>490422255</v>
      </c>
      <c r="DK151" s="274" t="s">
        <v>154</v>
      </c>
      <c r="DL151" s="136">
        <v>5757</v>
      </c>
      <c r="DM151" s="274">
        <v>68</v>
      </c>
      <c r="DN151" s="274" t="s">
        <v>1088</v>
      </c>
      <c r="DO151" s="274" t="s">
        <v>48</v>
      </c>
      <c r="DP151" s="982" t="s">
        <v>281</v>
      </c>
      <c r="DQ151" s="1007">
        <v>2</v>
      </c>
      <c r="DR151" s="1061" t="s">
        <v>71</v>
      </c>
      <c r="DS151" s="1061"/>
      <c r="DT151" s="274">
        <v>0</v>
      </c>
      <c r="DU151" s="274">
        <v>0</v>
      </c>
      <c r="DV151" s="1012" t="s">
        <v>863</v>
      </c>
      <c r="DW151" s="274" t="s">
        <v>863</v>
      </c>
      <c r="DX151" s="274" t="s">
        <v>863</v>
      </c>
      <c r="DY151" s="274" t="s">
        <v>863</v>
      </c>
      <c r="DZ151" s="274">
        <v>998</v>
      </c>
      <c r="EA151" s="908">
        <v>5.3</v>
      </c>
      <c r="EB151" s="908">
        <v>94.7</v>
      </c>
      <c r="EC151" s="908" t="s">
        <v>863</v>
      </c>
      <c r="ED151" s="908" t="s">
        <v>863</v>
      </c>
      <c r="EE151" s="908" t="s">
        <v>863</v>
      </c>
      <c r="EF151" s="274" t="s">
        <v>863</v>
      </c>
      <c r="EG151" s="274">
        <v>0</v>
      </c>
      <c r="EH151" s="1061">
        <v>2</v>
      </c>
      <c r="EI151" s="284">
        <v>1</v>
      </c>
      <c r="EJ151" s="284">
        <v>8</v>
      </c>
      <c r="EK151" s="274"/>
      <c r="EL151" s="274">
        <v>2</v>
      </c>
      <c r="EM151" s="274">
        <v>1</v>
      </c>
      <c r="EN151" s="274">
        <v>180</v>
      </c>
      <c r="EO151" s="274">
        <v>88</v>
      </c>
      <c r="EP151" s="1087">
        <v>27.160493827160497</v>
      </c>
      <c r="EQ151" s="1061">
        <v>0</v>
      </c>
      <c r="ER151" s="274" t="s">
        <v>863</v>
      </c>
      <c r="ES151" s="1078">
        <v>1</v>
      </c>
      <c r="ET151" s="1061">
        <v>0</v>
      </c>
      <c r="EU151" s="274">
        <v>1</v>
      </c>
      <c r="EV151" s="691"/>
      <c r="EW151" s="691"/>
      <c r="EX151" s="987">
        <v>5757</v>
      </c>
      <c r="EY151" s="862"/>
      <c r="EZ151" s="862"/>
      <c r="FA151" s="862"/>
      <c r="FB151" s="862"/>
      <c r="FC151" s="879"/>
      <c r="FD151" s="880"/>
      <c r="FE151" s="861"/>
      <c r="FF151" s="862"/>
      <c r="FG151" s="862"/>
      <c r="FH151" s="862"/>
      <c r="FI151" s="862"/>
      <c r="FJ151" s="881"/>
      <c r="FK151" s="861"/>
      <c r="FL151" s="861"/>
      <c r="FM151" s="882"/>
      <c r="FN151" s="866"/>
      <c r="FO151" s="542"/>
      <c r="FP151" s="167">
        <v>998</v>
      </c>
      <c r="FQ151" s="885" t="s">
        <v>166</v>
      </c>
      <c r="FR151" s="886"/>
      <c r="FS151" s="665" t="s">
        <v>754</v>
      </c>
      <c r="GR151" s="225"/>
      <c r="GS151" s="225"/>
    </row>
    <row r="152" spans="1:201" hidden="1" x14ac:dyDescent="0.25">
      <c r="A152" s="101">
        <v>26</v>
      </c>
      <c r="B152" s="228">
        <f>COUNTIFS($E$1:E152,E152,$G$1:G152,G152)</f>
        <v>1</v>
      </c>
      <c r="C152" s="228"/>
      <c r="D152" s="966">
        <v>5759</v>
      </c>
      <c r="E152" s="233" t="s">
        <v>167</v>
      </c>
      <c r="F152" s="230" t="s">
        <v>58</v>
      </c>
      <c r="G152" s="230">
        <v>7159045311</v>
      </c>
      <c r="H152" s="230">
        <f t="shared" si="2"/>
        <v>46</v>
      </c>
      <c r="I152" s="230" t="s">
        <v>154</v>
      </c>
      <c r="J152" s="230" t="s">
        <v>168</v>
      </c>
      <c r="K152" s="230" t="s">
        <v>53</v>
      </c>
      <c r="L152" s="257" t="s">
        <v>48</v>
      </c>
      <c r="M152" s="230">
        <v>8</v>
      </c>
      <c r="N152" s="43">
        <v>1</v>
      </c>
      <c r="O152" s="215"/>
      <c r="P152" s="215"/>
      <c r="Q152" s="291" t="s">
        <v>146</v>
      </c>
      <c r="R152" s="13"/>
      <c r="S152" s="13"/>
      <c r="T152" s="169"/>
      <c r="U152" s="169"/>
      <c r="V152" s="182"/>
      <c r="W152" s="169"/>
      <c r="X152" s="183"/>
      <c r="Y152" s="170"/>
      <c r="Z152" s="169"/>
      <c r="AA152" s="77"/>
      <c r="AB152" s="77"/>
      <c r="AC152" s="214">
        <v>351</v>
      </c>
      <c r="AD152" s="214"/>
      <c r="AE152" s="214"/>
      <c r="AF152" s="214"/>
      <c r="AG152" s="214"/>
      <c r="AH152" s="78" t="s">
        <v>166</v>
      </c>
      <c r="AI152" s="77"/>
      <c r="AJ152" s="43" t="s">
        <v>754</v>
      </c>
      <c r="AK152" s="43" t="s">
        <v>754</v>
      </c>
      <c r="AL152" s="43" t="s">
        <v>754</v>
      </c>
      <c r="AM152" s="43" t="s">
        <v>754</v>
      </c>
      <c r="AN152" s="43" t="s">
        <v>754</v>
      </c>
      <c r="AO152" s="43" t="s">
        <v>754</v>
      </c>
      <c r="AP152" s="377" t="s">
        <v>754</v>
      </c>
      <c r="AQ152" s="378" t="s">
        <v>754</v>
      </c>
      <c r="AR152" s="379" t="s">
        <v>754</v>
      </c>
      <c r="AT152" s="43" t="s">
        <v>754</v>
      </c>
      <c r="AU152" s="43" t="s">
        <v>754</v>
      </c>
      <c r="AV152" s="381"/>
      <c r="AW152" s="43" t="s">
        <v>754</v>
      </c>
      <c r="AX152" s="382" t="s">
        <v>754</v>
      </c>
      <c r="AY152" s="43" t="s">
        <v>754</v>
      </c>
      <c r="AZ152" s="43" t="s">
        <v>754</v>
      </c>
      <c r="BA152" s="383"/>
      <c r="BB152" s="43" t="s">
        <v>754</v>
      </c>
      <c r="BC152" s="329" t="e">
        <v>#VALUE!</v>
      </c>
      <c r="BD152" s="329"/>
      <c r="BE152" s="43" t="s">
        <v>754</v>
      </c>
      <c r="BF152" s="43" t="s">
        <v>754</v>
      </c>
      <c r="BG152" s="43" t="s">
        <v>754</v>
      </c>
      <c r="BH152" s="43" t="s">
        <v>754</v>
      </c>
      <c r="BI152" s="43" t="s">
        <v>754</v>
      </c>
      <c r="BJ152" s="43" t="s">
        <v>754</v>
      </c>
      <c r="BK152" s="43" t="s">
        <v>754</v>
      </c>
      <c r="BL152" s="384" t="s">
        <v>754</v>
      </c>
      <c r="BM152" s="381" t="s">
        <v>754</v>
      </c>
      <c r="BN152" s="43" t="s">
        <v>754</v>
      </c>
      <c r="BO152" s="43" t="s">
        <v>754</v>
      </c>
      <c r="BP152" s="43" t="s">
        <v>754</v>
      </c>
      <c r="BQ152" s="385"/>
      <c r="BR152" s="386"/>
      <c r="BS152" s="386"/>
      <c r="BT152" s="386"/>
      <c r="BU152" s="386"/>
      <c r="BV152" s="386"/>
      <c r="BW152" s="386"/>
      <c r="BX152" s="386"/>
      <c r="BY152" s="386"/>
      <c r="BZ152" s="386"/>
      <c r="CA152" s="386"/>
      <c r="CB152" s="386"/>
      <c r="CC152" s="386"/>
      <c r="CD152" s="43" t="s">
        <v>754</v>
      </c>
      <c r="CE152" s="43" t="s">
        <v>754</v>
      </c>
      <c r="CF152" s="43" t="s">
        <v>754</v>
      </c>
      <c r="CG152" s="43" t="s">
        <v>754</v>
      </c>
      <c r="CH152" s="43" t="s">
        <v>754</v>
      </c>
      <c r="CI152" s="43" t="s">
        <v>754</v>
      </c>
      <c r="CJ152" s="43" t="s">
        <v>754</v>
      </c>
      <c r="CK152" s="43"/>
      <c r="CL152" s="43"/>
      <c r="CM152" s="43" t="s">
        <v>754</v>
      </c>
      <c r="CN152" s="13"/>
      <c r="CO152" s="13"/>
      <c r="CP152" s="13"/>
      <c r="CQ152" s="13"/>
      <c r="CR152" s="13"/>
      <c r="CS152" s="13"/>
      <c r="CT152" s="13"/>
      <c r="CU152" s="13"/>
      <c r="CV152" s="43" t="s">
        <v>754</v>
      </c>
      <c r="CW152" s="43" t="s">
        <v>754</v>
      </c>
      <c r="CX152" s="43"/>
      <c r="CY152" s="43"/>
      <c r="CZ152" s="43" t="s">
        <v>754</v>
      </c>
      <c r="DA152" s="43" t="s">
        <v>754</v>
      </c>
      <c r="DB152" s="387"/>
      <c r="DC152" s="215"/>
      <c r="DD152" s="54"/>
      <c r="DE152" s="56"/>
      <c r="DF152" s="56"/>
      <c r="DG152" s="56"/>
      <c r="DH152" s="56"/>
      <c r="DI152" s="6" t="s">
        <v>167</v>
      </c>
      <c r="DJ152" s="274">
        <v>7159045311</v>
      </c>
      <c r="DK152" s="274" t="s">
        <v>154</v>
      </c>
      <c r="DL152" s="136">
        <v>5759</v>
      </c>
      <c r="DM152" s="274">
        <v>46</v>
      </c>
      <c r="DN152" s="274" t="s">
        <v>1090</v>
      </c>
      <c r="DO152" s="274" t="s">
        <v>48</v>
      </c>
      <c r="DP152" s="982" t="s">
        <v>280</v>
      </c>
      <c r="DQ152" s="1007">
        <v>2</v>
      </c>
      <c r="DR152" s="1061" t="s">
        <v>99</v>
      </c>
      <c r="DS152" s="1061"/>
      <c r="DT152" s="274">
        <v>0</v>
      </c>
      <c r="DU152" s="274">
        <v>1</v>
      </c>
      <c r="DV152" s="1012" t="s">
        <v>863</v>
      </c>
      <c r="DW152" s="274" t="s">
        <v>863</v>
      </c>
      <c r="DX152" s="274" t="s">
        <v>863</v>
      </c>
      <c r="DY152" s="274" t="s">
        <v>863</v>
      </c>
      <c r="DZ152" s="274">
        <v>351</v>
      </c>
      <c r="EA152" s="908">
        <v>23.9</v>
      </c>
      <c r="EB152" s="908">
        <v>76.099999999999994</v>
      </c>
      <c r="EC152" s="908" t="s">
        <v>863</v>
      </c>
      <c r="ED152" s="908" t="s">
        <v>863</v>
      </c>
      <c r="EE152" s="908" t="s">
        <v>863</v>
      </c>
      <c r="EF152" s="274" t="s">
        <v>863</v>
      </c>
      <c r="EG152" s="274">
        <v>0</v>
      </c>
      <c r="EH152" s="1061" t="s">
        <v>1092</v>
      </c>
      <c r="EI152" s="284">
        <v>1</v>
      </c>
      <c r="EJ152" s="284">
        <v>8</v>
      </c>
      <c r="EK152" s="274"/>
      <c r="EL152" s="274">
        <v>2</v>
      </c>
      <c r="EM152" s="274">
        <v>0</v>
      </c>
      <c r="EN152" s="274">
        <v>164</v>
      </c>
      <c r="EO152" s="274">
        <v>104</v>
      </c>
      <c r="EP152" s="1087">
        <v>38.667459845330164</v>
      </c>
      <c r="EQ152" s="1061">
        <v>1</v>
      </c>
      <c r="ER152" s="274" t="s">
        <v>863</v>
      </c>
      <c r="ES152" s="1078">
        <v>2</v>
      </c>
      <c r="ET152" s="1061">
        <v>2</v>
      </c>
      <c r="EU152" s="274">
        <v>4</v>
      </c>
      <c r="EV152" s="691"/>
      <c r="EW152" s="691"/>
      <c r="EX152" s="987">
        <v>5759</v>
      </c>
      <c r="EY152" s="862"/>
      <c r="EZ152" s="862"/>
      <c r="FA152" s="862"/>
      <c r="FB152" s="862"/>
      <c r="FC152" s="879"/>
      <c r="FD152" s="880"/>
      <c r="FE152" s="861"/>
      <c r="FF152" s="862"/>
      <c r="FG152" s="862"/>
      <c r="FH152" s="862"/>
      <c r="FI152" s="862"/>
      <c r="FJ152" s="881"/>
      <c r="FK152" s="861"/>
      <c r="FL152" s="861"/>
      <c r="FM152" s="882"/>
      <c r="FN152" s="866"/>
      <c r="FO152" s="542"/>
      <c r="FP152" s="167">
        <v>351</v>
      </c>
      <c r="FQ152" s="885" t="s">
        <v>166</v>
      </c>
      <c r="FR152" s="886"/>
      <c r="FS152" s="665" t="s">
        <v>754</v>
      </c>
      <c r="GR152" s="225"/>
      <c r="GS152" s="225"/>
    </row>
    <row r="153" spans="1:201" hidden="1" x14ac:dyDescent="0.25">
      <c r="A153" s="101">
        <v>27</v>
      </c>
      <c r="B153" s="228">
        <f>COUNTIFS($E$1:E153,E153,$G$1:G153,G153)</f>
        <v>1</v>
      </c>
      <c r="C153" s="228"/>
      <c r="D153" s="966">
        <v>5779</v>
      </c>
      <c r="E153" s="10" t="s">
        <v>169</v>
      </c>
      <c r="F153" s="207" t="s">
        <v>68</v>
      </c>
      <c r="G153" s="207">
        <v>6002291922</v>
      </c>
      <c r="H153" s="230">
        <f t="shared" si="2"/>
        <v>57</v>
      </c>
      <c r="I153" s="207" t="s">
        <v>170</v>
      </c>
      <c r="J153" s="207" t="s">
        <v>31</v>
      </c>
      <c r="K153" s="207" t="s">
        <v>53</v>
      </c>
      <c r="L153" s="256" t="s">
        <v>48</v>
      </c>
      <c r="M153" s="207">
        <v>2</v>
      </c>
      <c r="N153" s="672">
        <v>9</v>
      </c>
      <c r="O153" s="672"/>
      <c r="P153" s="672"/>
      <c r="Q153" s="682" t="s">
        <v>171</v>
      </c>
      <c r="R153" s="13"/>
      <c r="S153" s="13"/>
      <c r="T153" s="169"/>
      <c r="U153" s="169"/>
      <c r="V153" s="182"/>
      <c r="W153" s="169"/>
      <c r="X153" s="183"/>
      <c r="Y153" s="170"/>
      <c r="Z153" s="169"/>
      <c r="AA153" s="77"/>
      <c r="AB153" s="77"/>
      <c r="AC153" s="214" t="s">
        <v>40</v>
      </c>
      <c r="AD153" s="214"/>
      <c r="AE153" s="214"/>
      <c r="AF153" s="214"/>
      <c r="AG153" s="214"/>
      <c r="AH153" s="78" t="s">
        <v>163</v>
      </c>
      <c r="AI153" s="392"/>
      <c r="AJ153" s="43" t="s">
        <v>754</v>
      </c>
      <c r="AK153" s="43" t="s">
        <v>754</v>
      </c>
      <c r="AL153" s="43" t="s">
        <v>754</v>
      </c>
      <c r="AM153" s="43" t="s">
        <v>754</v>
      </c>
      <c r="AN153" s="43" t="s">
        <v>754</v>
      </c>
      <c r="AO153" s="43" t="s">
        <v>754</v>
      </c>
      <c r="AP153" s="377" t="s">
        <v>754</v>
      </c>
      <c r="AQ153" s="378" t="s">
        <v>754</v>
      </c>
      <c r="AR153" s="379" t="s">
        <v>754</v>
      </c>
      <c r="AS153" s="322" t="e">
        <v>#VALUE!</v>
      </c>
      <c r="AT153" s="388" t="s">
        <v>754</v>
      </c>
      <c r="AU153" s="43" t="s">
        <v>754</v>
      </c>
      <c r="AV153" s="381"/>
      <c r="AW153" s="43" t="s">
        <v>754</v>
      </c>
      <c r="AX153" s="382" t="s">
        <v>754</v>
      </c>
      <c r="AY153" s="43" t="s">
        <v>754</v>
      </c>
      <c r="AZ153" s="43" t="s">
        <v>754</v>
      </c>
      <c r="BA153" s="383"/>
      <c r="BB153" s="43" t="s">
        <v>754</v>
      </c>
      <c r="BC153" s="329" t="e">
        <v>#VALUE!</v>
      </c>
      <c r="BD153" s="329"/>
      <c r="BE153" s="43" t="s">
        <v>754</v>
      </c>
      <c r="BF153" s="43" t="s">
        <v>754</v>
      </c>
      <c r="BG153" s="43" t="s">
        <v>754</v>
      </c>
      <c r="BH153" s="43" t="s">
        <v>754</v>
      </c>
      <c r="BI153" s="43" t="s">
        <v>754</v>
      </c>
      <c r="BJ153" s="43" t="s">
        <v>754</v>
      </c>
      <c r="BK153" s="43" t="s">
        <v>754</v>
      </c>
      <c r="BL153" s="384" t="s">
        <v>754</v>
      </c>
      <c r="BM153" s="381" t="s">
        <v>754</v>
      </c>
      <c r="BN153" s="43" t="s">
        <v>754</v>
      </c>
      <c r="BO153" s="43" t="s">
        <v>754</v>
      </c>
      <c r="BP153" s="43" t="s">
        <v>754</v>
      </c>
      <c r="BQ153" s="385"/>
      <c r="BR153" s="386"/>
      <c r="BS153" s="386"/>
      <c r="BT153" s="386"/>
      <c r="BU153" s="386"/>
      <c r="BV153" s="386"/>
      <c r="BW153" s="386"/>
      <c r="BX153" s="386"/>
      <c r="BY153" s="386"/>
      <c r="BZ153" s="386"/>
      <c r="CA153" s="386"/>
      <c r="CB153" s="386"/>
      <c r="CC153" s="386"/>
      <c r="CD153" s="43" t="s">
        <v>754</v>
      </c>
      <c r="CE153" s="43" t="s">
        <v>754</v>
      </c>
      <c r="CF153" s="43" t="s">
        <v>754</v>
      </c>
      <c r="CG153" s="43" t="s">
        <v>754</v>
      </c>
      <c r="CH153" s="43" t="s">
        <v>754</v>
      </c>
      <c r="CI153" s="43" t="s">
        <v>754</v>
      </c>
      <c r="CJ153" s="43" t="s">
        <v>754</v>
      </c>
      <c r="CK153" s="43"/>
      <c r="CL153" s="43"/>
      <c r="CM153" s="43" t="s">
        <v>754</v>
      </c>
      <c r="CN153" s="13"/>
      <c r="CO153" s="13"/>
      <c r="CP153" s="13"/>
      <c r="CQ153" s="13"/>
      <c r="CR153" s="13"/>
      <c r="CS153" s="13"/>
      <c r="CT153" s="13"/>
      <c r="CU153" s="13"/>
      <c r="CV153" s="43" t="s">
        <v>754</v>
      </c>
      <c r="CW153" s="43" t="s">
        <v>754</v>
      </c>
      <c r="CX153" s="43"/>
      <c r="CY153" s="43"/>
      <c r="CZ153" s="43" t="s">
        <v>754</v>
      </c>
      <c r="DA153" s="43" t="s">
        <v>754</v>
      </c>
      <c r="DB153" s="387"/>
      <c r="DC153" s="215"/>
      <c r="DD153" s="54"/>
      <c r="DE153" s="56"/>
      <c r="DF153" s="56"/>
      <c r="DG153" s="56"/>
      <c r="DH153" s="56"/>
      <c r="DI153" s="6" t="s">
        <v>169</v>
      </c>
      <c r="DJ153" s="274">
        <v>6002291922</v>
      </c>
      <c r="DK153" s="274" t="s">
        <v>170</v>
      </c>
      <c r="DL153" s="136">
        <v>5779</v>
      </c>
      <c r="DM153" s="274">
        <v>57</v>
      </c>
      <c r="DN153" s="274" t="s">
        <v>1088</v>
      </c>
      <c r="DO153" s="274" t="s">
        <v>48</v>
      </c>
      <c r="DP153" s="982" t="s">
        <v>1096</v>
      </c>
      <c r="DQ153" s="1013">
        <v>1</v>
      </c>
      <c r="DR153" s="1061" t="s">
        <v>460</v>
      </c>
      <c r="DS153" s="1061"/>
      <c r="DT153" s="274">
        <v>0</v>
      </c>
      <c r="DU153" s="274">
        <v>0</v>
      </c>
      <c r="DV153" s="1012">
        <v>42767</v>
      </c>
      <c r="DW153" s="274">
        <v>0</v>
      </c>
      <c r="DX153" s="274" t="s">
        <v>863</v>
      </c>
      <c r="DY153" s="274" t="s">
        <v>863</v>
      </c>
      <c r="DZ153" s="274" t="s">
        <v>863</v>
      </c>
      <c r="EA153" s="908" t="s">
        <v>863</v>
      </c>
      <c r="EB153" s="908" t="s">
        <v>863</v>
      </c>
      <c r="EC153" s="908" t="s">
        <v>863</v>
      </c>
      <c r="ED153" s="908" t="s">
        <v>863</v>
      </c>
      <c r="EE153" s="908" t="s">
        <v>863</v>
      </c>
      <c r="EF153" s="274" t="s">
        <v>863</v>
      </c>
      <c r="EG153" s="274" t="s">
        <v>863</v>
      </c>
      <c r="EH153" s="1061">
        <v>3</v>
      </c>
      <c r="EI153" s="284">
        <v>9</v>
      </c>
      <c r="EJ153" s="284">
        <v>2</v>
      </c>
      <c r="EK153" s="274">
        <v>2</v>
      </c>
      <c r="EL153" s="274">
        <v>1</v>
      </c>
      <c r="EM153" s="274">
        <v>0</v>
      </c>
      <c r="EN153" s="274">
        <v>171</v>
      </c>
      <c r="EO153" s="274">
        <v>80</v>
      </c>
      <c r="EP153" s="1087">
        <v>27.358845456721724</v>
      </c>
      <c r="EQ153" s="1061">
        <v>2</v>
      </c>
      <c r="ER153" s="274" t="s">
        <v>863</v>
      </c>
      <c r="ES153" s="1078">
        <v>3</v>
      </c>
      <c r="ET153" s="1061">
        <v>1</v>
      </c>
      <c r="EU153" s="274" t="s">
        <v>863</v>
      </c>
      <c r="EV153" s="691"/>
      <c r="EW153" s="691"/>
      <c r="EX153" s="987">
        <v>5779</v>
      </c>
      <c r="EY153" s="873"/>
      <c r="EZ153" s="873"/>
      <c r="FA153" s="873"/>
      <c r="FB153" s="873"/>
      <c r="FC153" s="887"/>
      <c r="FD153" s="888"/>
      <c r="FE153" s="872"/>
      <c r="FF153" s="873"/>
      <c r="FG153" s="873"/>
      <c r="FH153" s="873"/>
      <c r="FI153" s="873"/>
      <c r="FJ153" s="889"/>
      <c r="FK153" s="872"/>
      <c r="FL153" s="872"/>
      <c r="FM153" s="890"/>
      <c r="FN153" s="877"/>
      <c r="FO153" s="542"/>
      <c r="FP153" s="167" t="s">
        <v>40</v>
      </c>
      <c r="FQ153" s="884" t="s">
        <v>163</v>
      </c>
      <c r="FR153" s="891"/>
      <c r="FS153" s="624" t="s">
        <v>754</v>
      </c>
      <c r="GR153" s="225"/>
      <c r="GS153" s="225"/>
    </row>
    <row r="154" spans="1:201" hidden="1" x14ac:dyDescent="0.25">
      <c r="A154" s="101">
        <v>28</v>
      </c>
      <c r="B154" s="228">
        <f>COUNTIFS($E$1:E154,E154,$G$1:G154,G154)</f>
        <v>1</v>
      </c>
      <c r="C154" s="228"/>
      <c r="D154" s="1046">
        <v>5785</v>
      </c>
      <c r="E154" s="10" t="s">
        <v>172</v>
      </c>
      <c r="F154" s="207" t="s">
        <v>44</v>
      </c>
      <c r="G154" s="207">
        <v>530211088</v>
      </c>
      <c r="H154" s="230">
        <f t="shared" si="2"/>
        <v>64</v>
      </c>
      <c r="I154" s="207" t="s">
        <v>170</v>
      </c>
      <c r="J154" s="207" t="s">
        <v>104</v>
      </c>
      <c r="K154" s="207" t="s">
        <v>28</v>
      </c>
      <c r="L154" s="256" t="s">
        <v>48</v>
      </c>
      <c r="M154" s="207">
        <v>5</v>
      </c>
      <c r="N154" s="672">
        <v>10</v>
      </c>
      <c r="O154" s="672"/>
      <c r="P154" s="672"/>
      <c r="Q154" s="682" t="s">
        <v>173</v>
      </c>
      <c r="R154" s="13"/>
      <c r="S154" s="13"/>
      <c r="T154" s="169"/>
      <c r="U154" s="169"/>
      <c r="V154" s="182"/>
      <c r="W154" s="169"/>
      <c r="X154" s="183"/>
      <c r="Y154" s="170"/>
      <c r="Z154" s="169"/>
      <c r="AA154" s="77"/>
      <c r="AB154" s="77"/>
      <c r="AC154" s="214">
        <v>1004</v>
      </c>
      <c r="AD154" s="214"/>
      <c r="AE154" s="214"/>
      <c r="AF154" s="214"/>
      <c r="AG154" s="214"/>
      <c r="AH154" s="78" t="s">
        <v>163</v>
      </c>
      <c r="AI154" s="392"/>
      <c r="AJ154" s="43" t="s">
        <v>754</v>
      </c>
      <c r="AK154" s="43" t="s">
        <v>754</v>
      </c>
      <c r="AL154" s="43" t="s">
        <v>754</v>
      </c>
      <c r="AM154" s="43" t="s">
        <v>754</v>
      </c>
      <c r="AN154" s="43" t="s">
        <v>754</v>
      </c>
      <c r="AO154" s="43" t="s">
        <v>754</v>
      </c>
      <c r="AP154" s="377" t="s">
        <v>754</v>
      </c>
      <c r="AQ154" s="378" t="s">
        <v>754</v>
      </c>
      <c r="AR154" s="379" t="s">
        <v>754</v>
      </c>
      <c r="AS154" s="322" t="e">
        <v>#VALUE!</v>
      </c>
      <c r="AT154" s="388" t="s">
        <v>754</v>
      </c>
      <c r="AU154" s="43" t="s">
        <v>754</v>
      </c>
      <c r="AV154" s="381"/>
      <c r="AW154" s="43" t="s">
        <v>754</v>
      </c>
      <c r="AX154" s="382" t="s">
        <v>754</v>
      </c>
      <c r="AY154" s="43" t="s">
        <v>754</v>
      </c>
      <c r="AZ154" s="43" t="s">
        <v>754</v>
      </c>
      <c r="BA154" s="383"/>
      <c r="BB154" s="43" t="s">
        <v>754</v>
      </c>
      <c r="BC154" s="329" t="e">
        <v>#VALUE!</v>
      </c>
      <c r="BD154" s="329"/>
      <c r="BE154" s="43" t="s">
        <v>754</v>
      </c>
      <c r="BF154" s="43" t="s">
        <v>754</v>
      </c>
      <c r="BG154" s="43" t="s">
        <v>754</v>
      </c>
      <c r="BH154" s="43" t="s">
        <v>754</v>
      </c>
      <c r="BI154" s="43" t="s">
        <v>754</v>
      </c>
      <c r="BJ154" s="43" t="s">
        <v>754</v>
      </c>
      <c r="BK154" s="43" t="s">
        <v>754</v>
      </c>
      <c r="BL154" s="384" t="s">
        <v>754</v>
      </c>
      <c r="BM154" s="381" t="s">
        <v>754</v>
      </c>
      <c r="BN154" s="43" t="s">
        <v>754</v>
      </c>
      <c r="BO154" s="43" t="s">
        <v>754</v>
      </c>
      <c r="BP154" s="43" t="s">
        <v>754</v>
      </c>
      <c r="BQ154" s="385"/>
      <c r="BR154" s="386"/>
      <c r="BS154" s="386"/>
      <c r="BT154" s="386"/>
      <c r="BU154" s="386"/>
      <c r="BV154" s="386"/>
      <c r="BW154" s="386"/>
      <c r="BX154" s="386"/>
      <c r="BY154" s="386"/>
      <c r="BZ154" s="386"/>
      <c r="CA154" s="386"/>
      <c r="CB154" s="386"/>
      <c r="CC154" s="386"/>
      <c r="CD154" s="43" t="s">
        <v>754</v>
      </c>
      <c r="CE154" s="43" t="s">
        <v>754</v>
      </c>
      <c r="CF154" s="43" t="s">
        <v>754</v>
      </c>
      <c r="CG154" s="43" t="s">
        <v>754</v>
      </c>
      <c r="CH154" s="43" t="s">
        <v>754</v>
      </c>
      <c r="CI154" s="43" t="s">
        <v>754</v>
      </c>
      <c r="CJ154" s="43" t="s">
        <v>754</v>
      </c>
      <c r="CK154" s="43"/>
      <c r="CL154" s="43"/>
      <c r="CM154" s="43" t="s">
        <v>754</v>
      </c>
      <c r="CN154" s="13"/>
      <c r="CO154" s="13"/>
      <c r="CP154" s="13"/>
      <c r="CQ154" s="13"/>
      <c r="CR154" s="13"/>
      <c r="CS154" s="13"/>
      <c r="CT154" s="13"/>
      <c r="CU154" s="13"/>
      <c r="CV154" s="43" t="s">
        <v>754</v>
      </c>
      <c r="CW154" s="43" t="s">
        <v>754</v>
      </c>
      <c r="CX154" s="43"/>
      <c r="CY154" s="43"/>
      <c r="CZ154" s="43" t="s">
        <v>754</v>
      </c>
      <c r="DA154" s="43" t="s">
        <v>754</v>
      </c>
      <c r="DB154" s="387"/>
      <c r="DC154" s="215"/>
      <c r="DD154" s="54"/>
      <c r="DE154" s="56"/>
      <c r="DF154" s="56"/>
      <c r="DG154" s="56"/>
      <c r="DH154" s="56"/>
      <c r="DI154" s="23" t="s">
        <v>172</v>
      </c>
      <c r="DJ154" s="274">
        <v>530211088</v>
      </c>
      <c r="DK154" s="274" t="s">
        <v>170</v>
      </c>
      <c r="DL154" s="136">
        <v>5785</v>
      </c>
      <c r="DM154" s="274">
        <v>64</v>
      </c>
      <c r="DN154" s="274" t="s">
        <v>1088</v>
      </c>
      <c r="DO154" s="274" t="s">
        <v>48</v>
      </c>
      <c r="DP154" s="982" t="s">
        <v>281</v>
      </c>
      <c r="DQ154" s="1013">
        <v>2</v>
      </c>
      <c r="DR154" s="1061" t="s">
        <v>34</v>
      </c>
      <c r="DS154" s="1061"/>
      <c r="DT154" s="274">
        <v>1</v>
      </c>
      <c r="DU154" s="274">
        <v>1</v>
      </c>
      <c r="DV154" s="1012">
        <v>42339</v>
      </c>
      <c r="DW154" s="274">
        <v>1</v>
      </c>
      <c r="DX154" s="274">
        <v>0.8</v>
      </c>
      <c r="DY154" s="274">
        <v>10.199999999999999</v>
      </c>
      <c r="DZ154" s="274">
        <v>1004</v>
      </c>
      <c r="EA154" s="908">
        <v>66.5</v>
      </c>
      <c r="EB154" s="908">
        <v>33.5</v>
      </c>
      <c r="EC154" s="908" t="s">
        <v>863</v>
      </c>
      <c r="ED154" s="908" t="s">
        <v>863</v>
      </c>
      <c r="EE154" s="908" t="s">
        <v>863</v>
      </c>
      <c r="EF154" s="274" t="s">
        <v>863</v>
      </c>
      <c r="EG154" s="274">
        <v>0</v>
      </c>
      <c r="EH154" s="1061">
        <v>6</v>
      </c>
      <c r="EI154" s="284">
        <v>10</v>
      </c>
      <c r="EJ154" s="284">
        <v>5</v>
      </c>
      <c r="EK154" s="274"/>
      <c r="EL154" s="274">
        <v>2</v>
      </c>
      <c r="EM154" s="274">
        <v>0</v>
      </c>
      <c r="EN154" s="274">
        <v>175</v>
      </c>
      <c r="EO154" s="274">
        <v>118</v>
      </c>
      <c r="EP154" s="1087">
        <v>38.530612244897959</v>
      </c>
      <c r="EQ154" s="1061">
        <v>0</v>
      </c>
      <c r="ER154" s="1010">
        <v>42005</v>
      </c>
      <c r="ES154" s="1078" t="s">
        <v>863</v>
      </c>
      <c r="ET154" s="1061" t="s">
        <v>863</v>
      </c>
      <c r="EU154" s="274" t="s">
        <v>863</v>
      </c>
      <c r="EV154" s="691"/>
      <c r="EW154" s="691"/>
      <c r="EX154" s="988">
        <v>5785</v>
      </c>
      <c r="EY154" s="869"/>
      <c r="EZ154" s="869"/>
      <c r="FA154" s="869"/>
      <c r="FB154" s="869"/>
      <c r="FC154" s="870"/>
      <c r="FD154" s="871"/>
      <c r="FE154" s="872"/>
      <c r="FF154" s="873"/>
      <c r="FG154" s="869"/>
      <c r="FH154" s="869"/>
      <c r="FI154" s="869"/>
      <c r="FJ154" s="874"/>
      <c r="FK154" s="875"/>
      <c r="FL154" s="875"/>
      <c r="FM154" s="876"/>
      <c r="FN154" s="877"/>
      <c r="FO154" s="542"/>
      <c r="FP154" s="167">
        <v>1004</v>
      </c>
      <c r="FQ154" s="878" t="s">
        <v>163</v>
      </c>
      <c r="FR154" s="891"/>
      <c r="FS154" s="624" t="s">
        <v>754</v>
      </c>
      <c r="GR154" s="79"/>
      <c r="GS154" s="79"/>
    </row>
    <row r="155" spans="1:201" s="260" customFormat="1" hidden="1" x14ac:dyDescent="0.25">
      <c r="A155" s="101">
        <v>29</v>
      </c>
      <c r="B155" s="228">
        <f>COUNTIFS($E$1:E155,E155,$G$1:G155,G155)</f>
        <v>1</v>
      </c>
      <c r="C155" s="228"/>
      <c r="D155" s="1046">
        <v>5786</v>
      </c>
      <c r="E155" s="10" t="s">
        <v>174</v>
      </c>
      <c r="F155" s="207" t="s">
        <v>175</v>
      </c>
      <c r="G155" s="207">
        <v>6512170192</v>
      </c>
      <c r="H155" s="230">
        <f t="shared" si="2"/>
        <v>52</v>
      </c>
      <c r="I155" s="207" t="s">
        <v>170</v>
      </c>
      <c r="J155" s="207" t="s">
        <v>176</v>
      </c>
      <c r="K155" s="207" t="s">
        <v>53</v>
      </c>
      <c r="L155" s="256" t="s">
        <v>48</v>
      </c>
      <c r="M155" s="207">
        <v>6</v>
      </c>
      <c r="N155" s="672">
        <v>8</v>
      </c>
      <c r="O155" s="672"/>
      <c r="P155" s="672"/>
      <c r="Q155" s="682" t="s">
        <v>146</v>
      </c>
      <c r="R155" s="13"/>
      <c r="S155" s="13"/>
      <c r="T155" s="169"/>
      <c r="U155" s="169"/>
      <c r="V155" s="182"/>
      <c r="W155" s="169"/>
      <c r="X155" s="183"/>
      <c r="Y155" s="170"/>
      <c r="Z155" s="169"/>
      <c r="AA155" s="77"/>
      <c r="AB155" s="77"/>
      <c r="AC155" s="214">
        <v>1836</v>
      </c>
      <c r="AD155" s="214"/>
      <c r="AE155" s="214"/>
      <c r="AF155" s="214"/>
      <c r="AG155" s="214"/>
      <c r="AH155" s="78" t="s">
        <v>139</v>
      </c>
      <c r="AI155" s="392"/>
      <c r="AJ155" s="43" t="s">
        <v>754</v>
      </c>
      <c r="AK155" s="43" t="s">
        <v>754</v>
      </c>
      <c r="AL155" s="43" t="s">
        <v>754</v>
      </c>
      <c r="AM155" s="43" t="s">
        <v>754</v>
      </c>
      <c r="AN155" s="43" t="s">
        <v>754</v>
      </c>
      <c r="AO155" s="43" t="s">
        <v>754</v>
      </c>
      <c r="AP155" s="377" t="s">
        <v>754</v>
      </c>
      <c r="AQ155" s="378" t="s">
        <v>754</v>
      </c>
      <c r="AR155" s="379" t="s">
        <v>754</v>
      </c>
      <c r="AS155" s="322" t="e">
        <v>#VALUE!</v>
      </c>
      <c r="AT155" s="388" t="s">
        <v>754</v>
      </c>
      <c r="AU155" s="43" t="s">
        <v>754</v>
      </c>
      <c r="AV155" s="381"/>
      <c r="AW155" s="43" t="s">
        <v>754</v>
      </c>
      <c r="AX155" s="382" t="s">
        <v>754</v>
      </c>
      <c r="AY155" s="43" t="s">
        <v>754</v>
      </c>
      <c r="AZ155" s="43" t="s">
        <v>754</v>
      </c>
      <c r="BA155" s="383"/>
      <c r="BB155" s="43" t="s">
        <v>754</v>
      </c>
      <c r="BC155" s="329" t="e">
        <v>#VALUE!</v>
      </c>
      <c r="BD155" s="329"/>
      <c r="BE155" s="43" t="s">
        <v>754</v>
      </c>
      <c r="BF155" s="43" t="s">
        <v>754</v>
      </c>
      <c r="BG155" s="43" t="s">
        <v>754</v>
      </c>
      <c r="BH155" s="43" t="s">
        <v>754</v>
      </c>
      <c r="BI155" s="43" t="s">
        <v>754</v>
      </c>
      <c r="BJ155" s="43" t="s">
        <v>754</v>
      </c>
      <c r="BK155" s="43" t="s">
        <v>754</v>
      </c>
      <c r="BL155" s="384" t="s">
        <v>754</v>
      </c>
      <c r="BM155" s="381" t="s">
        <v>754</v>
      </c>
      <c r="BN155" s="43" t="s">
        <v>754</v>
      </c>
      <c r="BO155" s="43" t="s">
        <v>754</v>
      </c>
      <c r="BP155" s="43" t="s">
        <v>754</v>
      </c>
      <c r="BQ155" s="385"/>
      <c r="BR155" s="386"/>
      <c r="BS155" s="386"/>
      <c r="BT155" s="386"/>
      <c r="BU155" s="386"/>
      <c r="BV155" s="386"/>
      <c r="BW155" s="386"/>
      <c r="BX155" s="386"/>
      <c r="BY155" s="386"/>
      <c r="BZ155" s="386"/>
      <c r="CA155" s="386"/>
      <c r="CB155" s="386"/>
      <c r="CC155" s="386"/>
      <c r="CD155" s="43" t="s">
        <v>754</v>
      </c>
      <c r="CE155" s="43" t="s">
        <v>754</v>
      </c>
      <c r="CF155" s="43" t="s">
        <v>754</v>
      </c>
      <c r="CG155" s="43" t="s">
        <v>754</v>
      </c>
      <c r="CH155" s="43" t="s">
        <v>754</v>
      </c>
      <c r="CI155" s="43" t="s">
        <v>754</v>
      </c>
      <c r="CJ155" s="43" t="s">
        <v>754</v>
      </c>
      <c r="CK155" s="43"/>
      <c r="CL155" s="43"/>
      <c r="CM155" s="43" t="s">
        <v>754</v>
      </c>
      <c r="CN155" s="13"/>
      <c r="CO155" s="13"/>
      <c r="CP155" s="13"/>
      <c r="CQ155" s="13"/>
      <c r="CR155" s="13"/>
      <c r="CS155" s="13"/>
      <c r="CT155" s="13"/>
      <c r="CU155" s="13"/>
      <c r="CV155" s="43" t="s">
        <v>754</v>
      </c>
      <c r="CW155" s="43" t="s">
        <v>754</v>
      </c>
      <c r="CX155" s="43"/>
      <c r="CY155" s="43"/>
      <c r="CZ155" s="43" t="s">
        <v>754</v>
      </c>
      <c r="DA155" s="43" t="s">
        <v>754</v>
      </c>
      <c r="DB155" s="335"/>
      <c r="DC155" s="226"/>
      <c r="DD155" s="54"/>
      <c r="DE155" s="56"/>
      <c r="DF155" s="56"/>
      <c r="DG155" s="56"/>
      <c r="DH155" s="56"/>
      <c r="DI155" s="6" t="s">
        <v>174</v>
      </c>
      <c r="DJ155" s="274">
        <v>6512170192</v>
      </c>
      <c r="DK155" s="274" t="s">
        <v>170</v>
      </c>
      <c r="DL155" s="136">
        <v>5786</v>
      </c>
      <c r="DM155" s="274">
        <v>52</v>
      </c>
      <c r="DN155" s="274" t="s">
        <v>1088</v>
      </c>
      <c r="DO155" s="274" t="s">
        <v>48</v>
      </c>
      <c r="DP155" s="982" t="s">
        <v>280</v>
      </c>
      <c r="DQ155" s="1013">
        <v>2</v>
      </c>
      <c r="DR155" s="1061" t="s">
        <v>168</v>
      </c>
      <c r="DS155" s="1061"/>
      <c r="DT155" s="274">
        <v>0</v>
      </c>
      <c r="DU155" s="274">
        <v>1</v>
      </c>
      <c r="DV155" s="1008" t="s">
        <v>863</v>
      </c>
      <c r="DW155" s="274" t="s">
        <v>863</v>
      </c>
      <c r="DX155" s="274" t="s">
        <v>863</v>
      </c>
      <c r="DY155" s="274" t="s">
        <v>863</v>
      </c>
      <c r="DZ155" s="274">
        <v>1836</v>
      </c>
      <c r="EA155" s="908">
        <v>13</v>
      </c>
      <c r="EB155" s="908">
        <v>87</v>
      </c>
      <c r="EC155" s="908" t="s">
        <v>863</v>
      </c>
      <c r="ED155" s="908" t="s">
        <v>863</v>
      </c>
      <c r="EE155" s="908" t="s">
        <v>863</v>
      </c>
      <c r="EF155" s="274" t="s">
        <v>863</v>
      </c>
      <c r="EG155" s="274">
        <v>0</v>
      </c>
      <c r="EH155" s="1061">
        <v>1</v>
      </c>
      <c r="EI155" s="284">
        <v>8</v>
      </c>
      <c r="EJ155" s="284">
        <v>6</v>
      </c>
      <c r="EK155" s="274"/>
      <c r="EL155" s="274">
        <v>2</v>
      </c>
      <c r="EM155" s="274">
        <v>1</v>
      </c>
      <c r="EN155" s="274">
        <v>185</v>
      </c>
      <c r="EO155" s="274">
        <v>95</v>
      </c>
      <c r="EP155" s="1087">
        <v>27.757487216946682</v>
      </c>
      <c r="EQ155" s="1061">
        <v>1</v>
      </c>
      <c r="ER155" s="274" t="s">
        <v>863</v>
      </c>
      <c r="ES155" s="1078">
        <v>3</v>
      </c>
      <c r="ET155" s="1061">
        <v>2</v>
      </c>
      <c r="EU155" s="274">
        <v>4</v>
      </c>
      <c r="EV155" s="691"/>
      <c r="EW155" s="691"/>
      <c r="EX155" s="988">
        <v>5786</v>
      </c>
      <c r="EY155" s="869"/>
      <c r="EZ155" s="869"/>
      <c r="FA155" s="869"/>
      <c r="FB155" s="869"/>
      <c r="FC155" s="870"/>
      <c r="FD155" s="871"/>
      <c r="FE155" s="872"/>
      <c r="FF155" s="873"/>
      <c r="FG155" s="869"/>
      <c r="FH155" s="869"/>
      <c r="FI155" s="869"/>
      <c r="FJ155" s="874"/>
      <c r="FK155" s="875"/>
      <c r="FL155" s="875"/>
      <c r="FM155" s="876"/>
      <c r="FN155" s="877"/>
      <c r="FO155" s="542"/>
      <c r="FP155" s="167">
        <v>1836</v>
      </c>
      <c r="FQ155" s="441" t="s">
        <v>139</v>
      </c>
      <c r="FR155" s="891"/>
      <c r="FS155" s="624" t="s">
        <v>754</v>
      </c>
      <c r="FT155" s="93"/>
      <c r="FU155" s="93"/>
      <c r="FV155" s="93"/>
      <c r="FW155" s="93"/>
      <c r="FX155" s="93"/>
      <c r="FY155" s="93"/>
      <c r="FZ155" s="93"/>
      <c r="GA155" s="93"/>
      <c r="GB155" s="93"/>
      <c r="GC155" s="93"/>
      <c r="GD155" s="93"/>
      <c r="GE155" s="93"/>
      <c r="GF155" s="93"/>
      <c r="GG155" s="93"/>
      <c r="GH155" s="93"/>
      <c r="GI155" s="93"/>
      <c r="GJ155" s="93"/>
      <c r="GK155" s="93"/>
      <c r="GL155" s="93"/>
      <c r="GM155" s="93"/>
      <c r="GN155" s="93"/>
      <c r="GO155" s="93"/>
      <c r="GP155" s="93"/>
      <c r="GQ155" s="93"/>
      <c r="GR155" s="79"/>
      <c r="GS155" s="79"/>
    </row>
    <row r="156" spans="1:201" hidden="1" x14ac:dyDescent="0.25">
      <c r="A156" s="101">
        <v>30</v>
      </c>
      <c r="B156" s="228">
        <f>COUNTIFS($E$1:E156,E156,$G$1:G156,G156)</f>
        <v>1</v>
      </c>
      <c r="C156" s="228"/>
      <c r="D156" s="1046">
        <v>5790</v>
      </c>
      <c r="E156" s="10" t="s">
        <v>177</v>
      </c>
      <c r="F156" s="207" t="s">
        <v>178</v>
      </c>
      <c r="G156" s="207">
        <v>530420013</v>
      </c>
      <c r="H156" s="230">
        <f t="shared" si="2"/>
        <v>64</v>
      </c>
      <c r="I156" s="207" t="s">
        <v>179</v>
      </c>
      <c r="J156" s="207" t="s">
        <v>27</v>
      </c>
      <c r="K156" s="207" t="s">
        <v>53</v>
      </c>
      <c r="L156" s="256" t="s">
        <v>48</v>
      </c>
      <c r="M156" s="207">
        <v>5</v>
      </c>
      <c r="N156" s="213">
        <v>2</v>
      </c>
      <c r="O156" s="213"/>
      <c r="P156" s="213"/>
      <c r="Q156" s="12" t="s">
        <v>146</v>
      </c>
      <c r="T156" s="168" t="s">
        <v>32</v>
      </c>
      <c r="U156" s="168" t="s">
        <v>32</v>
      </c>
      <c r="V156" s="180"/>
      <c r="W156" s="168"/>
      <c r="X156" s="179"/>
      <c r="Y156" s="168" t="s">
        <v>40</v>
      </c>
      <c r="Z156" s="168" t="s">
        <v>289</v>
      </c>
      <c r="AA156" s="226"/>
      <c r="AB156" s="226"/>
      <c r="AC156" s="212">
        <v>228</v>
      </c>
      <c r="AD156" s="212"/>
      <c r="AE156" s="212"/>
      <c r="AF156" s="212"/>
      <c r="AG156" s="212"/>
      <c r="AH156" s="81" t="s">
        <v>880</v>
      </c>
      <c r="AI156" s="393"/>
      <c r="AJ156" s="394" t="s">
        <v>754</v>
      </c>
      <c r="AK156" s="226">
        <v>51.5</v>
      </c>
      <c r="AL156" s="338" t="s">
        <v>754</v>
      </c>
      <c r="AO156" s="231" t="s">
        <v>920</v>
      </c>
      <c r="AP156" s="370">
        <v>68.2</v>
      </c>
      <c r="AQ156" s="320">
        <v>27.1</v>
      </c>
      <c r="AR156" s="371">
        <v>0.4</v>
      </c>
      <c r="AS156" s="322">
        <v>95.700000000000017</v>
      </c>
      <c r="AT156" s="373">
        <v>2.5166051660516606</v>
      </c>
      <c r="AU156" s="369">
        <v>1.0066420664206643</v>
      </c>
      <c r="AV156" s="325">
        <v>2.48</v>
      </c>
      <c r="AW156" s="226">
        <v>57.8</v>
      </c>
      <c r="AX156" s="340">
        <v>2.1</v>
      </c>
      <c r="AY156" s="231" t="s">
        <v>754</v>
      </c>
      <c r="AZ156" s="231" t="s">
        <v>754</v>
      </c>
      <c r="BB156" s="231" t="s">
        <v>754</v>
      </c>
      <c r="BC156" s="329">
        <v>2.080000000000001</v>
      </c>
      <c r="BD156" s="329"/>
      <c r="BE156" s="374" t="s">
        <v>754</v>
      </c>
      <c r="BF156" s="374" t="s">
        <v>754</v>
      </c>
      <c r="BG156" s="374" t="s">
        <v>754</v>
      </c>
      <c r="BH156" s="374" t="s">
        <v>754</v>
      </c>
      <c r="BI156" s="374" t="s">
        <v>754</v>
      </c>
      <c r="BJ156" s="374" t="s">
        <v>754</v>
      </c>
      <c r="BK156" s="374" t="s">
        <v>754</v>
      </c>
      <c r="BL156" s="395" t="s">
        <v>754</v>
      </c>
      <c r="BM156" s="396" t="s">
        <v>754</v>
      </c>
      <c r="BN156" s="374" t="s">
        <v>754</v>
      </c>
      <c r="BO156" s="374" t="s">
        <v>754</v>
      </c>
      <c r="BP156" s="374" t="s">
        <v>754</v>
      </c>
      <c r="BQ156" s="333" t="e">
        <v>#VALUE!</v>
      </c>
      <c r="BR156" s="347"/>
      <c r="BS156" s="347"/>
      <c r="BT156" s="347"/>
      <c r="BU156" s="347"/>
      <c r="BV156" s="347"/>
      <c r="BW156" s="347"/>
      <c r="BX156" s="347"/>
      <c r="BY156" s="347"/>
      <c r="BZ156" s="347"/>
      <c r="CA156" s="347"/>
      <c r="CB156" s="347"/>
      <c r="CC156" s="347"/>
      <c r="CD156" s="280">
        <v>9.268200000000002</v>
      </c>
      <c r="CE156" s="226">
        <v>34.200000000000003</v>
      </c>
      <c r="CF156" s="226">
        <v>51</v>
      </c>
      <c r="CG156" s="226">
        <v>48.9</v>
      </c>
      <c r="CH156" s="226">
        <v>51.1</v>
      </c>
      <c r="CI156" s="226">
        <v>62.2</v>
      </c>
      <c r="CM156" s="226">
        <v>37.799999999999997</v>
      </c>
      <c r="CU156" s="66"/>
      <c r="CV156" s="226">
        <v>0.14000000000000001</v>
      </c>
      <c r="CW156" s="226">
        <v>14.7</v>
      </c>
      <c r="CX156" s="62" t="s">
        <v>929</v>
      </c>
      <c r="CY156" s="226">
        <v>3</v>
      </c>
      <c r="CZ156" s="231" t="s">
        <v>927</v>
      </c>
      <c r="DA156" s="231" t="s">
        <v>928</v>
      </c>
      <c r="DB156" s="349" t="s">
        <v>939</v>
      </c>
      <c r="DD156" s="54"/>
      <c r="DE156" s="56"/>
      <c r="DF156" s="56"/>
      <c r="DG156" s="56"/>
      <c r="DH156" s="56"/>
      <c r="DI156" s="4" t="s">
        <v>177</v>
      </c>
      <c r="DJ156" s="274">
        <v>530420013</v>
      </c>
      <c r="DK156" s="274" t="s">
        <v>179</v>
      </c>
      <c r="DL156" s="136">
        <v>5790</v>
      </c>
      <c r="DM156" s="274">
        <v>64</v>
      </c>
      <c r="DN156" s="521" t="s">
        <v>1088</v>
      </c>
      <c r="DO156" s="274" t="s">
        <v>48</v>
      </c>
      <c r="DP156" s="982" t="s">
        <v>280</v>
      </c>
      <c r="DQ156" s="1007">
        <v>2</v>
      </c>
      <c r="DR156" s="1061" t="s">
        <v>34</v>
      </c>
      <c r="DS156" s="1061"/>
      <c r="DT156" s="274">
        <v>0</v>
      </c>
      <c r="DU156" s="274">
        <v>0</v>
      </c>
      <c r="DV156" s="1008" t="s">
        <v>863</v>
      </c>
      <c r="DW156" s="274" t="s">
        <v>863</v>
      </c>
      <c r="DX156" s="274" t="s">
        <v>863</v>
      </c>
      <c r="DY156" s="274" t="s">
        <v>863</v>
      </c>
      <c r="DZ156" s="274">
        <v>228</v>
      </c>
      <c r="EA156" s="908">
        <v>14.5</v>
      </c>
      <c r="EB156" s="908">
        <v>85.5</v>
      </c>
      <c r="EC156" s="908" t="s">
        <v>863</v>
      </c>
      <c r="ED156" s="908" t="s">
        <v>863</v>
      </c>
      <c r="EE156" s="908" t="s">
        <v>863</v>
      </c>
      <c r="EF156" s="274" t="s">
        <v>863</v>
      </c>
      <c r="EG156" s="274">
        <v>0</v>
      </c>
      <c r="EH156" s="1061">
        <v>3</v>
      </c>
      <c r="EI156" s="284">
        <v>2</v>
      </c>
      <c r="EJ156" s="284">
        <v>5</v>
      </c>
      <c r="EK156" s="274"/>
      <c r="EL156" s="274">
        <v>2</v>
      </c>
      <c r="EM156" s="274">
        <v>0</v>
      </c>
      <c r="EN156" s="274" t="s">
        <v>863</v>
      </c>
      <c r="EO156" s="274" t="s">
        <v>863</v>
      </c>
      <c r="EP156" s="1087" t="s">
        <v>863</v>
      </c>
      <c r="EQ156" s="1061">
        <v>1</v>
      </c>
      <c r="ER156" s="274" t="s">
        <v>863</v>
      </c>
      <c r="ES156" s="1078">
        <v>3</v>
      </c>
      <c r="ET156" s="1061">
        <v>1</v>
      </c>
      <c r="EU156" s="274" t="s">
        <v>863</v>
      </c>
      <c r="EV156" s="691"/>
      <c r="EW156" s="691"/>
      <c r="EX156" s="987">
        <v>5790</v>
      </c>
      <c r="EY156" s="228"/>
      <c r="EZ156" s="228"/>
      <c r="FA156" s="228"/>
      <c r="FB156" s="228"/>
      <c r="FC156" s="228"/>
      <c r="FD156" s="127"/>
      <c r="FE156" s="35"/>
      <c r="FF156" s="228"/>
      <c r="FG156" s="228"/>
      <c r="FH156" s="228"/>
      <c r="FI156" s="228"/>
      <c r="FJ156" s="35"/>
      <c r="FK156" s="35"/>
      <c r="FL156" s="35"/>
      <c r="FM156" s="33"/>
      <c r="FN156" s="117"/>
      <c r="FO156" s="542"/>
      <c r="FP156" s="167">
        <v>228</v>
      </c>
      <c r="FQ156" s="96" t="s">
        <v>880</v>
      </c>
      <c r="FR156" s="891"/>
      <c r="FS156" s="665" t="s">
        <v>754</v>
      </c>
      <c r="GR156" s="225"/>
      <c r="GS156" s="225"/>
    </row>
    <row r="157" spans="1:201" hidden="1" x14ac:dyDescent="0.25">
      <c r="A157" s="101">
        <v>31</v>
      </c>
      <c r="B157" s="228">
        <f>COUNTIFS($E$1:E157,E157,$G$1:G157,G157)</f>
        <v>1</v>
      </c>
      <c r="C157" s="228"/>
      <c r="D157" s="966">
        <v>5791</v>
      </c>
      <c r="E157" s="233" t="s">
        <v>180</v>
      </c>
      <c r="F157" s="230" t="s">
        <v>181</v>
      </c>
      <c r="G157" s="230">
        <v>7303063713</v>
      </c>
      <c r="H157" s="230">
        <f t="shared" si="2"/>
        <v>44</v>
      </c>
      <c r="I157" s="230" t="s">
        <v>179</v>
      </c>
      <c r="J157" s="230" t="s">
        <v>182</v>
      </c>
      <c r="K157" s="230" t="s">
        <v>53</v>
      </c>
      <c r="L157" s="257" t="s">
        <v>48</v>
      </c>
      <c r="M157" s="126">
        <v>7</v>
      </c>
      <c r="N157" s="226">
        <v>2</v>
      </c>
      <c r="O157" s="213"/>
      <c r="P157" s="213"/>
      <c r="Q157" s="12" t="s">
        <v>146</v>
      </c>
      <c r="T157" s="168" t="s">
        <v>32</v>
      </c>
      <c r="U157" s="168" t="s">
        <v>32</v>
      </c>
      <c r="V157" s="180"/>
      <c r="W157" s="168"/>
      <c r="X157" s="179"/>
      <c r="Y157" s="168" t="s">
        <v>40</v>
      </c>
      <c r="Z157" s="168" t="s">
        <v>289</v>
      </c>
      <c r="AA157" s="226"/>
      <c r="AB157" s="226"/>
      <c r="AC157" s="219">
        <v>208</v>
      </c>
      <c r="AD157" s="219"/>
      <c r="AE157" s="219"/>
      <c r="AF157" s="219"/>
      <c r="AG157" s="219"/>
      <c r="AH157" s="81" t="s">
        <v>881</v>
      </c>
      <c r="AI157" s="393"/>
      <c r="AJ157" s="394" t="s">
        <v>754</v>
      </c>
      <c r="AK157" s="226">
        <v>60.3</v>
      </c>
      <c r="AL157" s="338" t="s">
        <v>754</v>
      </c>
      <c r="AO157" s="231" t="s">
        <v>920</v>
      </c>
      <c r="AP157" s="397">
        <v>13</v>
      </c>
      <c r="AQ157" s="320">
        <v>81.099999999999994</v>
      </c>
      <c r="AR157" s="371">
        <v>3.3</v>
      </c>
      <c r="AS157" s="322">
        <v>97.399999999999991</v>
      </c>
      <c r="AT157" s="373">
        <v>0.16029593094944514</v>
      </c>
      <c r="AU157" s="369">
        <v>0.52897657213316895</v>
      </c>
      <c r="AV157" s="325">
        <v>0.15402843601895735</v>
      </c>
      <c r="AX157" s="340" t="s">
        <v>754</v>
      </c>
      <c r="AY157" s="231" t="s">
        <v>754</v>
      </c>
      <c r="AZ157" s="231" t="s">
        <v>754</v>
      </c>
      <c r="BB157" s="231" t="s">
        <v>754</v>
      </c>
      <c r="BC157" s="329">
        <v>2.6</v>
      </c>
      <c r="BD157" s="329"/>
      <c r="BE157" s="374" t="s">
        <v>754</v>
      </c>
      <c r="BF157" s="374" t="s">
        <v>754</v>
      </c>
      <c r="BG157" s="374" t="s">
        <v>754</v>
      </c>
      <c r="BH157" s="374" t="s">
        <v>754</v>
      </c>
      <c r="BI157" s="374" t="s">
        <v>754</v>
      </c>
      <c r="BJ157" s="374" t="s">
        <v>754</v>
      </c>
      <c r="BK157" s="374" t="s">
        <v>754</v>
      </c>
      <c r="BL157" s="395" t="s">
        <v>754</v>
      </c>
      <c r="BM157" s="396" t="s">
        <v>754</v>
      </c>
      <c r="BN157" s="374" t="s">
        <v>754</v>
      </c>
      <c r="BO157" s="374" t="s">
        <v>754</v>
      </c>
      <c r="BP157" s="374" t="s">
        <v>754</v>
      </c>
      <c r="BQ157" s="333" t="e">
        <v>#VALUE!</v>
      </c>
      <c r="BR157" s="347"/>
      <c r="BS157" s="347"/>
      <c r="BT157" s="347"/>
      <c r="BU157" s="347"/>
      <c r="BV157" s="347"/>
      <c r="BW157" s="347"/>
      <c r="BX157" s="347"/>
      <c r="BY157" s="347"/>
      <c r="BZ157" s="347"/>
      <c r="CA157" s="347"/>
      <c r="CB157" s="347"/>
      <c r="CC157" s="347"/>
      <c r="CU157" s="66"/>
      <c r="CX157" s="62" t="s">
        <v>929</v>
      </c>
      <c r="CY157" s="226">
        <v>3</v>
      </c>
      <c r="CZ157" s="231" t="s">
        <v>927</v>
      </c>
      <c r="DA157" s="62" t="s">
        <v>927</v>
      </c>
      <c r="DB157" s="349" t="s">
        <v>922</v>
      </c>
      <c r="DD157" s="54"/>
      <c r="DE157" s="56"/>
      <c r="DF157" s="56"/>
      <c r="DG157" s="56"/>
      <c r="DH157" s="56"/>
      <c r="DI157" s="4" t="s">
        <v>180</v>
      </c>
      <c r="DJ157" s="274">
        <v>7303063713</v>
      </c>
      <c r="DK157" s="274" t="s">
        <v>179</v>
      </c>
      <c r="DL157" s="136">
        <v>5791</v>
      </c>
      <c r="DM157" s="274">
        <v>44</v>
      </c>
      <c r="DN157" s="521" t="s">
        <v>1088</v>
      </c>
      <c r="DO157" s="274" t="s">
        <v>48</v>
      </c>
      <c r="DP157" s="982" t="s">
        <v>281</v>
      </c>
      <c r="DQ157" s="1007">
        <v>2</v>
      </c>
      <c r="DR157" s="1061" t="s">
        <v>34</v>
      </c>
      <c r="DS157" s="1061"/>
      <c r="DT157" s="274">
        <v>0</v>
      </c>
      <c r="DU157" s="274">
        <v>0</v>
      </c>
      <c r="DV157" s="1008" t="s">
        <v>863</v>
      </c>
      <c r="DW157" s="274" t="s">
        <v>863</v>
      </c>
      <c r="DX157" s="274" t="s">
        <v>863</v>
      </c>
      <c r="DY157" s="274" t="s">
        <v>863</v>
      </c>
      <c r="DZ157" s="274">
        <v>208</v>
      </c>
      <c r="EA157" s="908">
        <v>2.4</v>
      </c>
      <c r="EB157" s="908">
        <v>97.6</v>
      </c>
      <c r="EC157" s="908" t="s">
        <v>863</v>
      </c>
      <c r="ED157" s="908" t="s">
        <v>863</v>
      </c>
      <c r="EE157" s="908" t="s">
        <v>863</v>
      </c>
      <c r="EF157" s="274" t="s">
        <v>863</v>
      </c>
      <c r="EG157" s="274">
        <v>0</v>
      </c>
      <c r="EH157" s="1061">
        <v>3</v>
      </c>
      <c r="EI157" s="284">
        <v>2</v>
      </c>
      <c r="EJ157" s="284">
        <v>7</v>
      </c>
      <c r="EK157" s="274"/>
      <c r="EL157" s="274">
        <v>2</v>
      </c>
      <c r="EM157" s="274">
        <v>0</v>
      </c>
      <c r="EN157" s="274">
        <v>178</v>
      </c>
      <c r="EO157" s="274">
        <v>93</v>
      </c>
      <c r="EP157" s="1087">
        <v>29.352354500694354</v>
      </c>
      <c r="EQ157" s="1061">
        <v>0</v>
      </c>
      <c r="ER157" s="274" t="s">
        <v>863</v>
      </c>
      <c r="ES157" s="1078">
        <v>2</v>
      </c>
      <c r="ET157" s="1061">
        <v>1</v>
      </c>
      <c r="EU157" s="274" t="s">
        <v>863</v>
      </c>
      <c r="EV157" s="691"/>
      <c r="EW157" s="691"/>
      <c r="EX157" s="987">
        <v>5791</v>
      </c>
      <c r="EY157" s="663"/>
      <c r="EZ157" s="663"/>
      <c r="FA157" s="663"/>
      <c r="FB157" s="663"/>
      <c r="FC157" s="892"/>
      <c r="FD157" s="893"/>
      <c r="FE157" s="662"/>
      <c r="FF157" s="663"/>
      <c r="FG157" s="663"/>
      <c r="FH157" s="663"/>
      <c r="FI157" s="663"/>
      <c r="FJ157" s="894"/>
      <c r="FK157" s="662"/>
      <c r="FL157" s="662"/>
      <c r="FM157" s="895"/>
      <c r="FN157" s="896"/>
      <c r="FO157" s="542"/>
      <c r="FP157" s="167">
        <v>208</v>
      </c>
      <c r="FQ157" s="884" t="s">
        <v>881</v>
      </c>
      <c r="FR157" s="891"/>
      <c r="FS157" s="665" t="s">
        <v>754</v>
      </c>
      <c r="GR157" s="225"/>
      <c r="GS157" s="225"/>
    </row>
    <row r="158" spans="1:201" hidden="1" x14ac:dyDescent="0.25">
      <c r="A158" s="101">
        <v>32</v>
      </c>
      <c r="B158" s="228">
        <f>COUNTIFS($E$1:E158,E158,$G$1:G158,G158)</f>
        <v>1</v>
      </c>
      <c r="C158" s="228"/>
      <c r="D158" s="966">
        <v>5797</v>
      </c>
      <c r="E158" s="233" t="s">
        <v>183</v>
      </c>
      <c r="F158" s="230" t="s">
        <v>184</v>
      </c>
      <c r="G158" s="230">
        <v>6101201062</v>
      </c>
      <c r="H158" s="230">
        <f t="shared" si="2"/>
        <v>56</v>
      </c>
      <c r="I158" s="230" t="s">
        <v>185</v>
      </c>
      <c r="J158" s="223" t="s">
        <v>34</v>
      </c>
      <c r="K158" s="230" t="s">
        <v>53</v>
      </c>
      <c r="L158" s="257" t="s">
        <v>48</v>
      </c>
      <c r="M158" s="126">
        <v>8</v>
      </c>
      <c r="N158" s="125">
        <v>6</v>
      </c>
      <c r="O158" s="125"/>
      <c r="P158" s="125"/>
      <c r="Q158" s="290" t="s">
        <v>146</v>
      </c>
      <c r="T158" s="168" t="s">
        <v>32</v>
      </c>
      <c r="U158" s="168" t="s">
        <v>32</v>
      </c>
      <c r="V158" s="180" t="s">
        <v>96</v>
      </c>
      <c r="W158" s="168"/>
      <c r="X158" s="179"/>
      <c r="Y158" s="168" t="s">
        <v>40</v>
      </c>
      <c r="Z158" s="168" t="s">
        <v>289</v>
      </c>
      <c r="AC158" s="212">
        <v>85591</v>
      </c>
      <c r="AD158" s="212"/>
      <c r="AE158" s="212"/>
      <c r="AF158" s="212"/>
      <c r="AG158" s="212"/>
      <c r="AH158" s="76" t="s">
        <v>878</v>
      </c>
      <c r="AJ158" s="231" t="s">
        <v>754</v>
      </c>
      <c r="AK158" s="226">
        <v>92.4</v>
      </c>
      <c r="AL158" s="338" t="s">
        <v>754</v>
      </c>
      <c r="AM158" s="226">
        <v>71549</v>
      </c>
      <c r="AN158" s="281">
        <v>35.774500000000003</v>
      </c>
      <c r="AO158" s="226">
        <v>4</v>
      </c>
      <c r="AP158" s="370">
        <v>0.2</v>
      </c>
      <c r="AQ158" s="320">
        <v>6.7</v>
      </c>
      <c r="AR158" s="371">
        <v>91.1</v>
      </c>
      <c r="AS158" s="322">
        <v>98</v>
      </c>
      <c r="AT158" s="373">
        <v>2.9850746268656716E-2</v>
      </c>
      <c r="AU158" s="369">
        <v>2.7194029850746269</v>
      </c>
      <c r="AV158" s="325">
        <v>2.0449897750511249E-3</v>
      </c>
      <c r="AW158" s="226">
        <v>0.2</v>
      </c>
      <c r="AX158" s="340">
        <v>0</v>
      </c>
      <c r="AY158" s="226">
        <v>0</v>
      </c>
      <c r="AZ158" s="231" t="s">
        <v>754</v>
      </c>
      <c r="BB158" s="231" t="s">
        <v>754</v>
      </c>
      <c r="BC158" s="329">
        <v>0</v>
      </c>
      <c r="BD158" s="329"/>
      <c r="BE158" s="226">
        <v>98.1</v>
      </c>
      <c r="BF158" s="226">
        <v>41.6</v>
      </c>
      <c r="BG158" s="226">
        <v>75.5</v>
      </c>
      <c r="BH158" s="226">
        <v>52.4</v>
      </c>
      <c r="BI158" s="226">
        <v>0.6</v>
      </c>
      <c r="BJ158" s="374" t="s">
        <v>754</v>
      </c>
      <c r="BK158" s="374" t="s">
        <v>754</v>
      </c>
      <c r="BL158" s="395" t="s">
        <v>754</v>
      </c>
      <c r="BM158" s="396" t="s">
        <v>754</v>
      </c>
      <c r="BN158" s="374" t="s">
        <v>754</v>
      </c>
      <c r="BO158" s="374" t="s">
        <v>754</v>
      </c>
      <c r="BP158" s="374" t="s">
        <v>754</v>
      </c>
      <c r="BQ158" s="333" t="e">
        <v>#VALUE!</v>
      </c>
      <c r="BR158" s="347"/>
      <c r="BS158" s="347"/>
      <c r="BT158" s="347"/>
      <c r="BU158" s="347"/>
      <c r="BV158" s="347"/>
      <c r="BW158" s="347"/>
      <c r="BX158" s="347"/>
      <c r="BY158" s="347"/>
      <c r="BZ158" s="347"/>
      <c r="CA158" s="347"/>
      <c r="CB158" s="347"/>
      <c r="CC158" s="347"/>
      <c r="CU158" s="66"/>
      <c r="CX158" s="374" t="s">
        <v>929</v>
      </c>
      <c r="CY158" s="398">
        <v>3</v>
      </c>
      <c r="CZ158" s="374" t="s">
        <v>936</v>
      </c>
      <c r="DA158" s="374" t="s">
        <v>936</v>
      </c>
      <c r="DD158" s="54">
        <v>5797</v>
      </c>
      <c r="DE158" s="56">
        <v>332.32382340999999</v>
      </c>
      <c r="DF158" s="56">
        <v>31.768468029999994</v>
      </c>
      <c r="DG158" s="56">
        <v>0.41638902270000067</v>
      </c>
      <c r="DH158" s="56">
        <v>0</v>
      </c>
      <c r="DI158" s="4" t="s">
        <v>183</v>
      </c>
      <c r="DJ158" s="274">
        <v>6101201062</v>
      </c>
      <c r="DK158" s="274" t="s">
        <v>185</v>
      </c>
      <c r="DL158" s="136">
        <v>5797</v>
      </c>
      <c r="DM158" s="274">
        <v>56</v>
      </c>
      <c r="DN158" s="521" t="s">
        <v>1088</v>
      </c>
      <c r="DO158" s="274" t="s">
        <v>48</v>
      </c>
      <c r="DP158" s="982" t="s">
        <v>281</v>
      </c>
      <c r="DQ158" s="1007">
        <v>2</v>
      </c>
      <c r="DR158" s="1061" t="s">
        <v>34</v>
      </c>
      <c r="DS158" s="1061"/>
      <c r="DT158" s="274">
        <v>0</v>
      </c>
      <c r="DU158" s="274">
        <v>0</v>
      </c>
      <c r="DV158" s="1008" t="s">
        <v>863</v>
      </c>
      <c r="DW158" s="274" t="s">
        <v>863</v>
      </c>
      <c r="DX158" s="274" t="s">
        <v>863</v>
      </c>
      <c r="DY158" s="274" t="s">
        <v>863</v>
      </c>
      <c r="DZ158" s="274">
        <v>85591</v>
      </c>
      <c r="EA158" s="908">
        <v>89.4</v>
      </c>
      <c r="EB158" s="908">
        <v>10.6</v>
      </c>
      <c r="EC158" s="908" t="s">
        <v>863</v>
      </c>
      <c r="ED158" s="908" t="s">
        <v>863</v>
      </c>
      <c r="EE158" s="908" t="s">
        <v>863</v>
      </c>
      <c r="EF158" s="274" t="s">
        <v>863</v>
      </c>
      <c r="EG158" s="274">
        <v>0</v>
      </c>
      <c r="EH158" s="1061">
        <v>3</v>
      </c>
      <c r="EI158" s="284">
        <v>6</v>
      </c>
      <c r="EJ158" s="284">
        <v>8</v>
      </c>
      <c r="EK158" s="274"/>
      <c r="EL158" s="274">
        <v>3</v>
      </c>
      <c r="EM158" s="274">
        <v>1</v>
      </c>
      <c r="EN158" s="274" t="s">
        <v>863</v>
      </c>
      <c r="EO158" s="274" t="s">
        <v>863</v>
      </c>
      <c r="EP158" s="1087" t="s">
        <v>863</v>
      </c>
      <c r="EQ158" s="1061">
        <v>2</v>
      </c>
      <c r="ER158" s="274" t="s">
        <v>863</v>
      </c>
      <c r="ES158" s="1078">
        <v>3</v>
      </c>
      <c r="ET158" s="1061">
        <v>2</v>
      </c>
      <c r="EU158" s="274" t="s">
        <v>863</v>
      </c>
      <c r="EV158" s="691"/>
      <c r="EW158" s="691"/>
      <c r="EX158" s="987">
        <v>5797</v>
      </c>
      <c r="EY158" s="873"/>
      <c r="EZ158" s="873"/>
      <c r="FA158" s="873"/>
      <c r="FB158" s="873"/>
      <c r="FC158" s="887"/>
      <c r="FD158" s="888"/>
      <c r="FE158" s="872"/>
      <c r="FF158" s="873"/>
      <c r="FG158" s="873"/>
      <c r="FH158" s="873"/>
      <c r="FI158" s="873"/>
      <c r="FJ158" s="889"/>
      <c r="FK158" s="872"/>
      <c r="FL158" s="872"/>
      <c r="FM158" s="890"/>
      <c r="FN158" s="877"/>
      <c r="FO158" s="542" t="e">
        <v>#DIV/0!</v>
      </c>
      <c r="FP158" s="167">
        <v>85591</v>
      </c>
      <c r="FQ158" s="884" t="s">
        <v>878</v>
      </c>
      <c r="FR158" s="93"/>
      <c r="FS158" s="624" t="s">
        <v>754</v>
      </c>
      <c r="GR158" s="225"/>
      <c r="GS158" s="225"/>
    </row>
    <row r="159" spans="1:201" hidden="1" x14ac:dyDescent="0.25">
      <c r="A159" s="101">
        <v>33</v>
      </c>
      <c r="B159" s="228">
        <f>COUNTIFS($E$1:E159,E159,$G$1:G159,G159)</f>
        <v>1</v>
      </c>
      <c r="C159" s="228"/>
      <c r="D159" s="1047">
        <v>5798</v>
      </c>
      <c r="E159" s="849" t="s">
        <v>186</v>
      </c>
      <c r="F159" s="677" t="s">
        <v>187</v>
      </c>
      <c r="G159" s="229">
        <v>9507293433</v>
      </c>
      <c r="H159" s="230">
        <f t="shared" si="2"/>
        <v>22</v>
      </c>
      <c r="I159" s="903" t="s">
        <v>185</v>
      </c>
      <c r="J159" s="250" t="s">
        <v>92</v>
      </c>
      <c r="K159" s="677" t="s">
        <v>53</v>
      </c>
      <c r="L159" s="962" t="s">
        <v>48</v>
      </c>
      <c r="M159" s="677">
        <v>7</v>
      </c>
      <c r="N159" s="86">
        <v>6</v>
      </c>
      <c r="O159" s="86"/>
      <c r="P159" s="86"/>
      <c r="Q159" s="12" t="s">
        <v>146</v>
      </c>
      <c r="T159" s="168" t="s">
        <v>32</v>
      </c>
      <c r="U159" s="168" t="s">
        <v>32</v>
      </c>
      <c r="V159" s="180" t="s">
        <v>96</v>
      </c>
      <c r="W159" s="168"/>
      <c r="X159" s="179"/>
      <c r="Y159" s="168" t="s">
        <v>40</v>
      </c>
      <c r="Z159" s="168" t="s">
        <v>289</v>
      </c>
      <c r="AC159" s="219">
        <v>78199</v>
      </c>
      <c r="AD159" s="219"/>
      <c r="AE159" s="219"/>
      <c r="AF159" s="219"/>
      <c r="AG159" s="219"/>
      <c r="AH159" s="76" t="s">
        <v>878</v>
      </c>
      <c r="AJ159" s="231" t="s">
        <v>754</v>
      </c>
      <c r="AK159" s="226">
        <v>89.1</v>
      </c>
      <c r="AL159" s="338" t="s">
        <v>754</v>
      </c>
      <c r="AM159" s="226">
        <v>84645</v>
      </c>
      <c r="AN159" s="281">
        <v>48.368571428571428</v>
      </c>
      <c r="AO159" s="226">
        <v>4</v>
      </c>
      <c r="AP159" s="370">
        <v>2.4</v>
      </c>
      <c r="AQ159" s="320">
        <v>3.7</v>
      </c>
      <c r="AR159" s="371">
        <v>91</v>
      </c>
      <c r="AS159" s="322">
        <v>97.1</v>
      </c>
      <c r="AT159" s="373">
        <v>0.64864864864864857</v>
      </c>
      <c r="AU159" s="369">
        <v>59.027027027027017</v>
      </c>
      <c r="AV159" s="325">
        <v>2.5343189017951424E-2</v>
      </c>
      <c r="AW159" s="226">
        <v>1.9</v>
      </c>
      <c r="AX159" s="340" t="s">
        <v>754</v>
      </c>
      <c r="AY159" s="231" t="s">
        <v>754</v>
      </c>
      <c r="AZ159" s="231" t="s">
        <v>754</v>
      </c>
      <c r="BB159" s="231" t="s">
        <v>754</v>
      </c>
      <c r="BC159" s="329">
        <v>0.1</v>
      </c>
      <c r="BD159" s="329"/>
      <c r="BJ159" s="374" t="s">
        <v>754</v>
      </c>
      <c r="BK159" s="374" t="s">
        <v>754</v>
      </c>
      <c r="BL159" s="395" t="s">
        <v>754</v>
      </c>
      <c r="BM159" s="396" t="s">
        <v>754</v>
      </c>
      <c r="BN159" s="374" t="s">
        <v>754</v>
      </c>
      <c r="BO159" s="374" t="s">
        <v>754</v>
      </c>
      <c r="BP159" s="374" t="s">
        <v>754</v>
      </c>
      <c r="BQ159" s="333" t="e">
        <v>#VALUE!</v>
      </c>
      <c r="BR159" s="347"/>
      <c r="BS159" s="347"/>
      <c r="BT159" s="347"/>
      <c r="BU159" s="347"/>
      <c r="BV159" s="347"/>
      <c r="BW159" s="347"/>
      <c r="BX159" s="347"/>
      <c r="BY159" s="347"/>
      <c r="BZ159" s="347"/>
      <c r="CA159" s="347"/>
      <c r="CB159" s="347"/>
      <c r="CC159" s="347"/>
      <c r="CU159" s="66"/>
      <c r="CX159" s="374" t="s">
        <v>942</v>
      </c>
      <c r="CY159" s="398">
        <v>7</v>
      </c>
      <c r="CZ159" s="374" t="s">
        <v>936</v>
      </c>
      <c r="DA159" s="374" t="s">
        <v>936</v>
      </c>
      <c r="DD159" s="54"/>
      <c r="DE159" s="56"/>
      <c r="DF159" s="56"/>
      <c r="DG159" s="56"/>
      <c r="DH159" s="56"/>
      <c r="DI159" s="4" t="s">
        <v>186</v>
      </c>
      <c r="DJ159" s="274">
        <v>9507293433</v>
      </c>
      <c r="DK159" s="274" t="s">
        <v>185</v>
      </c>
      <c r="DL159" s="136">
        <v>5798</v>
      </c>
      <c r="DM159" s="274">
        <v>22</v>
      </c>
      <c r="DN159" s="521" t="s">
        <v>1088</v>
      </c>
      <c r="DO159" s="274" t="s">
        <v>48</v>
      </c>
      <c r="DP159" s="982" t="s">
        <v>281</v>
      </c>
      <c r="DQ159" s="1007">
        <v>2</v>
      </c>
      <c r="DR159" s="1061" t="s">
        <v>1019</v>
      </c>
      <c r="DS159" s="1061"/>
      <c r="DT159" s="274">
        <v>1</v>
      </c>
      <c r="DU159" s="274">
        <v>1</v>
      </c>
      <c r="DV159" s="1008" t="s">
        <v>863</v>
      </c>
      <c r="DW159" s="274" t="s">
        <v>863</v>
      </c>
      <c r="DX159" s="274">
        <v>239.2</v>
      </c>
      <c r="DY159" s="274" t="s">
        <v>863</v>
      </c>
      <c r="DZ159" s="274">
        <v>78199</v>
      </c>
      <c r="EA159" s="908">
        <v>94.2</v>
      </c>
      <c r="EB159" s="908">
        <v>5.8</v>
      </c>
      <c r="EC159" s="908">
        <v>26.9</v>
      </c>
      <c r="ED159" s="1007">
        <v>50000</v>
      </c>
      <c r="EE159" s="908">
        <v>2026.7</v>
      </c>
      <c r="EF159" s="274">
        <v>7.51</v>
      </c>
      <c r="EG159" s="274">
        <v>2</v>
      </c>
      <c r="EH159" s="1061">
        <v>7</v>
      </c>
      <c r="EI159" s="284">
        <v>6</v>
      </c>
      <c r="EJ159" s="284">
        <v>7</v>
      </c>
      <c r="EK159" s="274"/>
      <c r="EL159" s="274">
        <v>3</v>
      </c>
      <c r="EM159" s="274">
        <v>1</v>
      </c>
      <c r="EN159" s="274">
        <v>172</v>
      </c>
      <c r="EO159" s="274">
        <v>67</v>
      </c>
      <c r="EP159" s="1087">
        <v>22.6473769605192</v>
      </c>
      <c r="EQ159" s="1061">
        <v>0</v>
      </c>
      <c r="ER159" s="1010">
        <v>42780</v>
      </c>
      <c r="ES159" s="1078">
        <v>0</v>
      </c>
      <c r="ET159" s="1061">
        <v>1</v>
      </c>
      <c r="EU159" s="274">
        <v>3</v>
      </c>
      <c r="EV159" s="691"/>
      <c r="EW159" s="691"/>
      <c r="EX159" s="989">
        <v>5798</v>
      </c>
      <c r="EY159" s="42"/>
      <c r="EZ159" s="42"/>
      <c r="FA159" s="42"/>
      <c r="FB159" s="42"/>
      <c r="FC159" s="42"/>
      <c r="FD159" s="612"/>
      <c r="FE159" s="601"/>
      <c r="FF159" s="42"/>
      <c r="FG159" s="42"/>
      <c r="FH159" s="42"/>
      <c r="FI159" s="42"/>
      <c r="FJ159" s="601"/>
      <c r="FK159" s="601"/>
      <c r="FL159" s="601"/>
      <c r="FM159" s="591"/>
      <c r="FN159" s="592"/>
      <c r="FO159" s="542" t="e">
        <v>#DIV/0!</v>
      </c>
      <c r="FP159" s="167">
        <v>78199</v>
      </c>
      <c r="FQ159" s="96" t="s">
        <v>878</v>
      </c>
      <c r="FR159" s="93"/>
      <c r="FS159" s="624" t="s">
        <v>754</v>
      </c>
      <c r="GR159" s="225"/>
      <c r="GS159" s="225"/>
    </row>
    <row r="160" spans="1:201" hidden="1" x14ac:dyDescent="0.25">
      <c r="A160" s="228">
        <v>34</v>
      </c>
      <c r="B160" s="228">
        <f>COUNTIFS($E$1:E160,E160,$G$1:G160,G160)</f>
        <v>1</v>
      </c>
      <c r="C160" s="228"/>
      <c r="D160" s="1046">
        <v>5807</v>
      </c>
      <c r="E160" s="10" t="s">
        <v>188</v>
      </c>
      <c r="F160" s="207" t="s">
        <v>189</v>
      </c>
      <c r="G160" s="230">
        <v>6557230460</v>
      </c>
      <c r="H160" s="230">
        <f t="shared" si="2"/>
        <v>52</v>
      </c>
      <c r="I160" s="230" t="s">
        <v>190</v>
      </c>
      <c r="J160" s="223" t="s">
        <v>191</v>
      </c>
      <c r="K160" s="230" t="s">
        <v>53</v>
      </c>
      <c r="L160" s="257" t="s">
        <v>48</v>
      </c>
      <c r="M160" s="230">
        <v>8</v>
      </c>
      <c r="N160" s="226">
        <v>2</v>
      </c>
      <c r="O160" s="226"/>
      <c r="P160" s="226"/>
      <c r="Q160" s="290" t="s">
        <v>146</v>
      </c>
      <c r="T160" s="168"/>
      <c r="U160" s="168"/>
      <c r="V160" s="180" t="s">
        <v>96</v>
      </c>
      <c r="W160" s="168" t="s">
        <v>32</v>
      </c>
      <c r="X160" s="179" t="s">
        <v>45</v>
      </c>
      <c r="Y160" s="168" t="s">
        <v>40</v>
      </c>
      <c r="Z160" s="168" t="s">
        <v>289</v>
      </c>
      <c r="AA160" s="226"/>
      <c r="AB160" s="226"/>
      <c r="AC160" s="212">
        <v>493</v>
      </c>
      <c r="AD160" s="212"/>
      <c r="AE160" s="212"/>
      <c r="AF160" s="212"/>
      <c r="AG160" s="212"/>
      <c r="AH160" s="76" t="s">
        <v>878</v>
      </c>
      <c r="AJ160" s="226">
        <v>27.8</v>
      </c>
      <c r="AK160" s="226">
        <v>80</v>
      </c>
      <c r="AL160" s="318">
        <v>22.24</v>
      </c>
      <c r="AM160" s="226">
        <v>58213</v>
      </c>
      <c r="AN160" s="281">
        <v>43.659750000000003</v>
      </c>
      <c r="AO160" s="226">
        <v>6</v>
      </c>
      <c r="AP160" s="370">
        <v>34.1</v>
      </c>
      <c r="AQ160" s="320">
        <v>60.7</v>
      </c>
      <c r="AR160" s="371">
        <v>2</v>
      </c>
      <c r="AS160" s="322">
        <v>96.800000000000011</v>
      </c>
      <c r="AT160" s="373">
        <v>0.56177924217462927</v>
      </c>
      <c r="AU160" s="369">
        <v>1.1235584843492585</v>
      </c>
      <c r="AV160" s="325">
        <v>0.54385964912280704</v>
      </c>
      <c r="AW160" s="226">
        <v>18.3</v>
      </c>
      <c r="AX160" s="340">
        <v>13.7</v>
      </c>
      <c r="AY160" s="226">
        <v>40.1</v>
      </c>
      <c r="AZ160" s="226">
        <v>84.1</v>
      </c>
      <c r="BB160" s="226">
        <v>0.1</v>
      </c>
      <c r="BC160" s="329">
        <v>3.16</v>
      </c>
      <c r="BD160" s="329"/>
      <c r="BJ160" s="226">
        <v>34.1</v>
      </c>
      <c r="BK160" s="226">
        <v>65.099999999999994</v>
      </c>
      <c r="BL160" s="331">
        <v>0.52380952380952384</v>
      </c>
      <c r="BM160" s="342">
        <v>0.3</v>
      </c>
      <c r="BN160" s="226">
        <v>0.2</v>
      </c>
      <c r="BO160" s="226">
        <v>17.3</v>
      </c>
      <c r="BP160" s="226">
        <v>22.1</v>
      </c>
      <c r="BQ160" s="333">
        <v>1.277456647398844</v>
      </c>
      <c r="BR160" s="347"/>
      <c r="BS160" s="347"/>
      <c r="BT160" s="347"/>
      <c r="BU160" s="347"/>
      <c r="BV160" s="347"/>
      <c r="BW160" s="347"/>
      <c r="BX160" s="347"/>
      <c r="BY160" s="347"/>
      <c r="BZ160" s="347"/>
      <c r="CA160" s="347"/>
      <c r="CB160" s="347"/>
      <c r="CC160" s="347"/>
      <c r="CD160" s="280">
        <v>30.289299999999997</v>
      </c>
      <c r="CE160" s="226">
        <v>49.9</v>
      </c>
      <c r="CF160" s="226">
        <v>49.5</v>
      </c>
      <c r="CI160" s="226">
        <v>81.8</v>
      </c>
      <c r="CJ160" s="226">
        <v>20.399999999999999</v>
      </c>
      <c r="CM160" s="226">
        <v>18.200000000000003</v>
      </c>
      <c r="CU160" s="66"/>
      <c r="CV160" s="226">
        <v>0.9</v>
      </c>
      <c r="CW160" s="226">
        <v>17.100000000000001</v>
      </c>
      <c r="CX160" s="231" t="s">
        <v>926</v>
      </c>
      <c r="CY160" s="231" t="s">
        <v>1094</v>
      </c>
      <c r="CZ160" s="231" t="s">
        <v>1975</v>
      </c>
      <c r="DA160" s="231" t="s">
        <v>935</v>
      </c>
      <c r="DD160" s="54"/>
      <c r="DE160" s="56"/>
      <c r="DF160" s="56"/>
      <c r="DG160" s="56"/>
      <c r="DH160" s="56"/>
      <c r="DI160" s="4" t="s">
        <v>188</v>
      </c>
      <c r="DJ160" s="274">
        <v>6557230460</v>
      </c>
      <c r="DK160" s="274" t="s">
        <v>190</v>
      </c>
      <c r="DL160" s="136">
        <v>5807</v>
      </c>
      <c r="DM160" s="274">
        <v>52</v>
      </c>
      <c r="DN160" s="266" t="s">
        <v>1090</v>
      </c>
      <c r="DO160" s="274" t="s">
        <v>48</v>
      </c>
      <c r="DP160" s="982" t="s">
        <v>281</v>
      </c>
      <c r="DQ160" s="1007">
        <v>2</v>
      </c>
      <c r="DR160" s="1061" t="s">
        <v>1097</v>
      </c>
      <c r="DS160" s="1061"/>
      <c r="DT160" s="274">
        <v>0</v>
      </c>
      <c r="DU160" s="274">
        <v>1</v>
      </c>
      <c r="DV160" s="1008" t="s">
        <v>863</v>
      </c>
      <c r="DW160" s="274" t="s">
        <v>863</v>
      </c>
      <c r="DX160" s="274" t="s">
        <v>863</v>
      </c>
      <c r="DY160" s="274" t="s">
        <v>863</v>
      </c>
      <c r="DZ160" s="274">
        <v>493</v>
      </c>
      <c r="EA160" s="908">
        <v>1.8</v>
      </c>
      <c r="EB160" s="908">
        <v>98.2</v>
      </c>
      <c r="EC160" s="908" t="s">
        <v>863</v>
      </c>
      <c r="ED160" s="1007" t="s">
        <v>863</v>
      </c>
      <c r="EE160" s="908" t="s">
        <v>863</v>
      </c>
      <c r="EF160" s="274" t="s">
        <v>863</v>
      </c>
      <c r="EG160" s="274">
        <v>0</v>
      </c>
      <c r="EH160" s="1061" t="s">
        <v>1094</v>
      </c>
      <c r="EI160" s="284">
        <v>2</v>
      </c>
      <c r="EJ160" s="284">
        <v>8</v>
      </c>
      <c r="EK160" s="274"/>
      <c r="EL160" s="274">
        <v>2</v>
      </c>
      <c r="EM160" s="274">
        <v>0</v>
      </c>
      <c r="EN160" s="274">
        <v>170</v>
      </c>
      <c r="EO160" s="274">
        <v>69</v>
      </c>
      <c r="EP160" s="1087">
        <v>23.875432525951556</v>
      </c>
      <c r="EQ160" s="1061">
        <v>1</v>
      </c>
      <c r="ER160" s="274" t="s">
        <v>863</v>
      </c>
      <c r="ES160" s="1078">
        <v>0</v>
      </c>
      <c r="ET160" s="1061">
        <v>1</v>
      </c>
      <c r="EU160" s="274">
        <v>3</v>
      </c>
      <c r="EV160" s="691"/>
      <c r="EW160" s="691"/>
      <c r="EX160" s="988">
        <v>5807</v>
      </c>
      <c r="EY160" s="228"/>
      <c r="EZ160" s="228"/>
      <c r="FA160" s="228"/>
      <c r="FB160" s="228"/>
      <c r="FC160" s="228"/>
      <c r="FD160" s="127"/>
      <c r="FE160" s="35"/>
      <c r="FF160" s="228"/>
      <c r="FG160" s="228"/>
      <c r="FH160" s="228"/>
      <c r="FI160" s="228"/>
      <c r="FJ160" s="35"/>
      <c r="FK160" s="35"/>
      <c r="FL160" s="35"/>
      <c r="FM160" s="33"/>
      <c r="FN160" s="117"/>
      <c r="FO160" s="542" t="e">
        <v>#DIV/0!</v>
      </c>
      <c r="FP160" s="897">
        <v>493</v>
      </c>
      <c r="FQ160" s="96" t="s">
        <v>878</v>
      </c>
      <c r="FR160" s="93"/>
      <c r="FS160" s="101">
        <v>27.8</v>
      </c>
      <c r="GR160" s="225"/>
      <c r="GS160" s="225"/>
    </row>
    <row r="161" spans="1:201" hidden="1" x14ac:dyDescent="0.25">
      <c r="A161" s="101">
        <v>35</v>
      </c>
      <c r="B161" s="228">
        <f>COUNTIFS($E$1:E161,E161,$G$1:G161,G161)</f>
        <v>1</v>
      </c>
      <c r="C161" s="228"/>
      <c r="D161" s="1046">
        <v>5808</v>
      </c>
      <c r="E161" s="10" t="s">
        <v>192</v>
      </c>
      <c r="F161" s="207" t="s">
        <v>178</v>
      </c>
      <c r="G161" s="207">
        <v>421030431</v>
      </c>
      <c r="H161" s="230">
        <f t="shared" si="2"/>
        <v>75</v>
      </c>
      <c r="I161" s="207" t="s">
        <v>190</v>
      </c>
      <c r="J161" s="209" t="s">
        <v>193</v>
      </c>
      <c r="K161" s="207" t="s">
        <v>53</v>
      </c>
      <c r="L161" s="257" t="s">
        <v>48</v>
      </c>
      <c r="M161" s="207">
        <v>4</v>
      </c>
      <c r="N161" s="213">
        <v>2</v>
      </c>
      <c r="O161" s="213"/>
      <c r="P161" s="213"/>
      <c r="Q161" s="12" t="s">
        <v>146</v>
      </c>
      <c r="T161" s="168" t="s">
        <v>32</v>
      </c>
      <c r="U161" s="168" t="s">
        <v>32</v>
      </c>
      <c r="V161" s="180"/>
      <c r="W161" s="168"/>
      <c r="X161" s="179"/>
      <c r="Y161" s="168" t="s">
        <v>40</v>
      </c>
      <c r="Z161" s="168" t="s">
        <v>289</v>
      </c>
      <c r="AA161" s="226"/>
      <c r="AB161" s="226"/>
      <c r="AC161" s="212">
        <v>466</v>
      </c>
      <c r="AD161" s="212"/>
      <c r="AE161" s="212"/>
      <c r="AF161" s="212"/>
      <c r="AG161" s="212"/>
      <c r="AH161" s="76" t="s">
        <v>882</v>
      </c>
      <c r="AJ161" s="231" t="s">
        <v>754</v>
      </c>
      <c r="AK161" s="226">
        <v>24.1</v>
      </c>
      <c r="AL161" s="338" t="s">
        <v>754</v>
      </c>
      <c r="AM161" s="226">
        <v>15199</v>
      </c>
      <c r="AN161" s="281">
        <v>11.39925</v>
      </c>
      <c r="AO161" s="226">
        <v>3</v>
      </c>
      <c r="AP161" s="370">
        <v>27.9</v>
      </c>
      <c r="AQ161" s="320">
        <v>61.6</v>
      </c>
      <c r="AR161" s="371">
        <v>2.4</v>
      </c>
      <c r="AS161" s="322">
        <v>91.9</v>
      </c>
      <c r="AT161" s="373">
        <v>0.45292207792207789</v>
      </c>
      <c r="AU161" s="369">
        <v>1.087012987012987</v>
      </c>
      <c r="AV161" s="325">
        <v>0.43593749999999998</v>
      </c>
      <c r="AW161" s="226">
        <v>15.9</v>
      </c>
      <c r="AX161" s="340" t="s">
        <v>754</v>
      </c>
      <c r="AY161" s="231" t="s">
        <v>754</v>
      </c>
      <c r="AZ161" s="231" t="s">
        <v>754</v>
      </c>
      <c r="BB161" s="231" t="s">
        <v>754</v>
      </c>
      <c r="BC161" s="329">
        <v>2.3999999999999995</v>
      </c>
      <c r="BD161" s="329"/>
      <c r="BE161" s="374" t="s">
        <v>754</v>
      </c>
      <c r="BF161" s="374" t="s">
        <v>754</v>
      </c>
      <c r="BG161" s="374" t="s">
        <v>754</v>
      </c>
      <c r="BH161" s="374" t="s">
        <v>754</v>
      </c>
      <c r="BI161" s="374" t="s">
        <v>754</v>
      </c>
      <c r="BJ161" s="374" t="s">
        <v>754</v>
      </c>
      <c r="BK161" s="374" t="s">
        <v>754</v>
      </c>
      <c r="BL161" s="395" t="s">
        <v>754</v>
      </c>
      <c r="BM161" s="396" t="s">
        <v>754</v>
      </c>
      <c r="BN161" s="374" t="s">
        <v>754</v>
      </c>
      <c r="BO161" s="374" t="s">
        <v>754</v>
      </c>
      <c r="BP161" s="374" t="s">
        <v>754</v>
      </c>
      <c r="BQ161" s="333" t="e">
        <v>#VALUE!</v>
      </c>
      <c r="BR161" s="347"/>
      <c r="BS161" s="347"/>
      <c r="BT161" s="347"/>
      <c r="BU161" s="347"/>
      <c r="BV161" s="347"/>
      <c r="BW161" s="347"/>
      <c r="BX161" s="347"/>
      <c r="BY161" s="347"/>
      <c r="BZ161" s="347"/>
      <c r="CA161" s="347"/>
      <c r="CB161" s="347"/>
      <c r="CC161" s="347"/>
      <c r="CD161" s="280">
        <v>47.062400000000004</v>
      </c>
      <c r="CE161" s="226">
        <v>76.400000000000006</v>
      </c>
      <c r="CF161" s="226">
        <v>23.1</v>
      </c>
      <c r="CG161" s="226">
        <v>96.6</v>
      </c>
      <c r="CH161" s="158">
        <v>3.4</v>
      </c>
      <c r="CI161" s="226">
        <v>68</v>
      </c>
      <c r="CJ161" s="226">
        <v>9.6999999999999993</v>
      </c>
      <c r="CM161" s="226">
        <v>32</v>
      </c>
      <c r="CU161" s="66"/>
      <c r="CV161" s="226">
        <v>0.4</v>
      </c>
      <c r="CW161" s="226">
        <v>13.4</v>
      </c>
      <c r="CX161" s="231" t="s">
        <v>929</v>
      </c>
      <c r="CY161" s="231">
        <v>3</v>
      </c>
      <c r="CZ161" s="62" t="s">
        <v>927</v>
      </c>
      <c r="DA161" s="62" t="s">
        <v>927</v>
      </c>
      <c r="DB161" s="349" t="s">
        <v>939</v>
      </c>
      <c r="DD161" s="54"/>
      <c r="DE161" s="56"/>
      <c r="DF161" s="56"/>
      <c r="DG161" s="56"/>
      <c r="DH161" s="56"/>
      <c r="DI161" s="4" t="s">
        <v>192</v>
      </c>
      <c r="DJ161" s="274">
        <v>421030431</v>
      </c>
      <c r="DK161" s="274" t="s">
        <v>190</v>
      </c>
      <c r="DL161" s="136">
        <v>5808</v>
      </c>
      <c r="DM161" s="274">
        <v>75</v>
      </c>
      <c r="DN161" s="521" t="s">
        <v>1088</v>
      </c>
      <c r="DO161" s="274" t="s">
        <v>48</v>
      </c>
      <c r="DP161" s="982" t="s">
        <v>1098</v>
      </c>
      <c r="DQ161" s="1007">
        <v>1</v>
      </c>
      <c r="DR161" s="1061" t="s">
        <v>1099</v>
      </c>
      <c r="DS161" s="1061"/>
      <c r="DT161" s="274">
        <v>0</v>
      </c>
      <c r="DU161" s="274">
        <v>0</v>
      </c>
      <c r="DV161" s="1008" t="s">
        <v>863</v>
      </c>
      <c r="DW161" s="274" t="s">
        <v>863</v>
      </c>
      <c r="DX161" s="274" t="s">
        <v>863</v>
      </c>
      <c r="DY161" s="274" t="s">
        <v>863</v>
      </c>
      <c r="DZ161" s="274">
        <v>466</v>
      </c>
      <c r="EA161" s="908">
        <v>11.2</v>
      </c>
      <c r="EB161" s="908">
        <v>88.8</v>
      </c>
      <c r="EC161" s="908" t="s">
        <v>863</v>
      </c>
      <c r="ED161" s="1007" t="s">
        <v>863</v>
      </c>
      <c r="EE161" s="908" t="s">
        <v>863</v>
      </c>
      <c r="EF161" s="274" t="s">
        <v>863</v>
      </c>
      <c r="EG161" s="274">
        <v>0</v>
      </c>
      <c r="EH161" s="1061">
        <v>3</v>
      </c>
      <c r="EI161" s="284">
        <v>2</v>
      </c>
      <c r="EJ161" s="284">
        <v>4</v>
      </c>
      <c r="EK161" s="274"/>
      <c r="EL161" s="274">
        <v>3</v>
      </c>
      <c r="EM161" s="274">
        <v>0</v>
      </c>
      <c r="EN161" s="274">
        <v>185</v>
      </c>
      <c r="EO161" s="274">
        <v>90</v>
      </c>
      <c r="EP161" s="1087">
        <v>26.296566837107381</v>
      </c>
      <c r="EQ161" s="1061">
        <v>2</v>
      </c>
      <c r="ER161" s="274" t="s">
        <v>863</v>
      </c>
      <c r="ES161" s="1078">
        <v>2</v>
      </c>
      <c r="ET161" s="1061">
        <v>2</v>
      </c>
      <c r="EU161" s="274" t="s">
        <v>863</v>
      </c>
      <c r="EV161" s="691"/>
      <c r="EW161" s="691"/>
      <c r="EX161" s="988">
        <v>5808</v>
      </c>
      <c r="EY161" s="228"/>
      <c r="EZ161" s="228"/>
      <c r="FA161" s="228"/>
      <c r="FB161" s="228"/>
      <c r="FC161" s="228"/>
      <c r="FD161" s="127"/>
      <c r="FE161" s="35"/>
      <c r="FF161" s="228"/>
      <c r="FG161" s="228"/>
      <c r="FH161" s="228"/>
      <c r="FI161" s="228"/>
      <c r="FJ161" s="35"/>
      <c r="FK161" s="35"/>
      <c r="FL161" s="35"/>
      <c r="FM161" s="33"/>
      <c r="FN161" s="117"/>
      <c r="FO161" s="542" t="e">
        <v>#DIV/0!</v>
      </c>
      <c r="FP161" s="897">
        <v>466</v>
      </c>
      <c r="FQ161" s="96" t="s">
        <v>882</v>
      </c>
      <c r="FR161" s="42"/>
      <c r="FS161" s="624" t="s">
        <v>754</v>
      </c>
      <c r="GR161" s="225"/>
      <c r="GS161" s="225"/>
    </row>
    <row r="162" spans="1:201" hidden="1" x14ac:dyDescent="0.25">
      <c r="A162" s="101">
        <v>36</v>
      </c>
      <c r="B162" s="228">
        <f>COUNTIFS($E$1:E162,E162,$G$1:G162,G162)</f>
        <v>1</v>
      </c>
      <c r="C162" s="228"/>
      <c r="D162" s="966">
        <v>5836</v>
      </c>
      <c r="E162" s="233" t="s">
        <v>194</v>
      </c>
      <c r="F162" s="230" t="s">
        <v>88</v>
      </c>
      <c r="G162" s="230">
        <v>375207456</v>
      </c>
      <c r="H162" s="230">
        <f t="shared" si="2"/>
        <v>80</v>
      </c>
      <c r="I162" s="230" t="s">
        <v>195</v>
      </c>
      <c r="J162" s="230" t="s">
        <v>196</v>
      </c>
      <c r="K162" s="230" t="s">
        <v>37</v>
      </c>
      <c r="L162" s="963" t="s">
        <v>48</v>
      </c>
      <c r="M162" s="230">
        <v>15</v>
      </c>
      <c r="N162" s="231" t="s">
        <v>1121</v>
      </c>
      <c r="O162" s="226"/>
      <c r="P162" s="226"/>
      <c r="Q162" s="290" t="s">
        <v>146</v>
      </c>
      <c r="T162" s="168" t="s">
        <v>32</v>
      </c>
      <c r="U162" s="168"/>
      <c r="V162" s="180" t="s">
        <v>197</v>
      </c>
      <c r="W162" s="168"/>
      <c r="X162" s="179"/>
      <c r="Y162" s="168" t="s">
        <v>40</v>
      </c>
      <c r="Z162" s="168" t="s">
        <v>289</v>
      </c>
      <c r="AA162" s="226"/>
      <c r="AB162" s="226"/>
      <c r="AC162" s="212">
        <v>81879</v>
      </c>
      <c r="AD162" s="212"/>
      <c r="AE162" s="212"/>
      <c r="AF162" s="212"/>
      <c r="AG162" s="212"/>
      <c r="AH162" s="76" t="s">
        <v>280</v>
      </c>
      <c r="AI162" s="399"/>
      <c r="AJ162" s="374" t="s">
        <v>754</v>
      </c>
      <c r="AK162" s="44">
        <v>48.2</v>
      </c>
      <c r="AL162" s="374" t="s">
        <v>754</v>
      </c>
      <c r="AM162" s="374" t="s">
        <v>754</v>
      </c>
      <c r="AN162" s="374" t="s">
        <v>754</v>
      </c>
      <c r="AO162" s="398">
        <v>3</v>
      </c>
      <c r="AP162" s="400">
        <v>7.8</v>
      </c>
      <c r="AQ162" s="401">
        <v>0.4</v>
      </c>
      <c r="AR162" s="402">
        <v>87.9</v>
      </c>
      <c r="AS162" s="322">
        <v>96.100000000000009</v>
      </c>
      <c r="AT162" s="373">
        <v>19.5</v>
      </c>
      <c r="AU162" s="369">
        <v>1714.0500000000002</v>
      </c>
      <c r="AV162" s="325">
        <v>8.8335220838052078E-2</v>
      </c>
      <c r="AW162" s="398">
        <v>5.4</v>
      </c>
      <c r="AX162" s="403">
        <v>0.5</v>
      </c>
      <c r="AY162" s="374" t="s">
        <v>754</v>
      </c>
      <c r="AZ162" s="374" t="s">
        <v>754</v>
      </c>
      <c r="BA162" s="404"/>
      <c r="BB162" s="374" t="s">
        <v>754</v>
      </c>
      <c r="BC162" s="329">
        <v>0.47999999999999987</v>
      </c>
      <c r="BD162" s="329"/>
      <c r="BE162" s="374" t="s">
        <v>754</v>
      </c>
      <c r="BF162" s="374" t="s">
        <v>754</v>
      </c>
      <c r="BG162" s="374" t="s">
        <v>754</v>
      </c>
      <c r="BH162" s="374" t="s">
        <v>754</v>
      </c>
      <c r="BI162" s="374" t="s">
        <v>754</v>
      </c>
      <c r="BJ162" s="374" t="s">
        <v>754</v>
      </c>
      <c r="BK162" s="374" t="s">
        <v>754</v>
      </c>
      <c r="BL162" s="395" t="s">
        <v>754</v>
      </c>
      <c r="BM162" s="396" t="s">
        <v>754</v>
      </c>
      <c r="BN162" s="374" t="s">
        <v>754</v>
      </c>
      <c r="BO162" s="374" t="s">
        <v>754</v>
      </c>
      <c r="BP162" s="374" t="s">
        <v>754</v>
      </c>
      <c r="BQ162" s="405"/>
      <c r="BR162" s="406"/>
      <c r="BS162" s="406"/>
      <c r="BT162" s="406"/>
      <c r="BU162" s="406"/>
      <c r="BV162" s="406"/>
      <c r="BW162" s="406"/>
      <c r="BX162" s="406"/>
      <c r="BY162" s="406"/>
      <c r="BZ162" s="406"/>
      <c r="CA162" s="406"/>
      <c r="CB162" s="406"/>
      <c r="CC162" s="406"/>
      <c r="CD162" s="374"/>
      <c r="CE162" s="374"/>
      <c r="CF162" s="374"/>
      <c r="CG162" s="374"/>
      <c r="CH162" s="374"/>
      <c r="CI162" s="374"/>
      <c r="CJ162" s="374"/>
      <c r="CK162" s="374"/>
      <c r="CL162" s="374"/>
      <c r="CM162" s="374"/>
      <c r="CN162" s="407"/>
      <c r="CO162" s="407"/>
      <c r="CP162" s="407"/>
      <c r="CQ162" s="407"/>
      <c r="CR162" s="407"/>
      <c r="CS162" s="407"/>
      <c r="CT162" s="407"/>
      <c r="CU162" s="407"/>
      <c r="CV162" s="374"/>
      <c r="CW162" s="374"/>
      <c r="CX162" s="231" t="s">
        <v>943</v>
      </c>
      <c r="CY162" s="226">
        <v>6</v>
      </c>
      <c r="CZ162" s="231" t="s">
        <v>933</v>
      </c>
      <c r="DA162" s="231" t="s">
        <v>933</v>
      </c>
      <c r="DD162" s="54"/>
      <c r="DE162" s="56"/>
      <c r="DF162" s="56"/>
      <c r="DG162" s="56"/>
      <c r="DH162" s="56"/>
      <c r="DI162" s="24" t="s">
        <v>194</v>
      </c>
      <c r="DJ162" s="274">
        <v>375207456</v>
      </c>
      <c r="DK162" s="274" t="s">
        <v>195</v>
      </c>
      <c r="DL162" s="136">
        <v>5836</v>
      </c>
      <c r="DM162" s="274">
        <v>80</v>
      </c>
      <c r="DN162" s="266" t="s">
        <v>1090</v>
      </c>
      <c r="DO162" s="274" t="s">
        <v>48</v>
      </c>
      <c r="DP162" s="982" t="s">
        <v>280</v>
      </c>
      <c r="DQ162" s="1007">
        <v>2</v>
      </c>
      <c r="DR162" s="1061" t="s">
        <v>34</v>
      </c>
      <c r="DS162" s="1061"/>
      <c r="DT162" s="274">
        <v>1</v>
      </c>
      <c r="DU162" s="274">
        <v>1</v>
      </c>
      <c r="DV162" s="1012">
        <v>41606</v>
      </c>
      <c r="DW162" s="274">
        <v>1</v>
      </c>
      <c r="DX162" s="274">
        <v>187.8</v>
      </c>
      <c r="DY162" s="274">
        <v>98.1</v>
      </c>
      <c r="DZ162" s="274">
        <v>135825</v>
      </c>
      <c r="EA162" s="908">
        <v>83.2</v>
      </c>
      <c r="EB162" s="908">
        <v>16.8</v>
      </c>
      <c r="EC162" s="908">
        <v>32.9</v>
      </c>
      <c r="ED162" s="1007">
        <v>50000</v>
      </c>
      <c r="EE162" s="908">
        <v>5000</v>
      </c>
      <c r="EF162" s="274">
        <v>17.64</v>
      </c>
      <c r="EG162" s="274">
        <v>1</v>
      </c>
      <c r="EH162" s="1061">
        <v>6</v>
      </c>
      <c r="EI162" s="284">
        <v>8</v>
      </c>
      <c r="EJ162" s="284">
        <v>15</v>
      </c>
      <c r="EK162" s="274"/>
      <c r="EL162" s="274">
        <v>3</v>
      </c>
      <c r="EM162" s="274">
        <v>1</v>
      </c>
      <c r="EN162" s="274">
        <v>168</v>
      </c>
      <c r="EO162" s="274">
        <v>92</v>
      </c>
      <c r="EP162" s="1087">
        <v>32.59637188208616</v>
      </c>
      <c r="EQ162" s="1061">
        <v>1</v>
      </c>
      <c r="ER162" s="1010">
        <v>42718</v>
      </c>
      <c r="ES162" s="1078" t="s">
        <v>863</v>
      </c>
      <c r="ET162" s="1061" t="s">
        <v>863</v>
      </c>
      <c r="EU162" s="274" t="s">
        <v>863</v>
      </c>
      <c r="EV162" s="691"/>
      <c r="EW162" s="691"/>
      <c r="EX162" s="987">
        <v>5836</v>
      </c>
      <c r="EY162" s="663"/>
      <c r="EZ162" s="663"/>
      <c r="FA162" s="663"/>
      <c r="FB162" s="663"/>
      <c r="FC162" s="892"/>
      <c r="FD162" s="893"/>
      <c r="FE162" s="662"/>
      <c r="FF162" s="663"/>
      <c r="FG162" s="663"/>
      <c r="FH162" s="663"/>
      <c r="FI162" s="663"/>
      <c r="FJ162" s="894"/>
      <c r="FK162" s="662"/>
      <c r="FL162" s="662"/>
      <c r="FM162" s="895"/>
      <c r="FN162" s="896"/>
      <c r="FO162" s="542"/>
      <c r="FP162" s="167">
        <v>81879</v>
      </c>
      <c r="FQ162" s="884"/>
      <c r="FR162" s="93"/>
      <c r="FS162" s="624" t="s">
        <v>754</v>
      </c>
      <c r="GR162" s="225"/>
      <c r="GS162" s="225"/>
    </row>
    <row r="163" spans="1:201" hidden="1" x14ac:dyDescent="0.25">
      <c r="A163" s="101">
        <v>37</v>
      </c>
      <c r="B163" s="228">
        <f>COUNTIFS($E$1:E163,E163,$G$1:G163,G163)</f>
        <v>2</v>
      </c>
      <c r="C163" s="228"/>
      <c r="D163" s="1046">
        <v>5837</v>
      </c>
      <c r="E163" s="10" t="s">
        <v>194</v>
      </c>
      <c r="F163" s="207" t="s">
        <v>88</v>
      </c>
      <c r="G163" s="207">
        <v>375207456</v>
      </c>
      <c r="H163" s="230">
        <f t="shared" si="2"/>
        <v>80</v>
      </c>
      <c r="I163" s="207" t="s">
        <v>195</v>
      </c>
      <c r="J163" s="207" t="s">
        <v>196</v>
      </c>
      <c r="K163" s="207" t="s">
        <v>37</v>
      </c>
      <c r="L163" s="256" t="s">
        <v>48</v>
      </c>
      <c r="M163" s="207">
        <v>15</v>
      </c>
      <c r="N163" s="208" t="s">
        <v>1122</v>
      </c>
      <c r="O163" s="213"/>
      <c r="P163" s="213"/>
      <c r="Q163" s="12" t="s">
        <v>198</v>
      </c>
      <c r="T163" s="168" t="s">
        <v>32</v>
      </c>
      <c r="U163" s="168"/>
      <c r="V163" s="180" t="s">
        <v>197</v>
      </c>
      <c r="W163" s="168"/>
      <c r="X163" s="179"/>
      <c r="Y163" s="168" t="s">
        <v>40</v>
      </c>
      <c r="Z163" s="168" t="s">
        <v>289</v>
      </c>
      <c r="AA163" s="226"/>
      <c r="AB163" s="226"/>
      <c r="AC163" s="212">
        <v>338905</v>
      </c>
      <c r="AD163" s="212"/>
      <c r="AE163" s="212"/>
      <c r="AF163" s="212"/>
      <c r="AG163" s="212"/>
      <c r="AH163" s="76" t="s">
        <v>281</v>
      </c>
      <c r="AI163" s="399"/>
      <c r="AJ163" s="374" t="s">
        <v>754</v>
      </c>
      <c r="AK163" s="44">
        <v>68.3</v>
      </c>
      <c r="AL163" s="374" t="s">
        <v>754</v>
      </c>
      <c r="AM163" s="374" t="s">
        <v>754</v>
      </c>
      <c r="AN163" s="374" t="s">
        <v>754</v>
      </c>
      <c r="AO163" s="374" t="s">
        <v>754</v>
      </c>
      <c r="AP163" s="400">
        <v>0.4</v>
      </c>
      <c r="AQ163" s="401">
        <v>0.1</v>
      </c>
      <c r="AR163" s="402">
        <v>98.8</v>
      </c>
      <c r="AS163" s="322">
        <v>99.3</v>
      </c>
      <c r="AT163" s="373">
        <v>4</v>
      </c>
      <c r="AU163" s="369">
        <v>395.2</v>
      </c>
      <c r="AV163" s="325">
        <v>4.0444893832153692E-3</v>
      </c>
      <c r="AW163" s="398">
        <v>0.1</v>
      </c>
      <c r="AX163" s="403">
        <v>0</v>
      </c>
      <c r="AY163" s="374" t="s">
        <v>754</v>
      </c>
      <c r="AZ163" s="374" t="s">
        <v>754</v>
      </c>
      <c r="BA163" s="404"/>
      <c r="BB163" s="374" t="s">
        <v>754</v>
      </c>
      <c r="BC163" s="329">
        <v>6.0000000000000012E-2</v>
      </c>
      <c r="BD163" s="329"/>
      <c r="BE163" s="374" t="s">
        <v>754</v>
      </c>
      <c r="BF163" s="374" t="s">
        <v>754</v>
      </c>
      <c r="BG163" s="374" t="s">
        <v>754</v>
      </c>
      <c r="BH163" s="374" t="s">
        <v>754</v>
      </c>
      <c r="BI163" s="374" t="s">
        <v>754</v>
      </c>
      <c r="BJ163" s="374" t="s">
        <v>754</v>
      </c>
      <c r="BK163" s="374" t="s">
        <v>754</v>
      </c>
      <c r="BL163" s="395" t="s">
        <v>754</v>
      </c>
      <c r="BM163" s="408">
        <v>0</v>
      </c>
      <c r="BN163" s="374" t="s">
        <v>754</v>
      </c>
      <c r="BO163" s="374" t="s">
        <v>754</v>
      </c>
      <c r="BP163" s="374" t="s">
        <v>754</v>
      </c>
      <c r="BQ163" s="405"/>
      <c r="BR163" s="406"/>
      <c r="BS163" s="406"/>
      <c r="BT163" s="406"/>
      <c r="BU163" s="406"/>
      <c r="BV163" s="406"/>
      <c r="BW163" s="406"/>
      <c r="BX163" s="406"/>
      <c r="BY163" s="406"/>
      <c r="BZ163" s="406"/>
      <c r="CA163" s="406"/>
      <c r="CB163" s="406"/>
      <c r="CC163" s="406"/>
      <c r="CD163" s="374" t="s">
        <v>754</v>
      </c>
      <c r="CE163" s="374" t="s">
        <v>754</v>
      </c>
      <c r="CF163" s="374" t="s">
        <v>754</v>
      </c>
      <c r="CG163" s="374" t="s">
        <v>754</v>
      </c>
      <c r="CH163" s="374" t="s">
        <v>754</v>
      </c>
      <c r="CI163" s="374" t="s">
        <v>754</v>
      </c>
      <c r="CJ163" s="374" t="s">
        <v>754</v>
      </c>
      <c r="CK163" s="374"/>
      <c r="CL163" s="374"/>
      <c r="CM163" s="374" t="s">
        <v>754</v>
      </c>
      <c r="CN163" s="407"/>
      <c r="CO163" s="407"/>
      <c r="CP163" s="407"/>
      <c r="CQ163" s="407"/>
      <c r="CR163" s="407"/>
      <c r="CS163" s="407"/>
      <c r="CT163" s="407"/>
      <c r="CU163" s="407"/>
      <c r="CV163" s="374" t="s">
        <v>754</v>
      </c>
      <c r="CW163" s="374"/>
      <c r="CX163" s="231" t="s">
        <v>943</v>
      </c>
      <c r="CY163" s="226">
        <v>6</v>
      </c>
      <c r="CZ163" s="231" t="s">
        <v>933</v>
      </c>
      <c r="DA163" s="231" t="s">
        <v>933</v>
      </c>
      <c r="DD163" s="54"/>
      <c r="DE163" s="56"/>
      <c r="DF163" s="56"/>
      <c r="DG163" s="56"/>
      <c r="DH163" s="56"/>
      <c r="DI163" s="24" t="s">
        <v>194</v>
      </c>
      <c r="DJ163" s="274">
        <v>375207456</v>
      </c>
      <c r="DK163" s="274" t="s">
        <v>195</v>
      </c>
      <c r="DL163" s="136">
        <v>5837</v>
      </c>
      <c r="DM163" s="274">
        <v>80</v>
      </c>
      <c r="DN163" s="266" t="s">
        <v>1090</v>
      </c>
      <c r="DO163" s="274" t="s">
        <v>48</v>
      </c>
      <c r="DP163" s="982" t="s">
        <v>281</v>
      </c>
      <c r="DQ163" s="1007">
        <v>2</v>
      </c>
      <c r="DR163" s="1061" t="s">
        <v>34</v>
      </c>
      <c r="DS163" s="1061"/>
      <c r="DT163" s="274">
        <v>1</v>
      </c>
      <c r="DU163" s="274">
        <v>1</v>
      </c>
      <c r="DV163" s="1012">
        <v>42284</v>
      </c>
      <c r="DW163" s="274">
        <v>1</v>
      </c>
      <c r="DX163" s="274">
        <v>187.8</v>
      </c>
      <c r="DY163" s="274">
        <v>98.1</v>
      </c>
      <c r="DZ163" s="274" t="s">
        <v>863</v>
      </c>
      <c r="EA163" s="908" t="s">
        <v>863</v>
      </c>
      <c r="EB163" s="908" t="s">
        <v>863</v>
      </c>
      <c r="EC163" s="908" t="s">
        <v>863</v>
      </c>
      <c r="ED163" s="1007" t="s">
        <v>863</v>
      </c>
      <c r="EE163" s="908" t="s">
        <v>863</v>
      </c>
      <c r="EF163" s="274" t="s">
        <v>863</v>
      </c>
      <c r="EG163" s="274">
        <v>1</v>
      </c>
      <c r="EH163" s="1061">
        <v>6</v>
      </c>
      <c r="EI163" s="284">
        <v>10</v>
      </c>
      <c r="EJ163" s="284">
        <v>15</v>
      </c>
      <c r="EK163" s="274"/>
      <c r="EL163" s="274">
        <v>3</v>
      </c>
      <c r="EM163" s="274">
        <v>1</v>
      </c>
      <c r="EN163" s="274">
        <v>168</v>
      </c>
      <c r="EO163" s="274">
        <v>92</v>
      </c>
      <c r="EP163" s="1087">
        <v>32.59637188208616</v>
      </c>
      <c r="EQ163" s="1061">
        <v>1</v>
      </c>
      <c r="ER163" s="1010">
        <v>42472</v>
      </c>
      <c r="ES163" s="1078" t="s">
        <v>863</v>
      </c>
      <c r="ET163" s="1061" t="s">
        <v>863</v>
      </c>
      <c r="EU163" s="274" t="s">
        <v>863</v>
      </c>
      <c r="EV163" s="691"/>
      <c r="EW163" s="691"/>
      <c r="EX163" s="988">
        <v>5837</v>
      </c>
      <c r="EY163" s="228"/>
      <c r="EZ163" s="228"/>
      <c r="FA163" s="228"/>
      <c r="FB163" s="228"/>
      <c r="FC163" s="228"/>
      <c r="FD163" s="127"/>
      <c r="FE163" s="35"/>
      <c r="FF163" s="228"/>
      <c r="FG163" s="228"/>
      <c r="FH163" s="228"/>
      <c r="FI163" s="228"/>
      <c r="FJ163" s="35"/>
      <c r="FK163" s="35"/>
      <c r="FL163" s="35"/>
      <c r="FM163" s="33"/>
      <c r="FN163" s="117"/>
      <c r="FO163" s="542"/>
      <c r="FP163" s="167">
        <v>338905</v>
      </c>
      <c r="FQ163" s="96"/>
      <c r="FR163" s="93"/>
      <c r="FS163" s="624" t="s">
        <v>754</v>
      </c>
      <c r="GR163" s="225"/>
      <c r="GS163" s="225"/>
    </row>
    <row r="164" spans="1:201" hidden="1" x14ac:dyDescent="0.25">
      <c r="A164" s="101">
        <v>38</v>
      </c>
      <c r="B164" s="228">
        <f>COUNTIFS($E$1:E164,E164,$G$1:G164,G164)</f>
        <v>1</v>
      </c>
      <c r="C164" s="228"/>
      <c r="D164" s="966">
        <v>5840</v>
      </c>
      <c r="E164" s="233" t="s">
        <v>199</v>
      </c>
      <c r="F164" s="230" t="s">
        <v>29</v>
      </c>
      <c r="G164" s="230">
        <v>475726411</v>
      </c>
      <c r="H164" s="230">
        <f t="shared" si="2"/>
        <v>70</v>
      </c>
      <c r="I164" s="230" t="s">
        <v>200</v>
      </c>
      <c r="J164" s="230" t="s">
        <v>201</v>
      </c>
      <c r="K164" s="230" t="s">
        <v>37</v>
      </c>
      <c r="L164" s="257" t="s">
        <v>48</v>
      </c>
      <c r="M164" s="230">
        <v>4</v>
      </c>
      <c r="N164" s="231">
        <v>13</v>
      </c>
      <c r="O164" s="226"/>
      <c r="P164" s="226"/>
      <c r="Q164" s="290" t="s">
        <v>202</v>
      </c>
      <c r="T164" s="168" t="s">
        <v>32</v>
      </c>
      <c r="U164" s="168" t="s">
        <v>32</v>
      </c>
      <c r="V164" s="180" t="s">
        <v>197</v>
      </c>
      <c r="W164" s="168"/>
      <c r="X164" s="179"/>
      <c r="Y164" s="168" t="s">
        <v>40</v>
      </c>
      <c r="Z164" s="168" t="s">
        <v>289</v>
      </c>
      <c r="AA164" s="226"/>
      <c r="AB164" s="226"/>
      <c r="AC164" s="212" t="s">
        <v>40</v>
      </c>
      <c r="AD164" s="212"/>
      <c r="AE164" s="212"/>
      <c r="AF164" s="212"/>
      <c r="AG164" s="212"/>
      <c r="AH164" s="205" t="s">
        <v>710</v>
      </c>
      <c r="AI164" s="399"/>
      <c r="AJ164" s="374" t="s">
        <v>754</v>
      </c>
      <c r="AK164" s="158">
        <v>0.06</v>
      </c>
      <c r="AL164" s="374" t="s">
        <v>754</v>
      </c>
      <c r="AM164" s="374" t="s">
        <v>754</v>
      </c>
      <c r="AN164" s="374" t="s">
        <v>754</v>
      </c>
      <c r="AO164" s="374" t="s">
        <v>754</v>
      </c>
      <c r="AP164" s="409" t="s">
        <v>754</v>
      </c>
      <c r="AQ164" s="401" t="s">
        <v>754</v>
      </c>
      <c r="AR164" s="402" t="s">
        <v>754</v>
      </c>
      <c r="AS164" s="374" t="s">
        <v>754</v>
      </c>
      <c r="AT164" s="374" t="s">
        <v>754</v>
      </c>
      <c r="AU164" s="374" t="s">
        <v>754</v>
      </c>
      <c r="AV164" s="374" t="s">
        <v>754</v>
      </c>
      <c r="AW164" s="374" t="s">
        <v>754</v>
      </c>
      <c r="AX164" s="410" t="s">
        <v>754</v>
      </c>
      <c r="AY164" s="374" t="s">
        <v>754</v>
      </c>
      <c r="AZ164" s="374" t="s">
        <v>754</v>
      </c>
      <c r="BA164" s="345" t="s">
        <v>754</v>
      </c>
      <c r="BB164" s="374" t="s">
        <v>754</v>
      </c>
      <c r="BC164" s="329" t="e">
        <v>#VALUE!</v>
      </c>
      <c r="BD164" s="346"/>
      <c r="BE164" s="374" t="s">
        <v>754</v>
      </c>
      <c r="BF164" s="374" t="s">
        <v>754</v>
      </c>
      <c r="BG164" s="374" t="s">
        <v>754</v>
      </c>
      <c r="BH164" s="374" t="s">
        <v>754</v>
      </c>
      <c r="BI164" s="374" t="s">
        <v>754</v>
      </c>
      <c r="BJ164" s="374" t="s">
        <v>754</v>
      </c>
      <c r="BK164" s="374" t="s">
        <v>754</v>
      </c>
      <c r="BL164" s="395" t="s">
        <v>754</v>
      </c>
      <c r="BM164" s="396" t="s">
        <v>754</v>
      </c>
      <c r="BN164" s="374" t="s">
        <v>754</v>
      </c>
      <c r="BO164" s="374" t="s">
        <v>754</v>
      </c>
      <c r="BP164" s="374" t="s">
        <v>754</v>
      </c>
      <c r="BQ164" s="405"/>
      <c r="BR164" s="406"/>
      <c r="BS164" s="406"/>
      <c r="BT164" s="406"/>
      <c r="BU164" s="406"/>
      <c r="BV164" s="406"/>
      <c r="BW164" s="406"/>
      <c r="BX164" s="406"/>
      <c r="BY164" s="406"/>
      <c r="BZ164" s="406"/>
      <c r="CA164" s="406"/>
      <c r="CB164" s="406"/>
      <c r="CC164" s="406"/>
      <c r="CD164" s="374" t="s">
        <v>754</v>
      </c>
      <c r="CE164" s="374" t="s">
        <v>754</v>
      </c>
      <c r="CF164" s="374" t="s">
        <v>754</v>
      </c>
      <c r="CG164" s="374" t="s">
        <v>754</v>
      </c>
      <c r="CH164" s="374" t="s">
        <v>754</v>
      </c>
      <c r="CI164" s="374" t="s">
        <v>754</v>
      </c>
      <c r="CJ164" s="374" t="s">
        <v>754</v>
      </c>
      <c r="CK164" s="374"/>
      <c r="CL164" s="374"/>
      <c r="CM164" s="374" t="s">
        <v>754</v>
      </c>
      <c r="CN164" s="407"/>
      <c r="CO164" s="407"/>
      <c r="CP164" s="407"/>
      <c r="CQ164" s="407"/>
      <c r="CR164" s="407"/>
      <c r="CS164" s="407"/>
      <c r="CT164" s="407"/>
      <c r="CU164" s="411"/>
      <c r="CV164" s="374" t="s">
        <v>754</v>
      </c>
      <c r="CW164" s="374"/>
      <c r="CX164" s="231" t="s">
        <v>932</v>
      </c>
      <c r="CY164" s="226">
        <v>4</v>
      </c>
      <c r="CZ164" s="231" t="s">
        <v>754</v>
      </c>
      <c r="DA164" s="231" t="s">
        <v>754</v>
      </c>
      <c r="DB164" s="349" t="s">
        <v>1527</v>
      </c>
      <c r="DD164" s="54"/>
      <c r="DE164" s="56"/>
      <c r="DF164" s="56"/>
      <c r="DG164" s="56"/>
      <c r="DH164" s="56"/>
      <c r="DI164" s="24" t="s">
        <v>199</v>
      </c>
      <c r="DJ164" s="274">
        <v>475726411</v>
      </c>
      <c r="DK164" s="274" t="s">
        <v>200</v>
      </c>
      <c r="DL164" s="136">
        <v>5840</v>
      </c>
      <c r="DM164" s="274">
        <v>70</v>
      </c>
      <c r="DN164" s="274" t="s">
        <v>1090</v>
      </c>
      <c r="DO164" s="274" t="s">
        <v>48</v>
      </c>
      <c r="DP164" s="982" t="s">
        <v>1098</v>
      </c>
      <c r="DQ164" s="1007">
        <v>1</v>
      </c>
      <c r="DR164" s="1061" t="s">
        <v>1100</v>
      </c>
      <c r="DS164" s="1061"/>
      <c r="DT164" s="274">
        <v>0</v>
      </c>
      <c r="DU164" s="274">
        <v>1</v>
      </c>
      <c r="DV164" s="1012">
        <v>37622</v>
      </c>
      <c r="DW164" s="274">
        <v>0</v>
      </c>
      <c r="DX164" s="274">
        <v>15.8</v>
      </c>
      <c r="DY164" s="274">
        <v>5.9</v>
      </c>
      <c r="DZ164" s="274" t="s">
        <v>863</v>
      </c>
      <c r="EA164" s="908" t="s">
        <v>863</v>
      </c>
      <c r="EB164" s="908" t="s">
        <v>863</v>
      </c>
      <c r="EC164" s="908" t="s">
        <v>863</v>
      </c>
      <c r="ED164" s="1007" t="s">
        <v>863</v>
      </c>
      <c r="EE164" s="908" t="s">
        <v>863</v>
      </c>
      <c r="EF164" s="274" t="s">
        <v>863</v>
      </c>
      <c r="EG164" s="274">
        <v>0</v>
      </c>
      <c r="EH164" s="1061">
        <v>4</v>
      </c>
      <c r="EI164" s="284">
        <v>8</v>
      </c>
      <c r="EJ164" s="284">
        <v>4</v>
      </c>
      <c r="EK164" s="274"/>
      <c r="EL164" s="274">
        <v>2</v>
      </c>
      <c r="EM164" s="274">
        <v>0</v>
      </c>
      <c r="EN164" s="274">
        <v>164</v>
      </c>
      <c r="EO164" s="274">
        <v>74</v>
      </c>
      <c r="EP164" s="1087">
        <v>27.513384889946462</v>
      </c>
      <c r="EQ164" s="1061">
        <v>3</v>
      </c>
      <c r="ER164" s="1010" t="s">
        <v>863</v>
      </c>
      <c r="ES164" s="1078" t="s">
        <v>863</v>
      </c>
      <c r="ET164" s="1061" t="s">
        <v>863</v>
      </c>
      <c r="EU164" s="274" t="s">
        <v>863</v>
      </c>
      <c r="EV164" s="691"/>
      <c r="EW164" s="691"/>
      <c r="EX164" s="987">
        <v>5840</v>
      </c>
      <c r="EY164" s="230"/>
      <c r="EZ164" s="230"/>
      <c r="FA164" s="230"/>
      <c r="FB164" s="230"/>
      <c r="FC164" s="126"/>
      <c r="FD164" s="128"/>
      <c r="FE164" s="197"/>
      <c r="FF164" s="32"/>
      <c r="FG164" s="230"/>
      <c r="FH164" s="230"/>
      <c r="FI164" s="230"/>
      <c r="FJ164" s="233"/>
      <c r="FK164" s="37"/>
      <c r="FL164" s="37"/>
      <c r="FM164" s="34"/>
      <c r="FN164" s="118"/>
      <c r="FO164" s="542"/>
      <c r="FP164" s="167" t="s">
        <v>40</v>
      </c>
      <c r="FQ164" s="441"/>
      <c r="FR164" s="93"/>
      <c r="FS164" s="624" t="s">
        <v>754</v>
      </c>
      <c r="GR164" s="225"/>
      <c r="GS164" s="225"/>
    </row>
    <row r="165" spans="1:201" hidden="1" x14ac:dyDescent="0.25">
      <c r="A165" s="101">
        <v>39</v>
      </c>
      <c r="B165" s="228">
        <f>COUNTIFS($E$1:E165,E165,$G$1:G165,G165)</f>
        <v>1</v>
      </c>
      <c r="C165" s="228"/>
      <c r="D165" s="966">
        <v>5844</v>
      </c>
      <c r="E165" s="233" t="s">
        <v>203</v>
      </c>
      <c r="F165" s="230" t="s">
        <v>30</v>
      </c>
      <c r="G165" s="230">
        <v>6401102147</v>
      </c>
      <c r="H165" s="230">
        <f t="shared" si="2"/>
        <v>53</v>
      </c>
      <c r="I165" s="230" t="s">
        <v>200</v>
      </c>
      <c r="J165" s="223" t="s">
        <v>34</v>
      </c>
      <c r="K165" s="230" t="s">
        <v>53</v>
      </c>
      <c r="L165" s="257" t="s">
        <v>48</v>
      </c>
      <c r="M165" s="230">
        <v>24</v>
      </c>
      <c r="N165" s="226">
        <v>1</v>
      </c>
      <c r="O165" s="226"/>
      <c r="P165" s="226"/>
      <c r="Q165" s="290" t="s">
        <v>204</v>
      </c>
      <c r="T165" s="168" t="s">
        <v>32</v>
      </c>
      <c r="U165" s="168" t="s">
        <v>32</v>
      </c>
      <c r="V165" s="180" t="s">
        <v>197</v>
      </c>
      <c r="W165" s="168" t="s">
        <v>32</v>
      </c>
      <c r="X165" s="179" t="s">
        <v>45</v>
      </c>
      <c r="Y165" s="168" t="s">
        <v>40</v>
      </c>
      <c r="Z165" s="168" t="s">
        <v>289</v>
      </c>
      <c r="AA165" s="226"/>
      <c r="AB165" s="226"/>
      <c r="AC165" s="212" t="s">
        <v>40</v>
      </c>
      <c r="AD165" s="212"/>
      <c r="AE165" s="212"/>
      <c r="AF165" s="212"/>
      <c r="AG165" s="212"/>
      <c r="AH165" s="76" t="s">
        <v>878</v>
      </c>
      <c r="AJ165" s="226">
        <v>8.5</v>
      </c>
      <c r="AK165" s="226">
        <v>76.900000000000006</v>
      </c>
      <c r="AL165" s="318">
        <v>6.5365000000000011</v>
      </c>
      <c r="AM165" s="226">
        <v>37522</v>
      </c>
      <c r="AN165" s="281">
        <v>9.3804999999999996</v>
      </c>
      <c r="AO165" s="226">
        <v>6</v>
      </c>
      <c r="AP165" s="370">
        <v>67.3</v>
      </c>
      <c r="AQ165" s="320">
        <v>27</v>
      </c>
      <c r="AR165" s="371">
        <v>1.5</v>
      </c>
      <c r="AS165" s="322">
        <v>95.8</v>
      </c>
      <c r="AT165" s="373">
        <v>2.4925925925925925</v>
      </c>
      <c r="AU165" s="369">
        <v>3.7388888888888889</v>
      </c>
      <c r="AV165" s="325">
        <v>2.3614035087719296</v>
      </c>
      <c r="AW165" s="226">
        <v>50.6</v>
      </c>
      <c r="AX165" s="340">
        <v>13.9</v>
      </c>
      <c r="AY165" s="226">
        <v>20.7</v>
      </c>
      <c r="AZ165" s="226">
        <v>71.5</v>
      </c>
      <c r="BB165" s="226">
        <v>0.5</v>
      </c>
      <c r="BC165" s="329">
        <v>3.339999999999999</v>
      </c>
      <c r="BD165" s="329"/>
      <c r="BJ165" s="226">
        <v>51.9</v>
      </c>
      <c r="BK165" s="226">
        <v>47</v>
      </c>
      <c r="BL165" s="331">
        <v>1.1042553191489362</v>
      </c>
      <c r="BM165" s="342">
        <v>0.8</v>
      </c>
      <c r="BN165" s="226">
        <v>1.2</v>
      </c>
      <c r="BO165" s="226">
        <v>3</v>
      </c>
      <c r="BP165" s="226">
        <v>9.6</v>
      </c>
      <c r="BQ165" s="333">
        <v>3.1999999999999997</v>
      </c>
      <c r="BR165" s="347">
        <v>9.5</v>
      </c>
      <c r="BS165" s="347">
        <v>89.4</v>
      </c>
      <c r="BT165" s="347"/>
      <c r="BU165" s="357">
        <v>2.1999999999999993</v>
      </c>
      <c r="BV165" s="357">
        <v>20.399999999999999</v>
      </c>
      <c r="BW165" s="357">
        <v>13.9</v>
      </c>
      <c r="BX165" s="357">
        <v>2.9</v>
      </c>
      <c r="BY165" s="357">
        <v>32.299999999999997</v>
      </c>
      <c r="BZ165" s="357">
        <v>6.6</v>
      </c>
      <c r="CA165" s="357">
        <v>42.7</v>
      </c>
      <c r="CB165" s="357">
        <v>8.6999999999999993</v>
      </c>
      <c r="CC165" s="357">
        <v>0.4</v>
      </c>
      <c r="CD165" s="280">
        <v>9.6120000000000001</v>
      </c>
      <c r="CE165" s="226">
        <v>35.6</v>
      </c>
      <c r="CF165" s="226">
        <v>64.2</v>
      </c>
      <c r="CG165" s="226">
        <v>93.2</v>
      </c>
      <c r="CH165" s="226">
        <v>6.8</v>
      </c>
      <c r="CI165" s="226">
        <v>70.900000000000006</v>
      </c>
      <c r="CJ165" s="226">
        <v>8.9</v>
      </c>
      <c r="CL165" s="226">
        <v>25.7</v>
      </c>
      <c r="CM165" s="226">
        <v>29.099999999999994</v>
      </c>
      <c r="CU165" s="66"/>
      <c r="CV165" s="226">
        <v>0.3</v>
      </c>
      <c r="CW165" s="226">
        <v>5.0999999999999996</v>
      </c>
      <c r="CX165" s="231" t="s">
        <v>929</v>
      </c>
      <c r="CY165" s="231">
        <v>3</v>
      </c>
      <c r="CZ165" s="231" t="s">
        <v>934</v>
      </c>
      <c r="DA165" s="231" t="s">
        <v>928</v>
      </c>
      <c r="DD165" s="54">
        <v>5844</v>
      </c>
      <c r="DE165" s="56">
        <v>236.21132064000003</v>
      </c>
      <c r="DF165" s="56">
        <v>72.400800749999974</v>
      </c>
      <c r="DG165" s="56">
        <v>0</v>
      </c>
      <c r="DH165" s="56">
        <v>1.6825000000000045</v>
      </c>
      <c r="DI165" s="4" t="s">
        <v>203</v>
      </c>
      <c r="DJ165" s="275">
        <v>6401102147</v>
      </c>
      <c r="DK165" s="275" t="s">
        <v>200</v>
      </c>
      <c r="DL165" s="412">
        <v>5844</v>
      </c>
      <c r="DM165" s="275">
        <v>53</v>
      </c>
      <c r="DN165" s="521" t="s">
        <v>1088</v>
      </c>
      <c r="DO165" s="274" t="s">
        <v>48</v>
      </c>
      <c r="DP165" s="982" t="s">
        <v>281</v>
      </c>
      <c r="DQ165" s="1014">
        <v>2</v>
      </c>
      <c r="DR165" s="1062" t="s">
        <v>34</v>
      </c>
      <c r="DS165" s="1062"/>
      <c r="DT165" s="275">
        <v>0</v>
      </c>
      <c r="DU165" s="275">
        <v>0</v>
      </c>
      <c r="DV165" s="1015" t="s">
        <v>863</v>
      </c>
      <c r="DW165" s="275" t="s">
        <v>863</v>
      </c>
      <c r="DX165" s="275" t="s">
        <v>863</v>
      </c>
      <c r="DY165" s="275" t="s">
        <v>863</v>
      </c>
      <c r="DZ165" s="275">
        <v>558</v>
      </c>
      <c r="EA165" s="1016">
        <v>4.5</v>
      </c>
      <c r="EB165" s="1016">
        <v>95.5</v>
      </c>
      <c r="EC165" s="1016" t="s">
        <v>863</v>
      </c>
      <c r="ED165" s="1014" t="s">
        <v>863</v>
      </c>
      <c r="EE165" s="1016" t="s">
        <v>863</v>
      </c>
      <c r="EF165" s="275" t="s">
        <v>863</v>
      </c>
      <c r="EG165" s="275">
        <v>0</v>
      </c>
      <c r="EH165" s="1062">
        <v>3</v>
      </c>
      <c r="EI165" s="284">
        <v>2</v>
      </c>
      <c r="EJ165" s="284">
        <v>24</v>
      </c>
      <c r="EK165" s="275"/>
      <c r="EL165" s="275">
        <v>3</v>
      </c>
      <c r="EM165" s="275">
        <v>0</v>
      </c>
      <c r="EN165" s="275">
        <v>176</v>
      </c>
      <c r="EO165" s="275">
        <v>162</v>
      </c>
      <c r="EP165" s="1088">
        <v>52.298553719008275</v>
      </c>
      <c r="EQ165" s="1062">
        <v>0</v>
      </c>
      <c r="ER165" s="275" t="s">
        <v>863</v>
      </c>
      <c r="ES165" s="1079">
        <v>3</v>
      </c>
      <c r="ET165" s="1062">
        <v>2</v>
      </c>
      <c r="EU165" s="275">
        <v>2</v>
      </c>
      <c r="EV165" s="691"/>
      <c r="EW165" s="691"/>
      <c r="EX165" s="987">
        <v>5844</v>
      </c>
      <c r="EY165" s="230"/>
      <c r="EZ165" s="230"/>
      <c r="FA165" s="230"/>
      <c r="FB165" s="230"/>
      <c r="FC165" s="126"/>
      <c r="FD165" s="128"/>
      <c r="FE165" s="197"/>
      <c r="FF165" s="32"/>
      <c r="FG165" s="230"/>
      <c r="FH165" s="230"/>
      <c r="FI165" s="230"/>
      <c r="FJ165" s="233"/>
      <c r="FK165" s="37"/>
      <c r="FL165" s="37"/>
      <c r="FM165" s="34"/>
      <c r="FN165" s="118"/>
      <c r="FO165" s="542"/>
      <c r="FP165" s="167" t="s">
        <v>40</v>
      </c>
      <c r="FQ165" s="441" t="s">
        <v>878</v>
      </c>
      <c r="FR165" s="93"/>
      <c r="FS165" s="101">
        <v>8.5</v>
      </c>
      <c r="GR165" s="225"/>
      <c r="GS165" s="225"/>
    </row>
    <row r="166" spans="1:201" hidden="1" x14ac:dyDescent="0.25">
      <c r="A166" s="101">
        <v>40</v>
      </c>
      <c r="B166" s="228">
        <f>COUNTIFS($E$1:E166,E166,$G$1:G166,G166)</f>
        <v>1</v>
      </c>
      <c r="C166" s="228"/>
      <c r="D166" s="966">
        <v>5850</v>
      </c>
      <c r="E166" s="233" t="s">
        <v>205</v>
      </c>
      <c r="F166" s="230" t="s">
        <v>59</v>
      </c>
      <c r="G166" s="230">
        <v>326009087</v>
      </c>
      <c r="H166" s="230">
        <f t="shared" si="2"/>
        <v>85</v>
      </c>
      <c r="I166" s="230" t="s">
        <v>200</v>
      </c>
      <c r="J166" s="230" t="s">
        <v>206</v>
      </c>
      <c r="K166" s="230" t="s">
        <v>37</v>
      </c>
      <c r="L166" s="257" t="s">
        <v>48</v>
      </c>
      <c r="M166" s="230">
        <v>7</v>
      </c>
      <c r="N166" s="215">
        <v>5</v>
      </c>
      <c r="O166" s="215"/>
      <c r="P166" s="215"/>
      <c r="Q166" s="291" t="s">
        <v>204</v>
      </c>
      <c r="R166" s="13"/>
      <c r="S166" s="13"/>
      <c r="T166" s="169"/>
      <c r="U166" s="169"/>
      <c r="V166" s="182"/>
      <c r="W166" s="169"/>
      <c r="X166" s="183"/>
      <c r="Y166" s="169" t="s">
        <v>40</v>
      </c>
      <c r="Z166" s="169"/>
      <c r="AA166" s="215"/>
      <c r="AB166" s="215"/>
      <c r="AC166" s="214">
        <v>21317</v>
      </c>
      <c r="AD166" s="214"/>
      <c r="AE166" s="214"/>
      <c r="AF166" s="214"/>
      <c r="AG166" s="214"/>
      <c r="AH166" s="78" t="s">
        <v>878</v>
      </c>
      <c r="AI166" s="77"/>
      <c r="AJ166" s="43" t="s">
        <v>754</v>
      </c>
      <c r="AK166" s="43" t="s">
        <v>754</v>
      </c>
      <c r="AL166" s="43" t="s">
        <v>754</v>
      </c>
      <c r="AM166" s="43" t="s">
        <v>754</v>
      </c>
      <c r="AN166" s="43" t="s">
        <v>754</v>
      </c>
      <c r="AO166" s="43" t="s">
        <v>754</v>
      </c>
      <c r="AP166" s="377" t="s">
        <v>754</v>
      </c>
      <c r="AQ166" s="378" t="s">
        <v>754</v>
      </c>
      <c r="AR166" s="379" t="s">
        <v>754</v>
      </c>
      <c r="AT166" s="43" t="s">
        <v>754</v>
      </c>
      <c r="AU166" s="43" t="s">
        <v>754</v>
      </c>
      <c r="AV166" s="381"/>
      <c r="AW166" s="43" t="s">
        <v>754</v>
      </c>
      <c r="AX166" s="382" t="s">
        <v>754</v>
      </c>
      <c r="AY166" s="43" t="s">
        <v>754</v>
      </c>
      <c r="AZ166" s="43" t="s">
        <v>754</v>
      </c>
      <c r="BA166" s="383"/>
      <c r="BB166" s="43" t="s">
        <v>754</v>
      </c>
      <c r="BC166" s="329" t="e">
        <v>#VALUE!</v>
      </c>
      <c r="BD166" s="329"/>
      <c r="BE166" s="43" t="s">
        <v>754</v>
      </c>
      <c r="BF166" s="43" t="s">
        <v>754</v>
      </c>
      <c r="BG166" s="43" t="s">
        <v>754</v>
      </c>
      <c r="BH166" s="43" t="s">
        <v>754</v>
      </c>
      <c r="BI166" s="43" t="s">
        <v>754</v>
      </c>
      <c r="BJ166" s="43" t="s">
        <v>754</v>
      </c>
      <c r="BK166" s="43" t="s">
        <v>754</v>
      </c>
      <c r="BL166" s="384" t="s">
        <v>754</v>
      </c>
      <c r="BM166" s="381" t="s">
        <v>754</v>
      </c>
      <c r="BN166" s="43" t="s">
        <v>754</v>
      </c>
      <c r="BO166" s="43" t="s">
        <v>754</v>
      </c>
      <c r="BP166" s="43" t="s">
        <v>754</v>
      </c>
      <c r="BQ166" s="385"/>
      <c r="BR166" s="386"/>
      <c r="BS166" s="386"/>
      <c r="BT166" s="386"/>
      <c r="BU166" s="386"/>
      <c r="BV166" s="386"/>
      <c r="BW166" s="386"/>
      <c r="BX166" s="386"/>
      <c r="BY166" s="386"/>
      <c r="BZ166" s="386"/>
      <c r="CA166" s="386"/>
      <c r="CB166" s="386"/>
      <c r="CC166" s="386"/>
      <c r="CD166" s="43" t="s">
        <v>754</v>
      </c>
      <c r="CE166" s="43" t="s">
        <v>754</v>
      </c>
      <c r="CF166" s="43" t="s">
        <v>754</v>
      </c>
      <c r="CG166" s="43" t="s">
        <v>754</v>
      </c>
      <c r="CH166" s="43" t="s">
        <v>754</v>
      </c>
      <c r="CI166" s="43" t="s">
        <v>754</v>
      </c>
      <c r="CJ166" s="43" t="s">
        <v>754</v>
      </c>
      <c r="CK166" s="43"/>
      <c r="CL166" s="43"/>
      <c r="CM166" s="43" t="s">
        <v>754</v>
      </c>
      <c r="CN166" s="13"/>
      <c r="CO166" s="13"/>
      <c r="CP166" s="13"/>
      <c r="CQ166" s="13"/>
      <c r="CR166" s="13"/>
      <c r="CS166" s="13"/>
      <c r="CT166" s="13"/>
      <c r="CU166" s="13"/>
      <c r="CV166" s="43" t="s">
        <v>754</v>
      </c>
      <c r="CW166" s="215"/>
      <c r="CX166" s="215"/>
      <c r="CY166" s="215"/>
      <c r="CZ166" s="43" t="s">
        <v>754</v>
      </c>
      <c r="DA166" s="43" t="s">
        <v>754</v>
      </c>
      <c r="DB166" s="387"/>
      <c r="DC166" s="215"/>
      <c r="DD166" s="54"/>
      <c r="DE166" s="56"/>
      <c r="DF166" s="56"/>
      <c r="DG166" s="56"/>
      <c r="DH166" s="56"/>
      <c r="DI166" s="23" t="s">
        <v>205</v>
      </c>
      <c r="DJ166" s="274">
        <v>326009087</v>
      </c>
      <c r="DK166" s="274" t="s">
        <v>200</v>
      </c>
      <c r="DL166" s="136">
        <v>5850</v>
      </c>
      <c r="DM166" s="274">
        <v>85</v>
      </c>
      <c r="DN166" s="274" t="s">
        <v>1090</v>
      </c>
      <c r="DO166" s="274" t="s">
        <v>48</v>
      </c>
      <c r="DP166" s="982" t="s">
        <v>281</v>
      </c>
      <c r="DQ166" s="1007">
        <v>2</v>
      </c>
      <c r="DR166" s="1061" t="s">
        <v>34</v>
      </c>
      <c r="DS166" s="1061"/>
      <c r="DT166" s="274">
        <v>0</v>
      </c>
      <c r="DU166" s="274">
        <v>0</v>
      </c>
      <c r="DV166" s="1008" t="s">
        <v>863</v>
      </c>
      <c r="DW166" s="274" t="s">
        <v>863</v>
      </c>
      <c r="DX166" s="274" t="s">
        <v>863</v>
      </c>
      <c r="DY166" s="274" t="s">
        <v>863</v>
      </c>
      <c r="DZ166" s="274">
        <v>21317</v>
      </c>
      <c r="EA166" s="908">
        <v>87.3</v>
      </c>
      <c r="EB166" s="908">
        <v>12.7</v>
      </c>
      <c r="EC166" s="908" t="s">
        <v>863</v>
      </c>
      <c r="ED166" s="1007" t="s">
        <v>863</v>
      </c>
      <c r="EE166" s="908" t="s">
        <v>863</v>
      </c>
      <c r="EF166" s="274" t="s">
        <v>863</v>
      </c>
      <c r="EG166" s="274">
        <v>0</v>
      </c>
      <c r="EH166" s="1061">
        <v>3</v>
      </c>
      <c r="EI166" s="284">
        <v>11</v>
      </c>
      <c r="EJ166" s="284">
        <v>7</v>
      </c>
      <c r="EK166" s="274"/>
      <c r="EL166" s="274">
        <v>3</v>
      </c>
      <c r="EM166" s="274">
        <v>0</v>
      </c>
      <c r="EN166" s="274">
        <v>160</v>
      </c>
      <c r="EO166" s="274">
        <v>64</v>
      </c>
      <c r="EP166" s="1087">
        <v>25.000000000000004</v>
      </c>
      <c r="EQ166" s="1061">
        <v>2</v>
      </c>
      <c r="ER166" s="274" t="s">
        <v>863</v>
      </c>
      <c r="ES166" s="1078">
        <v>3</v>
      </c>
      <c r="ET166" s="1061">
        <v>2</v>
      </c>
      <c r="EU166" s="274" t="s">
        <v>863</v>
      </c>
      <c r="EV166" s="691"/>
      <c r="EW166" s="691"/>
      <c r="EX166" s="987">
        <v>5850</v>
      </c>
      <c r="EY166" s="230"/>
      <c r="EZ166" s="230"/>
      <c r="FA166" s="230"/>
      <c r="FB166" s="230"/>
      <c r="FC166" s="126"/>
      <c r="FD166" s="128"/>
      <c r="FE166" s="197"/>
      <c r="FF166" s="32"/>
      <c r="FG166" s="230"/>
      <c r="FH166" s="230"/>
      <c r="FI166" s="230"/>
      <c r="FJ166" s="233"/>
      <c r="FK166" s="37"/>
      <c r="FL166" s="37"/>
      <c r="FM166" s="34"/>
      <c r="FN166" s="118"/>
      <c r="FO166" s="542"/>
      <c r="FP166" s="167">
        <v>21317</v>
      </c>
      <c r="FQ166" s="441" t="s">
        <v>878</v>
      </c>
      <c r="FR166" s="42"/>
      <c r="FS166" s="624" t="s">
        <v>754</v>
      </c>
      <c r="GR166" s="225"/>
      <c r="GS166" s="225"/>
    </row>
    <row r="167" spans="1:201" hidden="1" x14ac:dyDescent="0.25">
      <c r="A167" s="228">
        <v>41</v>
      </c>
      <c r="B167" s="228">
        <f>COUNTIFS($E$1:E167,E167,$G$1:G167,G167)</f>
        <v>1</v>
      </c>
      <c r="C167" s="228"/>
      <c r="D167" s="966">
        <v>5869</v>
      </c>
      <c r="E167" s="233" t="s">
        <v>207</v>
      </c>
      <c r="F167" s="230" t="s">
        <v>73</v>
      </c>
      <c r="G167" s="230">
        <v>520731054</v>
      </c>
      <c r="H167" s="230">
        <f t="shared" si="2"/>
        <v>65</v>
      </c>
      <c r="I167" s="230" t="s">
        <v>208</v>
      </c>
      <c r="J167" s="223" t="s">
        <v>209</v>
      </c>
      <c r="K167" s="230" t="s">
        <v>28</v>
      </c>
      <c r="L167" s="257" t="s">
        <v>48</v>
      </c>
      <c r="M167" s="230">
        <v>2</v>
      </c>
      <c r="N167" s="226">
        <v>5</v>
      </c>
      <c r="O167" s="226"/>
      <c r="P167" s="226"/>
      <c r="Q167" s="290" t="s">
        <v>210</v>
      </c>
      <c r="T167" s="168" t="s">
        <v>32</v>
      </c>
      <c r="U167" s="168"/>
      <c r="V167" s="180" t="s">
        <v>197</v>
      </c>
      <c r="W167" s="168"/>
      <c r="X167" s="179"/>
      <c r="Y167" s="168" t="s">
        <v>40</v>
      </c>
      <c r="Z167" s="168" t="s">
        <v>289</v>
      </c>
      <c r="AA167" s="226"/>
      <c r="AB167" s="226"/>
      <c r="AC167" s="212" t="s">
        <v>40</v>
      </c>
      <c r="AD167" s="212"/>
      <c r="AE167" s="212"/>
      <c r="AF167" s="212"/>
      <c r="AG167" s="212"/>
      <c r="AJ167" s="231" t="s">
        <v>754</v>
      </c>
      <c r="AK167" s="226">
        <v>35</v>
      </c>
      <c r="AL167" s="338" t="s">
        <v>754</v>
      </c>
      <c r="AM167" s="226">
        <v>7349</v>
      </c>
      <c r="AN167" s="281">
        <v>11.0235</v>
      </c>
      <c r="AO167" s="226">
        <v>3</v>
      </c>
      <c r="AP167" s="370">
        <v>58.4</v>
      </c>
      <c r="AQ167" s="320">
        <v>26.1</v>
      </c>
      <c r="AR167" s="371">
        <v>7.9</v>
      </c>
      <c r="AS167" s="322">
        <v>92.4</v>
      </c>
      <c r="AT167" s="373">
        <v>2.2375478927203063</v>
      </c>
      <c r="AU167" s="369">
        <v>17.676628352490422</v>
      </c>
      <c r="AV167" s="325">
        <v>1.7176470588235293</v>
      </c>
      <c r="AW167" s="226">
        <v>46</v>
      </c>
      <c r="AX167" s="340">
        <v>6.6</v>
      </c>
      <c r="AY167" s="231" t="s">
        <v>754</v>
      </c>
      <c r="AZ167" s="231" t="s">
        <v>754</v>
      </c>
      <c r="BB167" s="231" t="s">
        <v>754</v>
      </c>
      <c r="BC167" s="329">
        <v>2.4799999999999995</v>
      </c>
      <c r="BD167" s="329"/>
      <c r="BJ167" s="374" t="s">
        <v>754</v>
      </c>
      <c r="BK167" s="374" t="s">
        <v>754</v>
      </c>
      <c r="BL167" s="395" t="s">
        <v>754</v>
      </c>
      <c r="BM167" s="396" t="s">
        <v>754</v>
      </c>
      <c r="BN167" s="374" t="s">
        <v>754</v>
      </c>
      <c r="BO167" s="374" t="s">
        <v>754</v>
      </c>
      <c r="BP167" s="374" t="s">
        <v>754</v>
      </c>
      <c r="BQ167" s="333" t="e">
        <v>#VALUE!</v>
      </c>
      <c r="BR167" s="347"/>
      <c r="BS167" s="347"/>
      <c r="BT167" s="347"/>
      <c r="BU167" s="347"/>
      <c r="BV167" s="347"/>
      <c r="BW167" s="347"/>
      <c r="BX167" s="347"/>
      <c r="BY167" s="347"/>
      <c r="BZ167" s="347"/>
      <c r="CA167" s="347"/>
      <c r="CB167" s="347"/>
      <c r="CC167" s="347"/>
      <c r="CG167" s="231" t="s">
        <v>754</v>
      </c>
      <c r="CH167" s="231" t="s">
        <v>754</v>
      </c>
      <c r="CI167" s="231" t="s">
        <v>754</v>
      </c>
      <c r="CJ167" s="231" t="s">
        <v>754</v>
      </c>
      <c r="CK167" s="231"/>
      <c r="CL167" s="231"/>
      <c r="CM167" s="231" t="s">
        <v>754</v>
      </c>
      <c r="CU167" s="66"/>
      <c r="CV167" s="226">
        <v>2</v>
      </c>
      <c r="CW167" s="226">
        <v>11.3</v>
      </c>
      <c r="CX167" s="231" t="s">
        <v>929</v>
      </c>
      <c r="CY167" s="231">
        <v>3</v>
      </c>
      <c r="CZ167" s="231" t="s">
        <v>934</v>
      </c>
      <c r="DA167" s="231" t="s">
        <v>928</v>
      </c>
      <c r="DB167" s="349" t="s">
        <v>939</v>
      </c>
      <c r="DD167" s="54"/>
      <c r="DE167" s="56"/>
      <c r="DF167" s="56"/>
      <c r="DG167" s="56"/>
      <c r="DH167" s="56"/>
      <c r="DI167" s="23" t="s">
        <v>207</v>
      </c>
      <c r="DJ167" s="274">
        <v>520731054</v>
      </c>
      <c r="DK167" s="274" t="s">
        <v>208</v>
      </c>
      <c r="DL167" s="136">
        <v>5869</v>
      </c>
      <c r="DM167" s="274">
        <v>65</v>
      </c>
      <c r="DN167" s="521" t="s">
        <v>1088</v>
      </c>
      <c r="DO167" s="274" t="s">
        <v>48</v>
      </c>
      <c r="DP167" s="982" t="s">
        <v>280</v>
      </c>
      <c r="DQ167" s="1007">
        <v>2</v>
      </c>
      <c r="DR167" s="1061" t="s">
        <v>34</v>
      </c>
      <c r="DS167" s="1061"/>
      <c r="DT167" s="274">
        <v>0</v>
      </c>
      <c r="DU167" s="274">
        <v>0</v>
      </c>
      <c r="DV167" s="1012">
        <v>42779</v>
      </c>
      <c r="DW167" s="274">
        <v>1</v>
      </c>
      <c r="DX167" s="274">
        <v>4</v>
      </c>
      <c r="DY167" s="274" t="s">
        <v>863</v>
      </c>
      <c r="DZ167" s="274" t="s">
        <v>863</v>
      </c>
      <c r="EA167" s="908" t="s">
        <v>863</v>
      </c>
      <c r="EB167" s="908" t="s">
        <v>863</v>
      </c>
      <c r="EC167" s="908" t="s">
        <v>863</v>
      </c>
      <c r="ED167" s="1007" t="s">
        <v>863</v>
      </c>
      <c r="EE167" s="908" t="s">
        <v>863</v>
      </c>
      <c r="EF167" s="274" t="s">
        <v>863</v>
      </c>
      <c r="EG167" s="274" t="s">
        <v>863</v>
      </c>
      <c r="EH167" s="1061">
        <v>3</v>
      </c>
      <c r="EI167" s="284">
        <v>11</v>
      </c>
      <c r="EJ167" s="284">
        <v>2</v>
      </c>
      <c r="EK167" s="274">
        <v>2</v>
      </c>
      <c r="EL167" s="274">
        <v>1</v>
      </c>
      <c r="EM167" s="274">
        <v>0</v>
      </c>
      <c r="EN167" s="274">
        <v>200</v>
      </c>
      <c r="EO167" s="274">
        <v>91</v>
      </c>
      <c r="EP167" s="1087">
        <v>22.75</v>
      </c>
      <c r="EQ167" s="1061">
        <v>2</v>
      </c>
      <c r="ER167" s="274" t="s">
        <v>863</v>
      </c>
      <c r="ES167" s="1078">
        <v>4</v>
      </c>
      <c r="ET167" s="1061">
        <v>2</v>
      </c>
      <c r="EU167" s="274" t="s">
        <v>863</v>
      </c>
      <c r="EV167" s="691"/>
      <c r="EW167" s="691"/>
      <c r="EX167" s="987">
        <v>5869</v>
      </c>
      <c r="EY167" s="228"/>
      <c r="EZ167" s="228"/>
      <c r="FA167" s="228"/>
      <c r="FB167" s="228"/>
      <c r="FC167" s="228"/>
      <c r="FD167" s="127"/>
      <c r="FE167" s="35"/>
      <c r="FF167" s="228"/>
      <c r="FG167" s="228"/>
      <c r="FH167" s="228"/>
      <c r="FI167" s="228"/>
      <c r="FJ167" s="35"/>
      <c r="FK167" s="35"/>
      <c r="FL167" s="35"/>
      <c r="FM167" s="33"/>
      <c r="FN167" s="117"/>
      <c r="FO167" s="542"/>
      <c r="FP167" s="897" t="s">
        <v>40</v>
      </c>
      <c r="FQ167" s="96"/>
      <c r="FR167" s="42"/>
      <c r="FS167" s="624" t="s">
        <v>754</v>
      </c>
      <c r="GR167" s="79"/>
      <c r="GS167" s="79"/>
    </row>
    <row r="168" spans="1:201" hidden="1" x14ac:dyDescent="0.25">
      <c r="A168" s="101">
        <v>42</v>
      </c>
      <c r="B168" s="228">
        <f>COUNTIFS($E$1:E168,E168,$G$1:G168,G168)</f>
        <v>1</v>
      </c>
      <c r="C168" s="228"/>
      <c r="D168" s="966">
        <v>5873</v>
      </c>
      <c r="E168" s="233" t="s">
        <v>211</v>
      </c>
      <c r="F168" s="230" t="s">
        <v>58</v>
      </c>
      <c r="G168" s="230">
        <v>7061105700</v>
      </c>
      <c r="H168" s="230">
        <f t="shared" si="2"/>
        <v>47</v>
      </c>
      <c r="I168" s="230" t="s">
        <v>208</v>
      </c>
      <c r="J168" s="223" t="s">
        <v>212</v>
      </c>
      <c r="K168" s="230" t="s">
        <v>53</v>
      </c>
      <c r="L168" s="257" t="s">
        <v>48</v>
      </c>
      <c r="M168" s="230">
        <v>7</v>
      </c>
      <c r="N168" s="226">
        <v>1</v>
      </c>
      <c r="O168" s="226"/>
      <c r="P168" s="226"/>
      <c r="Q168" s="290" t="s">
        <v>204</v>
      </c>
      <c r="T168" s="168" t="s">
        <v>32</v>
      </c>
      <c r="U168" s="168"/>
      <c r="V168" s="180" t="s">
        <v>96</v>
      </c>
      <c r="W168" s="168"/>
      <c r="X168" s="179"/>
      <c r="Y168" s="168" t="s">
        <v>40</v>
      </c>
      <c r="Z168" s="168" t="s">
        <v>289</v>
      </c>
      <c r="AA168" s="226"/>
      <c r="AB168" s="226"/>
      <c r="AC168" s="212">
        <v>414</v>
      </c>
      <c r="AD168" s="212"/>
      <c r="AE168" s="212"/>
      <c r="AF168" s="212"/>
      <c r="AG168" s="212"/>
      <c r="AH168" s="76" t="s">
        <v>879</v>
      </c>
      <c r="AJ168" s="231" t="s">
        <v>754</v>
      </c>
      <c r="AK168" s="226">
        <v>64.2</v>
      </c>
      <c r="AL168" s="338" t="s">
        <v>754</v>
      </c>
      <c r="AM168" s="226">
        <v>66050</v>
      </c>
      <c r="AN168" s="281">
        <v>28.307142857142857</v>
      </c>
      <c r="AO168" s="226">
        <v>3</v>
      </c>
      <c r="AP168" s="370">
        <v>61.7</v>
      </c>
      <c r="AQ168" s="320">
        <v>27</v>
      </c>
      <c r="AR168" s="371">
        <v>6.4</v>
      </c>
      <c r="AS168" s="322">
        <v>95.100000000000009</v>
      </c>
      <c r="AT168" s="373">
        <v>2.2851851851851852</v>
      </c>
      <c r="AU168" s="369">
        <v>14.625185185185186</v>
      </c>
      <c r="AV168" s="325">
        <v>1.847305389221557</v>
      </c>
      <c r="AW168" s="226">
        <v>53.7</v>
      </c>
      <c r="AX168" s="340">
        <v>2.9</v>
      </c>
      <c r="AY168" s="231" t="s">
        <v>754</v>
      </c>
      <c r="AZ168" s="231" t="s">
        <v>754</v>
      </c>
      <c r="BB168" s="231" t="s">
        <v>754</v>
      </c>
      <c r="BC168" s="329">
        <v>1.6</v>
      </c>
      <c r="BD168" s="329"/>
      <c r="BJ168" s="374" t="s">
        <v>754</v>
      </c>
      <c r="BK168" s="374" t="s">
        <v>754</v>
      </c>
      <c r="BL168" s="395" t="s">
        <v>754</v>
      </c>
      <c r="BM168" s="396" t="s">
        <v>754</v>
      </c>
      <c r="BN168" s="374" t="s">
        <v>754</v>
      </c>
      <c r="BO168" s="374" t="s">
        <v>754</v>
      </c>
      <c r="BP168" s="374" t="s">
        <v>754</v>
      </c>
      <c r="BQ168" s="333" t="e">
        <v>#VALUE!</v>
      </c>
      <c r="BR168" s="347"/>
      <c r="BS168" s="347"/>
      <c r="BT168" s="347"/>
      <c r="BU168" s="347"/>
      <c r="BV168" s="347"/>
      <c r="BW168" s="347"/>
      <c r="BX168" s="347"/>
      <c r="BY168" s="347"/>
      <c r="BZ168" s="347"/>
      <c r="CA168" s="347"/>
      <c r="CB168" s="347"/>
      <c r="CC168" s="347"/>
      <c r="CG168" s="231" t="s">
        <v>754</v>
      </c>
      <c r="CH168" s="231" t="s">
        <v>754</v>
      </c>
      <c r="CI168" s="231" t="s">
        <v>754</v>
      </c>
      <c r="CJ168" s="231" t="s">
        <v>754</v>
      </c>
      <c r="CK168" s="231"/>
      <c r="CL168" s="231"/>
      <c r="CM168" s="231" t="s">
        <v>754</v>
      </c>
      <c r="CU168" s="66"/>
      <c r="CV168" s="226">
        <v>1.3</v>
      </c>
      <c r="CW168" s="226">
        <v>18.2</v>
      </c>
      <c r="CX168" s="231" t="s">
        <v>929</v>
      </c>
      <c r="CY168" s="231">
        <v>3</v>
      </c>
      <c r="CZ168" s="231" t="s">
        <v>930</v>
      </c>
      <c r="DA168" s="98" t="s">
        <v>930</v>
      </c>
      <c r="DB168" s="349" t="s">
        <v>939</v>
      </c>
      <c r="DD168" s="54">
        <v>5873</v>
      </c>
      <c r="DE168" s="56">
        <v>86.802799999999991</v>
      </c>
      <c r="DF168" s="56">
        <v>40.209578079999993</v>
      </c>
      <c r="DG168" s="56">
        <v>0</v>
      </c>
      <c r="DH168" s="56">
        <v>0.97165875999999685</v>
      </c>
      <c r="DI168" s="4" t="s">
        <v>211</v>
      </c>
      <c r="DJ168" s="274">
        <v>7061105700</v>
      </c>
      <c r="DK168" s="274" t="s">
        <v>208</v>
      </c>
      <c r="DL168" s="136">
        <v>5873</v>
      </c>
      <c r="DM168" s="274">
        <v>47</v>
      </c>
      <c r="DN168" s="266" t="s">
        <v>1090</v>
      </c>
      <c r="DO168" s="274" t="s">
        <v>48</v>
      </c>
      <c r="DP168" s="982" t="s">
        <v>280</v>
      </c>
      <c r="DQ168" s="1007">
        <v>2</v>
      </c>
      <c r="DR168" s="1061" t="s">
        <v>34</v>
      </c>
      <c r="DS168" s="1061"/>
      <c r="DT168" s="274">
        <v>0</v>
      </c>
      <c r="DU168" s="274">
        <v>0</v>
      </c>
      <c r="DV168" s="1008" t="s">
        <v>863</v>
      </c>
      <c r="DW168" s="274" t="s">
        <v>863</v>
      </c>
      <c r="DX168" s="274" t="s">
        <v>863</v>
      </c>
      <c r="DY168" s="274" t="s">
        <v>863</v>
      </c>
      <c r="DZ168" s="274">
        <v>414</v>
      </c>
      <c r="EA168" s="908">
        <v>12.1</v>
      </c>
      <c r="EB168" s="908">
        <v>87.9</v>
      </c>
      <c r="EC168" s="908" t="s">
        <v>863</v>
      </c>
      <c r="ED168" s="1007" t="s">
        <v>863</v>
      </c>
      <c r="EE168" s="908" t="s">
        <v>863</v>
      </c>
      <c r="EF168" s="274" t="s">
        <v>863</v>
      </c>
      <c r="EG168" s="274">
        <v>0</v>
      </c>
      <c r="EH168" s="1061">
        <v>3</v>
      </c>
      <c r="EI168" s="284">
        <v>1</v>
      </c>
      <c r="EJ168" s="284">
        <v>7</v>
      </c>
      <c r="EK168" s="274"/>
      <c r="EL168" s="274">
        <v>3</v>
      </c>
      <c r="EM168" s="274">
        <v>1</v>
      </c>
      <c r="EN168" s="274" t="s">
        <v>863</v>
      </c>
      <c r="EO168" s="274" t="s">
        <v>863</v>
      </c>
      <c r="EP168" s="1087" t="s">
        <v>863</v>
      </c>
      <c r="EQ168" s="1061">
        <v>2</v>
      </c>
      <c r="ER168" s="274" t="s">
        <v>863</v>
      </c>
      <c r="ES168" s="1078">
        <v>3</v>
      </c>
      <c r="ET168" s="1061">
        <v>1</v>
      </c>
      <c r="EU168" s="274" t="s">
        <v>863</v>
      </c>
      <c r="EV168" s="691"/>
      <c r="EW168" s="691"/>
      <c r="EX168" s="987">
        <v>5873</v>
      </c>
      <c r="EY168" s="207"/>
      <c r="EZ168" s="207"/>
      <c r="FA168" s="207"/>
      <c r="FB168" s="207"/>
      <c r="FC168" s="660"/>
      <c r="FD168" s="661"/>
      <c r="FE168" s="662"/>
      <c r="FF168" s="663"/>
      <c r="FG168" s="207"/>
      <c r="FH168" s="207"/>
      <c r="FI168" s="207"/>
      <c r="FJ168" s="10"/>
      <c r="FK168" s="664"/>
      <c r="FL168" s="664"/>
      <c r="FM168" s="898"/>
      <c r="FN168" s="896"/>
      <c r="FO168" s="542" t="e">
        <v>#DIV/0!</v>
      </c>
      <c r="FP168" s="897">
        <v>414</v>
      </c>
      <c r="FQ168" s="441" t="s">
        <v>879</v>
      </c>
      <c r="FR168" s="42"/>
      <c r="FS168" s="624" t="s">
        <v>754</v>
      </c>
      <c r="GR168" s="225"/>
      <c r="GS168" s="225"/>
    </row>
    <row r="169" spans="1:201" hidden="1" x14ac:dyDescent="0.25">
      <c r="A169" s="101">
        <v>43</v>
      </c>
      <c r="B169" s="228">
        <f>COUNTIFS($E$1:E169,E169,$G$1:G169,G169)</f>
        <v>1</v>
      </c>
      <c r="C169" s="228"/>
      <c r="D169" s="966">
        <v>5874</v>
      </c>
      <c r="E169" s="233" t="s">
        <v>213</v>
      </c>
      <c r="F169" s="230" t="s">
        <v>63</v>
      </c>
      <c r="G169" s="230">
        <v>630511856</v>
      </c>
      <c r="H169" s="230">
        <f t="shared" si="2"/>
        <v>54</v>
      </c>
      <c r="I169" s="230" t="s">
        <v>208</v>
      </c>
      <c r="J169" s="223" t="s">
        <v>214</v>
      </c>
      <c r="K169" s="230" t="s">
        <v>53</v>
      </c>
      <c r="L169" s="257" t="s">
        <v>48</v>
      </c>
      <c r="M169" s="230">
        <v>7</v>
      </c>
      <c r="N169" s="226">
        <v>1</v>
      </c>
      <c r="O169" s="226"/>
      <c r="P169" s="226"/>
      <c r="Q169" s="290" t="s">
        <v>204</v>
      </c>
      <c r="T169" s="168" t="s">
        <v>32</v>
      </c>
      <c r="U169" s="168" t="s">
        <v>32</v>
      </c>
      <c r="V169" s="180" t="s">
        <v>96</v>
      </c>
      <c r="W169" s="168" t="s">
        <v>32</v>
      </c>
      <c r="X169" s="179" t="s">
        <v>45</v>
      </c>
      <c r="Y169" s="168" t="s">
        <v>40</v>
      </c>
      <c r="Z169" s="168" t="s">
        <v>289</v>
      </c>
      <c r="AA169" s="226"/>
      <c r="AB169" s="226"/>
      <c r="AC169" s="212">
        <v>529</v>
      </c>
      <c r="AD169" s="212"/>
      <c r="AE169" s="212"/>
      <c r="AF169" s="212"/>
      <c r="AG169" s="212"/>
      <c r="AH169" s="76" t="s">
        <v>879</v>
      </c>
      <c r="AJ169" s="231" t="s">
        <v>754</v>
      </c>
      <c r="AK169" s="226">
        <v>37.4</v>
      </c>
      <c r="AL169" s="338" t="s">
        <v>754</v>
      </c>
      <c r="AM169" s="226">
        <v>56815</v>
      </c>
      <c r="AN169" s="281">
        <v>32.465714285714284</v>
      </c>
      <c r="AO169" s="226">
        <v>4</v>
      </c>
      <c r="AP169" s="370">
        <v>41.9</v>
      </c>
      <c r="AQ169" s="320">
        <v>51.2</v>
      </c>
      <c r="AR169" s="371">
        <v>2.2000000000000002</v>
      </c>
      <c r="AS169" s="322">
        <v>95.3</v>
      </c>
      <c r="AT169" s="373">
        <v>0.81835937499999989</v>
      </c>
      <c r="AU169" s="369">
        <v>1.8003906249999999</v>
      </c>
      <c r="AV169" s="325">
        <v>0.78464419475655423</v>
      </c>
      <c r="AW169" s="226">
        <v>30.7</v>
      </c>
      <c r="AX169" s="340">
        <v>3.6</v>
      </c>
      <c r="AY169" s="231" t="s">
        <v>754</v>
      </c>
      <c r="AZ169" s="231" t="s">
        <v>754</v>
      </c>
      <c r="BB169" s="231" t="s">
        <v>754</v>
      </c>
      <c r="BC169" s="329">
        <v>2.2399999999999998</v>
      </c>
      <c r="BD169" s="329"/>
      <c r="BJ169" s="374" t="s">
        <v>754</v>
      </c>
      <c r="BK169" s="374" t="s">
        <v>754</v>
      </c>
      <c r="BL169" s="395" t="s">
        <v>754</v>
      </c>
      <c r="BM169" s="396" t="s">
        <v>754</v>
      </c>
      <c r="BN169" s="374" t="s">
        <v>754</v>
      </c>
      <c r="BO169" s="374" t="s">
        <v>754</v>
      </c>
      <c r="BP169" s="374" t="s">
        <v>754</v>
      </c>
      <c r="BQ169" s="333" t="e">
        <v>#VALUE!</v>
      </c>
      <c r="BR169" s="347"/>
      <c r="BS169" s="347"/>
      <c r="BT169" s="347"/>
      <c r="BU169" s="347"/>
      <c r="BV169" s="347"/>
      <c r="BW169" s="347"/>
      <c r="BX169" s="347"/>
      <c r="BY169" s="347"/>
      <c r="BZ169" s="347"/>
      <c r="CA169" s="347"/>
      <c r="CB169" s="347"/>
      <c r="CC169" s="347"/>
      <c r="CU169" s="66"/>
      <c r="CV169" s="226">
        <v>0.4</v>
      </c>
      <c r="CW169" s="226">
        <v>21.4</v>
      </c>
      <c r="CX169" s="231" t="s">
        <v>926</v>
      </c>
      <c r="CY169" s="231">
        <v>1</v>
      </c>
      <c r="CZ169" s="231" t="s">
        <v>934</v>
      </c>
      <c r="DA169" s="62" t="s">
        <v>927</v>
      </c>
      <c r="DD169" s="54"/>
      <c r="DE169" s="56"/>
      <c r="DF169" s="56"/>
      <c r="DG169" s="56"/>
      <c r="DH169" s="56"/>
      <c r="DI169" s="4" t="s">
        <v>213</v>
      </c>
      <c r="DJ169" s="274">
        <v>6305011856</v>
      </c>
      <c r="DK169" s="274" t="s">
        <v>208</v>
      </c>
      <c r="DL169" s="136">
        <v>5874</v>
      </c>
      <c r="DM169" s="274">
        <v>54</v>
      </c>
      <c r="DN169" s="521" t="s">
        <v>1088</v>
      </c>
      <c r="DO169" s="274" t="s">
        <v>48</v>
      </c>
      <c r="DP169" s="982" t="s">
        <v>280</v>
      </c>
      <c r="DQ169" s="1007">
        <v>2</v>
      </c>
      <c r="DR169" s="1061" t="s">
        <v>71</v>
      </c>
      <c r="DS169" s="1061"/>
      <c r="DT169" s="274">
        <v>0</v>
      </c>
      <c r="DU169" s="274">
        <v>0</v>
      </c>
      <c r="DV169" s="1008" t="s">
        <v>863</v>
      </c>
      <c r="DW169" s="274" t="s">
        <v>863</v>
      </c>
      <c r="DX169" s="274" t="s">
        <v>863</v>
      </c>
      <c r="DY169" s="274" t="s">
        <v>863</v>
      </c>
      <c r="DZ169" s="274">
        <v>529</v>
      </c>
      <c r="EA169" s="908">
        <v>4.3</v>
      </c>
      <c r="EB169" s="908">
        <v>95.7</v>
      </c>
      <c r="EC169" s="908" t="s">
        <v>863</v>
      </c>
      <c r="ED169" s="1007" t="s">
        <v>863</v>
      </c>
      <c r="EE169" s="908" t="s">
        <v>863</v>
      </c>
      <c r="EF169" s="274" t="s">
        <v>863</v>
      </c>
      <c r="EG169" s="274">
        <v>0</v>
      </c>
      <c r="EH169" s="1061">
        <v>1</v>
      </c>
      <c r="EI169" s="284">
        <v>2</v>
      </c>
      <c r="EJ169" s="284">
        <v>7</v>
      </c>
      <c r="EK169" s="274"/>
      <c r="EL169" s="274">
        <v>3</v>
      </c>
      <c r="EM169" s="274">
        <v>1</v>
      </c>
      <c r="EN169" s="274">
        <v>185</v>
      </c>
      <c r="EO169" s="274">
        <v>108</v>
      </c>
      <c r="EP169" s="1087">
        <v>31.555880204528858</v>
      </c>
      <c r="EQ169" s="1061">
        <v>1</v>
      </c>
      <c r="ER169" s="274" t="s">
        <v>863</v>
      </c>
      <c r="ES169" s="1078">
        <v>2</v>
      </c>
      <c r="ET169" s="1061">
        <v>1</v>
      </c>
      <c r="EU169" s="274">
        <v>4</v>
      </c>
      <c r="EV169" s="691"/>
      <c r="EW169" s="691"/>
      <c r="EX169" s="987">
        <v>5874</v>
      </c>
      <c r="EY169" s="207"/>
      <c r="EZ169" s="207"/>
      <c r="FA169" s="207"/>
      <c r="FB169" s="207"/>
      <c r="FC169" s="660"/>
      <c r="FD169" s="661"/>
      <c r="FE169" s="662"/>
      <c r="FF169" s="663"/>
      <c r="FG169" s="207"/>
      <c r="FH169" s="207"/>
      <c r="FI169" s="207"/>
      <c r="FJ169" s="10"/>
      <c r="FK169" s="664"/>
      <c r="FL169" s="664"/>
      <c r="FM169" s="898"/>
      <c r="FN169" s="896"/>
      <c r="FO169" s="542" t="e">
        <v>#DIV/0!</v>
      </c>
      <c r="FP169" s="897">
        <v>529</v>
      </c>
      <c r="FQ169" s="441" t="s">
        <v>879</v>
      </c>
      <c r="FR169" s="42"/>
      <c r="FS169" s="624" t="s">
        <v>754</v>
      </c>
      <c r="GR169" s="225"/>
      <c r="GS169" s="225"/>
    </row>
    <row r="170" spans="1:201" hidden="1" x14ac:dyDescent="0.25">
      <c r="A170" s="101">
        <v>44</v>
      </c>
      <c r="B170" s="228">
        <f>COUNTIFS($E$1:E170,E170,$G$1:G170,G170)</f>
        <v>2</v>
      </c>
      <c r="C170" s="228"/>
      <c r="D170" s="966">
        <v>5875</v>
      </c>
      <c r="E170" s="233" t="s">
        <v>114</v>
      </c>
      <c r="F170" s="230" t="s">
        <v>36</v>
      </c>
      <c r="G170" s="230">
        <v>7501215535</v>
      </c>
      <c r="H170" s="230">
        <f t="shared" si="2"/>
        <v>42</v>
      </c>
      <c r="I170" s="230" t="s">
        <v>208</v>
      </c>
      <c r="J170" s="223" t="s">
        <v>215</v>
      </c>
      <c r="K170" s="230" t="s">
        <v>53</v>
      </c>
      <c r="L170" s="257" t="s">
        <v>48</v>
      </c>
      <c r="M170" s="230">
        <v>27</v>
      </c>
      <c r="N170" s="226">
        <v>1</v>
      </c>
      <c r="O170" s="226"/>
      <c r="P170" s="226"/>
      <c r="Q170" s="290" t="s">
        <v>204</v>
      </c>
      <c r="T170" s="168" t="s">
        <v>32</v>
      </c>
      <c r="U170" s="168" t="s">
        <v>32</v>
      </c>
      <c r="V170" s="180" t="s">
        <v>96</v>
      </c>
      <c r="W170" s="168" t="s">
        <v>32</v>
      </c>
      <c r="X170" s="179" t="s">
        <v>45</v>
      </c>
      <c r="Y170" s="168" t="s">
        <v>40</v>
      </c>
      <c r="Z170" s="168" t="s">
        <v>289</v>
      </c>
      <c r="AA170" s="226"/>
      <c r="AB170" s="226"/>
      <c r="AC170" s="219">
        <v>353</v>
      </c>
      <c r="AD170" s="219"/>
      <c r="AE170" s="219"/>
      <c r="AF170" s="219"/>
      <c r="AG170" s="219"/>
      <c r="AH170" s="76" t="s">
        <v>881</v>
      </c>
      <c r="AJ170" s="226">
        <v>4.74</v>
      </c>
      <c r="AK170" s="226">
        <v>81</v>
      </c>
      <c r="AL170" s="318">
        <v>3.8393999999999999</v>
      </c>
      <c r="AM170" s="226">
        <v>37407</v>
      </c>
      <c r="AN170" s="281">
        <v>8.3126666666666669</v>
      </c>
      <c r="AO170" s="226">
        <v>6</v>
      </c>
      <c r="AP170" s="370">
        <v>24.4</v>
      </c>
      <c r="AQ170" s="320">
        <v>67.400000000000006</v>
      </c>
      <c r="AR170" s="371">
        <v>1.8</v>
      </c>
      <c r="AS170" s="322">
        <v>93.600000000000009</v>
      </c>
      <c r="AT170" s="373">
        <v>0.36201780415430262</v>
      </c>
      <c r="AU170" s="369">
        <v>0.65163204747774472</v>
      </c>
      <c r="AV170" s="325">
        <v>0.35260115606936415</v>
      </c>
      <c r="AW170" s="226">
        <v>16.7</v>
      </c>
      <c r="AX170" s="340">
        <v>6.3</v>
      </c>
      <c r="AY170" s="226">
        <v>25.7</v>
      </c>
      <c r="AZ170" s="226">
        <v>50.1</v>
      </c>
      <c r="BB170" s="226">
        <v>7.0000000000000007E-2</v>
      </c>
      <c r="BC170" s="329">
        <v>1.5399999999999998</v>
      </c>
      <c r="BD170" s="329"/>
      <c r="BJ170" s="226">
        <v>50.9</v>
      </c>
      <c r="BK170" s="226">
        <v>47.9</v>
      </c>
      <c r="BL170" s="331">
        <v>1.0626304801670146</v>
      </c>
      <c r="BM170" s="342">
        <v>0.3</v>
      </c>
      <c r="BN170" s="226">
        <v>0.3</v>
      </c>
      <c r="BO170" s="226">
        <v>1.1000000000000001</v>
      </c>
      <c r="BP170" s="226">
        <v>4</v>
      </c>
      <c r="BQ170" s="333">
        <v>3.6363636363636362</v>
      </c>
      <c r="BR170" s="347"/>
      <c r="BS170" s="347"/>
      <c r="BT170" s="347"/>
      <c r="BU170" s="347"/>
      <c r="BV170" s="347"/>
      <c r="BW170" s="347"/>
      <c r="BX170" s="347"/>
      <c r="BY170" s="347"/>
      <c r="BZ170" s="347"/>
      <c r="CA170" s="347"/>
      <c r="CB170" s="347"/>
      <c r="CC170" s="347"/>
      <c r="CU170" s="66"/>
      <c r="CV170" s="226">
        <v>0.9</v>
      </c>
      <c r="CW170" s="226">
        <v>23.2</v>
      </c>
      <c r="CX170" s="231" t="s">
        <v>926</v>
      </c>
      <c r="CY170" s="231" t="s">
        <v>1101</v>
      </c>
      <c r="CZ170" s="231" t="s">
        <v>934</v>
      </c>
      <c r="DA170" s="62" t="s">
        <v>927</v>
      </c>
      <c r="DD170" s="54">
        <v>5875</v>
      </c>
      <c r="DE170" s="56">
        <v>229.05885525000002</v>
      </c>
      <c r="DF170" s="56">
        <v>34.556272</v>
      </c>
      <c r="DG170" s="56">
        <v>0</v>
      </c>
      <c r="DH170" s="56">
        <v>25.42075023999999</v>
      </c>
      <c r="DI170" s="4" t="s">
        <v>114</v>
      </c>
      <c r="DJ170" s="274">
        <v>7501215535</v>
      </c>
      <c r="DK170" s="274" t="s">
        <v>208</v>
      </c>
      <c r="DL170" s="136">
        <v>5875</v>
      </c>
      <c r="DM170" s="274">
        <v>42</v>
      </c>
      <c r="DN170" s="521" t="s">
        <v>1088</v>
      </c>
      <c r="DO170" s="274" t="s">
        <v>48</v>
      </c>
      <c r="DP170" s="982" t="s">
        <v>281</v>
      </c>
      <c r="DQ170" s="1007">
        <v>2</v>
      </c>
      <c r="DR170" s="1061" t="s">
        <v>1019</v>
      </c>
      <c r="DS170" s="1061"/>
      <c r="DT170" s="274">
        <v>0</v>
      </c>
      <c r="DU170" s="274">
        <v>0</v>
      </c>
      <c r="DV170" s="1008" t="s">
        <v>863</v>
      </c>
      <c r="DW170" s="274" t="s">
        <v>863</v>
      </c>
      <c r="DX170" s="274" t="s">
        <v>863</v>
      </c>
      <c r="DY170" s="274" t="s">
        <v>863</v>
      </c>
      <c r="DZ170" s="274">
        <v>353</v>
      </c>
      <c r="EA170" s="908">
        <v>3.1</v>
      </c>
      <c r="EB170" s="908">
        <v>96.9</v>
      </c>
      <c r="EC170" s="908" t="s">
        <v>863</v>
      </c>
      <c r="ED170" s="1007" t="s">
        <v>863</v>
      </c>
      <c r="EE170" s="908" t="s">
        <v>863</v>
      </c>
      <c r="EF170" s="274" t="s">
        <v>863</v>
      </c>
      <c r="EG170" s="274">
        <v>0</v>
      </c>
      <c r="EH170" s="1061" t="s">
        <v>1101</v>
      </c>
      <c r="EI170" s="284">
        <v>2</v>
      </c>
      <c r="EJ170" s="284">
        <v>27</v>
      </c>
      <c r="EK170" s="274"/>
      <c r="EL170" s="274">
        <v>3</v>
      </c>
      <c r="EM170" s="274">
        <v>1</v>
      </c>
      <c r="EN170" s="274">
        <v>176</v>
      </c>
      <c r="EO170" s="274">
        <v>120</v>
      </c>
      <c r="EP170" s="1087">
        <v>38.739669421487612</v>
      </c>
      <c r="EQ170" s="1061">
        <v>2</v>
      </c>
      <c r="ER170" s="274" t="s">
        <v>863</v>
      </c>
      <c r="ES170" s="1078">
        <v>0</v>
      </c>
      <c r="ET170" s="1061">
        <v>1</v>
      </c>
      <c r="EU170" s="274" t="s">
        <v>863</v>
      </c>
      <c r="EV170" s="691"/>
      <c r="EW170" s="691"/>
      <c r="EX170" s="987">
        <v>5875</v>
      </c>
      <c r="EY170" s="228"/>
      <c r="EZ170" s="228"/>
      <c r="FA170" s="228"/>
      <c r="FB170" s="228"/>
      <c r="FC170" s="228"/>
      <c r="FD170" s="127"/>
      <c r="FE170" s="35"/>
      <c r="FF170" s="228"/>
      <c r="FG170" s="228"/>
      <c r="FH170" s="228"/>
      <c r="FI170" s="228"/>
      <c r="FJ170" s="35"/>
      <c r="FK170" s="35"/>
      <c r="FL170" s="35"/>
      <c r="FM170" s="33"/>
      <c r="FN170" s="117"/>
      <c r="FO170" s="542" t="e">
        <v>#DIV/0!</v>
      </c>
      <c r="FP170" s="167">
        <v>353</v>
      </c>
      <c r="FQ170" s="96" t="s">
        <v>881</v>
      </c>
      <c r="FR170" s="42"/>
      <c r="FS170" s="101">
        <v>4.74</v>
      </c>
      <c r="GR170" s="225"/>
      <c r="GS170" s="225"/>
    </row>
    <row r="171" spans="1:201" hidden="1" x14ac:dyDescent="0.25">
      <c r="A171" s="228">
        <v>45</v>
      </c>
      <c r="B171" s="228">
        <f>COUNTIFS($E$1:E171,E171,$G$1:G171,G171)</f>
        <v>2</v>
      </c>
      <c r="C171" s="228"/>
      <c r="D171" s="966">
        <v>5878</v>
      </c>
      <c r="E171" s="233" t="s">
        <v>186</v>
      </c>
      <c r="F171" s="230" t="s">
        <v>187</v>
      </c>
      <c r="G171" s="230">
        <v>9507293433</v>
      </c>
      <c r="H171" s="230">
        <f t="shared" si="2"/>
        <v>22</v>
      </c>
      <c r="I171" s="230" t="s">
        <v>208</v>
      </c>
      <c r="J171" s="230" t="s">
        <v>216</v>
      </c>
      <c r="K171" s="230" t="s">
        <v>53</v>
      </c>
      <c r="L171" s="257" t="s">
        <v>48</v>
      </c>
      <c r="M171" s="230">
        <v>7</v>
      </c>
      <c r="N171" s="215">
        <v>1</v>
      </c>
      <c r="O171" s="215"/>
      <c r="P171" s="215"/>
      <c r="Q171" s="292" t="s">
        <v>204</v>
      </c>
      <c r="R171" s="14"/>
      <c r="S171" s="14"/>
      <c r="T171" s="413"/>
      <c r="U171" s="413"/>
      <c r="V171" s="414"/>
      <c r="W171" s="413"/>
      <c r="X171" s="415"/>
      <c r="Y171" s="413" t="s">
        <v>40</v>
      </c>
      <c r="Z171" s="413"/>
      <c r="AA171" s="416"/>
      <c r="AB171" s="416"/>
      <c r="AC171" s="48">
        <v>52876</v>
      </c>
      <c r="AD171" s="48"/>
      <c r="AE171" s="48"/>
      <c r="AF171" s="48"/>
      <c r="AG171" s="48"/>
      <c r="AH171" s="417" t="s">
        <v>135</v>
      </c>
      <c r="AI171" s="418"/>
      <c r="AJ171" s="43" t="s">
        <v>754</v>
      </c>
      <c r="AK171" s="43" t="s">
        <v>754</v>
      </c>
      <c r="AL171" s="43" t="s">
        <v>754</v>
      </c>
      <c r="AM171" s="43" t="s">
        <v>754</v>
      </c>
      <c r="AN171" s="43" t="s">
        <v>754</v>
      </c>
      <c r="AO171" s="43" t="s">
        <v>754</v>
      </c>
      <c r="AP171" s="377" t="s">
        <v>754</v>
      </c>
      <c r="AQ171" s="378" t="s">
        <v>754</v>
      </c>
      <c r="AR171" s="379" t="s">
        <v>754</v>
      </c>
      <c r="AS171" s="322" t="e">
        <v>#VALUE!</v>
      </c>
      <c r="AT171" s="388" t="s">
        <v>754</v>
      </c>
      <c r="AU171" s="43" t="s">
        <v>754</v>
      </c>
      <c r="AV171" s="381"/>
      <c r="AW171" s="43" t="s">
        <v>754</v>
      </c>
      <c r="AX171" s="382" t="s">
        <v>754</v>
      </c>
      <c r="AY171" s="43" t="s">
        <v>754</v>
      </c>
      <c r="AZ171" s="43" t="s">
        <v>754</v>
      </c>
      <c r="BA171" s="383"/>
      <c r="BB171" s="43" t="s">
        <v>754</v>
      </c>
      <c r="BC171" s="329" t="e">
        <v>#VALUE!</v>
      </c>
      <c r="BD171" s="329"/>
      <c r="BE171" s="43" t="s">
        <v>754</v>
      </c>
      <c r="BF171" s="43" t="s">
        <v>754</v>
      </c>
      <c r="BG171" s="43" t="s">
        <v>754</v>
      </c>
      <c r="BH171" s="43" t="s">
        <v>754</v>
      </c>
      <c r="BI171" s="43" t="s">
        <v>754</v>
      </c>
      <c r="BJ171" s="43" t="s">
        <v>754</v>
      </c>
      <c r="BK171" s="43" t="s">
        <v>754</v>
      </c>
      <c r="BL171" s="384" t="s">
        <v>754</v>
      </c>
      <c r="BM171" s="381" t="s">
        <v>754</v>
      </c>
      <c r="BN171" s="43" t="s">
        <v>754</v>
      </c>
      <c r="BO171" s="43" t="s">
        <v>754</v>
      </c>
      <c r="BP171" s="43" t="s">
        <v>754</v>
      </c>
      <c r="BQ171" s="385"/>
      <c r="BR171" s="386"/>
      <c r="BS171" s="386"/>
      <c r="BT171" s="386"/>
      <c r="BU171" s="386"/>
      <c r="BV171" s="386"/>
      <c r="BW171" s="386"/>
      <c r="BX171" s="386"/>
      <c r="BY171" s="386"/>
      <c r="BZ171" s="386"/>
      <c r="CA171" s="386"/>
      <c r="CB171" s="386"/>
      <c r="CC171" s="386"/>
      <c r="CD171" s="43" t="s">
        <v>754</v>
      </c>
      <c r="CE171" s="43" t="s">
        <v>754</v>
      </c>
      <c r="CF171" s="43" t="s">
        <v>754</v>
      </c>
      <c r="CG171" s="43" t="s">
        <v>754</v>
      </c>
      <c r="CH171" s="43" t="s">
        <v>754</v>
      </c>
      <c r="CI171" s="43" t="s">
        <v>754</v>
      </c>
      <c r="CJ171" s="43" t="s">
        <v>754</v>
      </c>
      <c r="CK171" s="43"/>
      <c r="CL171" s="43"/>
      <c r="CM171" s="43" t="s">
        <v>754</v>
      </c>
      <c r="CN171" s="13"/>
      <c r="CO171" s="13"/>
      <c r="CP171" s="13"/>
      <c r="CQ171" s="13"/>
      <c r="CR171" s="13"/>
      <c r="CS171" s="13"/>
      <c r="CT171" s="13"/>
      <c r="CU171" s="13"/>
      <c r="CV171" s="43" t="s">
        <v>754</v>
      </c>
      <c r="CW171" s="416"/>
      <c r="CX171" s="416"/>
      <c r="CY171" s="416"/>
      <c r="CZ171" s="43" t="s">
        <v>754</v>
      </c>
      <c r="DA171" s="43" t="s">
        <v>754</v>
      </c>
      <c r="DB171" s="419"/>
      <c r="DC171" s="416"/>
      <c r="DD171" s="54"/>
      <c r="DE171" s="56"/>
      <c r="DF171" s="56"/>
      <c r="DG171" s="56"/>
      <c r="DH171" s="56"/>
      <c r="DI171" s="420" t="s">
        <v>186</v>
      </c>
      <c r="DJ171" s="274">
        <v>9507293433</v>
      </c>
      <c r="DK171" s="274" t="s">
        <v>208</v>
      </c>
      <c r="DL171" s="136">
        <v>5878</v>
      </c>
      <c r="DM171" s="274">
        <v>22</v>
      </c>
      <c r="DN171" s="274" t="s">
        <v>1088</v>
      </c>
      <c r="DO171" s="274" t="s">
        <v>48</v>
      </c>
      <c r="DP171" s="982" t="s">
        <v>281</v>
      </c>
      <c r="DQ171" s="1007">
        <v>2</v>
      </c>
      <c r="DR171" s="1061" t="s">
        <v>1097</v>
      </c>
      <c r="DS171" s="1061"/>
      <c r="DT171" s="274">
        <v>1</v>
      </c>
      <c r="DU171" s="274">
        <v>1</v>
      </c>
      <c r="DV171" s="1008" t="s">
        <v>863</v>
      </c>
      <c r="DW171" s="274" t="s">
        <v>863</v>
      </c>
      <c r="DX171" s="274">
        <v>239.2</v>
      </c>
      <c r="DY171" s="274" t="s">
        <v>863</v>
      </c>
      <c r="DZ171" s="274">
        <v>52876</v>
      </c>
      <c r="EA171" s="908">
        <v>96.1</v>
      </c>
      <c r="EB171" s="908">
        <v>3.9</v>
      </c>
      <c r="EC171" s="908">
        <v>26.9</v>
      </c>
      <c r="ED171" s="1007">
        <v>50000</v>
      </c>
      <c r="EE171" s="908">
        <v>2026</v>
      </c>
      <c r="EF171" s="274">
        <v>7.51</v>
      </c>
      <c r="EG171" s="274">
        <v>0</v>
      </c>
      <c r="EH171" s="1061" t="s">
        <v>1092</v>
      </c>
      <c r="EI171" s="284">
        <v>2</v>
      </c>
      <c r="EJ171" s="284">
        <v>7</v>
      </c>
      <c r="EK171" s="274"/>
      <c r="EL171" s="274">
        <v>3</v>
      </c>
      <c r="EM171" s="274">
        <v>1</v>
      </c>
      <c r="EN171" s="274">
        <v>172</v>
      </c>
      <c r="EO171" s="274">
        <v>67</v>
      </c>
      <c r="EP171" s="1087">
        <v>22.6473769605192</v>
      </c>
      <c r="EQ171" s="1061">
        <v>2</v>
      </c>
      <c r="ER171" s="1010">
        <v>42780</v>
      </c>
      <c r="ES171" s="1078">
        <v>0</v>
      </c>
      <c r="ET171" s="1061">
        <v>1</v>
      </c>
      <c r="EU171" s="274">
        <v>4</v>
      </c>
      <c r="EV171" s="691"/>
      <c r="EW171" s="691"/>
      <c r="EX171" s="987">
        <v>5878</v>
      </c>
      <c r="EY171" s="228"/>
      <c r="EZ171" s="228"/>
      <c r="FA171" s="228"/>
      <c r="FB171" s="228"/>
      <c r="FC171" s="228"/>
      <c r="FD171" s="127"/>
      <c r="FE171" s="35"/>
      <c r="FF171" s="228"/>
      <c r="FG171" s="228"/>
      <c r="FH171" s="228"/>
      <c r="FI171" s="228"/>
      <c r="FJ171" s="35"/>
      <c r="FK171" s="35"/>
      <c r="FL171" s="35"/>
      <c r="FM171" s="33"/>
      <c r="FN171" s="117"/>
      <c r="FO171" s="542"/>
      <c r="FP171" s="167">
        <v>52876</v>
      </c>
      <c r="FQ171" s="96" t="s">
        <v>135</v>
      </c>
      <c r="FR171" s="42"/>
      <c r="FS171" s="624" t="s">
        <v>754</v>
      </c>
      <c r="GR171" s="225"/>
      <c r="GS171" s="225"/>
    </row>
    <row r="172" spans="1:201" hidden="1" x14ac:dyDescent="0.25">
      <c r="A172" s="101">
        <v>46</v>
      </c>
      <c r="B172" s="228">
        <f>COUNTIFS($E$1:E172,E172,$G$1:G172,G172)</f>
        <v>1</v>
      </c>
      <c r="C172" s="228"/>
      <c r="D172" s="966">
        <v>5900</v>
      </c>
      <c r="E172" s="233" t="s">
        <v>217</v>
      </c>
      <c r="F172" s="230" t="s">
        <v>79</v>
      </c>
      <c r="G172" s="230">
        <v>385125447</v>
      </c>
      <c r="H172" s="230">
        <f t="shared" si="2"/>
        <v>79</v>
      </c>
      <c r="I172" s="230" t="s">
        <v>218</v>
      </c>
      <c r="J172" s="230" t="s">
        <v>219</v>
      </c>
      <c r="K172" s="230" t="s">
        <v>53</v>
      </c>
      <c r="L172" s="257" t="s">
        <v>48</v>
      </c>
      <c r="M172" s="230">
        <v>5</v>
      </c>
      <c r="N172" s="215">
        <v>1</v>
      </c>
      <c r="O172" s="215"/>
      <c r="P172" s="215"/>
      <c r="Q172" s="292" t="s">
        <v>204</v>
      </c>
      <c r="R172" s="14"/>
      <c r="S172" s="14"/>
      <c r="T172" s="413"/>
      <c r="U172" s="413"/>
      <c r="V172" s="414"/>
      <c r="W172" s="413"/>
      <c r="X172" s="415"/>
      <c r="Y172" s="413" t="s">
        <v>40</v>
      </c>
      <c r="Z172" s="413"/>
      <c r="AA172" s="416"/>
      <c r="AB172" s="416"/>
      <c r="AC172" s="48">
        <v>9677</v>
      </c>
      <c r="AD172" s="48"/>
      <c r="AE172" s="48"/>
      <c r="AF172" s="48"/>
      <c r="AG172" s="48"/>
      <c r="AH172" s="335" t="s">
        <v>158</v>
      </c>
      <c r="AJ172" s="43" t="s">
        <v>754</v>
      </c>
      <c r="AK172" s="43" t="s">
        <v>754</v>
      </c>
      <c r="AL172" s="43" t="s">
        <v>754</v>
      </c>
      <c r="AM172" s="43" t="s">
        <v>754</v>
      </c>
      <c r="AN172" s="43" t="s">
        <v>754</v>
      </c>
      <c r="AO172" s="43" t="s">
        <v>754</v>
      </c>
      <c r="AP172" s="377" t="s">
        <v>754</v>
      </c>
      <c r="AQ172" s="378" t="s">
        <v>754</v>
      </c>
      <c r="AR172" s="379" t="s">
        <v>754</v>
      </c>
      <c r="AT172" s="43" t="s">
        <v>754</v>
      </c>
      <c r="AU172" s="43" t="s">
        <v>754</v>
      </c>
      <c r="AV172" s="381"/>
      <c r="AW172" s="43" t="s">
        <v>754</v>
      </c>
      <c r="AX172" s="382" t="s">
        <v>754</v>
      </c>
      <c r="AY172" s="43" t="s">
        <v>754</v>
      </c>
      <c r="AZ172" s="43" t="s">
        <v>754</v>
      </c>
      <c r="BA172" s="383"/>
      <c r="BB172" s="43" t="s">
        <v>754</v>
      </c>
      <c r="BC172" s="329" t="e">
        <v>#VALUE!</v>
      </c>
      <c r="BD172" s="329"/>
      <c r="BE172" s="43" t="s">
        <v>754</v>
      </c>
      <c r="BF172" s="43" t="s">
        <v>754</v>
      </c>
      <c r="BG172" s="43" t="s">
        <v>754</v>
      </c>
      <c r="BH172" s="43" t="s">
        <v>754</v>
      </c>
      <c r="BI172" s="43" t="s">
        <v>754</v>
      </c>
      <c r="BJ172" s="43" t="s">
        <v>754</v>
      </c>
      <c r="BK172" s="43" t="s">
        <v>754</v>
      </c>
      <c r="BL172" s="384" t="s">
        <v>754</v>
      </c>
      <c r="BM172" s="381" t="s">
        <v>754</v>
      </c>
      <c r="BN172" s="43" t="s">
        <v>754</v>
      </c>
      <c r="BO172" s="43" t="s">
        <v>754</v>
      </c>
      <c r="BP172" s="43" t="s">
        <v>754</v>
      </c>
      <c r="BQ172" s="385"/>
      <c r="BR172" s="386"/>
      <c r="BS172" s="386"/>
      <c r="BT172" s="386"/>
      <c r="BU172" s="386"/>
      <c r="BV172" s="386"/>
      <c r="BW172" s="386"/>
      <c r="BX172" s="386"/>
      <c r="BY172" s="386"/>
      <c r="BZ172" s="386"/>
      <c r="CA172" s="386"/>
      <c r="CB172" s="386"/>
      <c r="CC172" s="386"/>
      <c r="CD172" s="43" t="s">
        <v>754</v>
      </c>
      <c r="CE172" s="43" t="s">
        <v>754</v>
      </c>
      <c r="CF172" s="43" t="s">
        <v>754</v>
      </c>
      <c r="CG172" s="43" t="s">
        <v>754</v>
      </c>
      <c r="CH172" s="43" t="s">
        <v>754</v>
      </c>
      <c r="CI172" s="43" t="s">
        <v>754</v>
      </c>
      <c r="CJ172" s="43" t="s">
        <v>754</v>
      </c>
      <c r="CK172" s="43"/>
      <c r="CL172" s="43"/>
      <c r="CM172" s="43" t="s">
        <v>754</v>
      </c>
      <c r="CN172" s="13"/>
      <c r="CO172" s="13"/>
      <c r="CP172" s="13"/>
      <c r="CQ172" s="13"/>
      <c r="CR172" s="13"/>
      <c r="CS172" s="13"/>
      <c r="CT172" s="13"/>
      <c r="CU172" s="13"/>
      <c r="CV172" s="43" t="s">
        <v>754</v>
      </c>
      <c r="CX172" s="416"/>
      <c r="CY172" s="416"/>
      <c r="CZ172" s="43" t="s">
        <v>754</v>
      </c>
      <c r="DA172" s="43" t="s">
        <v>754</v>
      </c>
      <c r="DD172" s="54"/>
      <c r="DE172" s="56"/>
      <c r="DF172" s="56"/>
      <c r="DG172" s="56"/>
      <c r="DH172" s="56"/>
      <c r="DI172" s="420" t="s">
        <v>217</v>
      </c>
      <c r="DJ172" s="274">
        <v>385125447</v>
      </c>
      <c r="DK172" s="274" t="s">
        <v>218</v>
      </c>
      <c r="DL172" s="136">
        <v>5900</v>
      </c>
      <c r="DM172" s="274">
        <v>79</v>
      </c>
      <c r="DN172" s="274" t="s">
        <v>1090</v>
      </c>
      <c r="DO172" s="274" t="s">
        <v>48</v>
      </c>
      <c r="DP172" s="982" t="s">
        <v>1102</v>
      </c>
      <c r="DQ172" s="1007">
        <v>3</v>
      </c>
      <c r="DR172" s="1061" t="s">
        <v>998</v>
      </c>
      <c r="DS172" s="1061"/>
      <c r="DT172" s="274">
        <v>0</v>
      </c>
      <c r="DU172" s="274">
        <v>0</v>
      </c>
      <c r="DV172" s="1008" t="s">
        <v>863</v>
      </c>
      <c r="DW172" s="274" t="s">
        <v>863</v>
      </c>
      <c r="DX172" s="274">
        <v>68.599999999999994</v>
      </c>
      <c r="DY172" s="274" t="s">
        <v>863</v>
      </c>
      <c r="DZ172" s="274">
        <v>9677</v>
      </c>
      <c r="EA172" s="908">
        <v>73.7</v>
      </c>
      <c r="EB172" s="908">
        <v>26.3</v>
      </c>
      <c r="EC172" s="908">
        <v>48</v>
      </c>
      <c r="ED172" s="1007">
        <v>1170</v>
      </c>
      <c r="EE172" s="908" t="s">
        <v>863</v>
      </c>
      <c r="EF172" s="274">
        <v>4.17</v>
      </c>
      <c r="EG172" s="274">
        <v>0</v>
      </c>
      <c r="EH172" s="1061">
        <v>3</v>
      </c>
      <c r="EI172" s="284">
        <v>2</v>
      </c>
      <c r="EJ172" s="284">
        <v>5</v>
      </c>
      <c r="EK172" s="274"/>
      <c r="EL172" s="274">
        <v>3</v>
      </c>
      <c r="EM172" s="274">
        <v>1</v>
      </c>
      <c r="EN172" s="274">
        <v>160</v>
      </c>
      <c r="EO172" s="274">
        <v>78</v>
      </c>
      <c r="EP172" s="1087">
        <v>30.468750000000007</v>
      </c>
      <c r="EQ172" s="1061">
        <v>2</v>
      </c>
      <c r="ER172" s="274" t="s">
        <v>863</v>
      </c>
      <c r="ES172" s="1078">
        <v>4</v>
      </c>
      <c r="ET172" s="1061">
        <v>2</v>
      </c>
      <c r="EU172" s="274" t="s">
        <v>863</v>
      </c>
      <c r="EV172" s="691"/>
      <c r="EW172" s="691"/>
      <c r="EX172" s="987">
        <v>5900</v>
      </c>
      <c r="EY172" s="32"/>
      <c r="EZ172" s="32"/>
      <c r="FA172" s="32"/>
      <c r="FB172" s="32"/>
      <c r="FC172" s="899"/>
      <c r="FD172" s="900"/>
      <c r="FE172" s="197"/>
      <c r="FF172" s="32"/>
      <c r="FG172" s="32"/>
      <c r="FH172" s="32"/>
      <c r="FI172" s="32"/>
      <c r="FJ172" s="901"/>
      <c r="FK172" s="197"/>
      <c r="FL172" s="197"/>
      <c r="FM172" s="902"/>
      <c r="FN172" s="118"/>
      <c r="FO172" s="542"/>
      <c r="FP172" s="167">
        <v>9677</v>
      </c>
      <c r="FQ172" s="448" t="s">
        <v>158</v>
      </c>
      <c r="FR172" s="42"/>
      <c r="FS172" s="624" t="s">
        <v>754</v>
      </c>
      <c r="GR172" s="83"/>
      <c r="GS172" s="83"/>
    </row>
    <row r="173" spans="1:201" hidden="1" x14ac:dyDescent="0.25">
      <c r="A173" s="101">
        <v>47</v>
      </c>
      <c r="B173" s="228">
        <f>COUNTIFS($E$1:E173,E173,$G$1:G173,G173)</f>
        <v>1</v>
      </c>
      <c r="C173" s="228"/>
      <c r="D173" s="966">
        <v>5911</v>
      </c>
      <c r="E173" s="233" t="s">
        <v>220</v>
      </c>
      <c r="F173" s="230" t="s">
        <v>221</v>
      </c>
      <c r="G173" s="230">
        <v>7258204602</v>
      </c>
      <c r="H173" s="230">
        <f t="shared" si="2"/>
        <v>45</v>
      </c>
      <c r="I173" s="230" t="s">
        <v>222</v>
      </c>
      <c r="J173" s="230" t="s">
        <v>34</v>
      </c>
      <c r="K173" s="230" t="s">
        <v>53</v>
      </c>
      <c r="L173" s="257" t="s">
        <v>48</v>
      </c>
      <c r="M173" s="230">
        <v>7</v>
      </c>
      <c r="N173" s="215">
        <v>1</v>
      </c>
      <c r="O173" s="215"/>
      <c r="P173" s="215"/>
      <c r="Q173" s="292" t="s">
        <v>204</v>
      </c>
      <c r="R173" s="14"/>
      <c r="S173" s="14"/>
      <c r="T173" s="413"/>
      <c r="U173" s="413"/>
      <c r="V173" s="414"/>
      <c r="W173" s="413"/>
      <c r="X173" s="415"/>
      <c r="Y173" s="413" t="s">
        <v>40</v>
      </c>
      <c r="Z173" s="413"/>
      <c r="AA173" s="416"/>
      <c r="AB173" s="416"/>
      <c r="AC173" s="212">
        <v>2088</v>
      </c>
      <c r="AD173" s="212"/>
      <c r="AE173" s="212"/>
      <c r="AF173" s="212"/>
      <c r="AG173" s="212"/>
      <c r="AH173" s="81" t="s">
        <v>223</v>
      </c>
      <c r="AJ173" s="43" t="s">
        <v>754</v>
      </c>
      <c r="AK173" s="43" t="s">
        <v>754</v>
      </c>
      <c r="AL173" s="43" t="s">
        <v>754</v>
      </c>
      <c r="AM173" s="43" t="s">
        <v>754</v>
      </c>
      <c r="AN173" s="43" t="s">
        <v>754</v>
      </c>
      <c r="AO173" s="43" t="s">
        <v>754</v>
      </c>
      <c r="AP173" s="377" t="s">
        <v>754</v>
      </c>
      <c r="AQ173" s="378" t="s">
        <v>754</v>
      </c>
      <c r="AR173" s="379" t="s">
        <v>754</v>
      </c>
      <c r="AT173" s="43" t="s">
        <v>754</v>
      </c>
      <c r="AU173" s="43" t="s">
        <v>754</v>
      </c>
      <c r="AV173" s="381"/>
      <c r="AW173" s="43" t="s">
        <v>754</v>
      </c>
      <c r="AX173" s="382" t="s">
        <v>754</v>
      </c>
      <c r="AY173" s="43" t="s">
        <v>754</v>
      </c>
      <c r="AZ173" s="43" t="s">
        <v>754</v>
      </c>
      <c r="BA173" s="383"/>
      <c r="BB173" s="43" t="s">
        <v>754</v>
      </c>
      <c r="BC173" s="329" t="e">
        <v>#VALUE!</v>
      </c>
      <c r="BD173" s="329"/>
      <c r="BE173" s="43" t="s">
        <v>754</v>
      </c>
      <c r="BF173" s="43" t="s">
        <v>754</v>
      </c>
      <c r="BG173" s="43" t="s">
        <v>754</v>
      </c>
      <c r="BH173" s="43" t="s">
        <v>754</v>
      </c>
      <c r="BI173" s="43" t="s">
        <v>754</v>
      </c>
      <c r="BJ173" s="43" t="s">
        <v>754</v>
      </c>
      <c r="BK173" s="43" t="s">
        <v>754</v>
      </c>
      <c r="BL173" s="384" t="s">
        <v>754</v>
      </c>
      <c r="BM173" s="381" t="s">
        <v>754</v>
      </c>
      <c r="BN173" s="43" t="s">
        <v>754</v>
      </c>
      <c r="BO173" s="43" t="s">
        <v>754</v>
      </c>
      <c r="BP173" s="43" t="s">
        <v>754</v>
      </c>
      <c r="BQ173" s="385"/>
      <c r="BR173" s="386"/>
      <c r="BS173" s="386"/>
      <c r="BT173" s="386"/>
      <c r="BU173" s="386"/>
      <c r="BV173" s="386"/>
      <c r="BW173" s="386"/>
      <c r="BX173" s="386"/>
      <c r="BY173" s="386"/>
      <c r="BZ173" s="386"/>
      <c r="CA173" s="386"/>
      <c r="CB173" s="386"/>
      <c r="CC173" s="386"/>
      <c r="CD173" s="43" t="s">
        <v>754</v>
      </c>
      <c r="CE173" s="43" t="s">
        <v>754</v>
      </c>
      <c r="CF173" s="43" t="s">
        <v>754</v>
      </c>
      <c r="CG173" s="43" t="s">
        <v>754</v>
      </c>
      <c r="CH173" s="43" t="s">
        <v>754</v>
      </c>
      <c r="CI173" s="43" t="s">
        <v>754</v>
      </c>
      <c r="CJ173" s="43" t="s">
        <v>754</v>
      </c>
      <c r="CK173" s="43"/>
      <c r="CL173" s="43"/>
      <c r="CM173" s="43" t="s">
        <v>754</v>
      </c>
      <c r="CN173" s="13"/>
      <c r="CO173" s="13"/>
      <c r="CP173" s="13"/>
      <c r="CQ173" s="13"/>
      <c r="CR173" s="13"/>
      <c r="CS173" s="13"/>
      <c r="CT173" s="13"/>
      <c r="CU173" s="13"/>
      <c r="CV173" s="43" t="s">
        <v>754</v>
      </c>
      <c r="CW173" s="226" t="s">
        <v>754</v>
      </c>
      <c r="CX173" s="416"/>
      <c r="CY173" s="416"/>
      <c r="CZ173" s="43" t="s">
        <v>754</v>
      </c>
      <c r="DA173" s="43" t="s">
        <v>754</v>
      </c>
      <c r="DD173" s="54"/>
      <c r="DE173" s="56"/>
      <c r="DF173" s="56"/>
      <c r="DG173" s="56"/>
      <c r="DH173" s="56"/>
      <c r="DI173" s="420" t="s">
        <v>220</v>
      </c>
      <c r="DJ173" s="274">
        <v>7258204602</v>
      </c>
      <c r="DK173" s="274" t="s">
        <v>222</v>
      </c>
      <c r="DL173" s="136">
        <v>5911</v>
      </c>
      <c r="DM173" s="274">
        <v>45</v>
      </c>
      <c r="DN173" s="274" t="s">
        <v>1090</v>
      </c>
      <c r="DO173" s="274" t="s">
        <v>48</v>
      </c>
      <c r="DP173" s="982" t="s">
        <v>280</v>
      </c>
      <c r="DQ173" s="1007">
        <v>2</v>
      </c>
      <c r="DR173" s="1061" t="s">
        <v>92</v>
      </c>
      <c r="DS173" s="1061"/>
      <c r="DT173" s="274">
        <v>0</v>
      </c>
      <c r="DU173" s="274">
        <v>0</v>
      </c>
      <c r="DV173" s="1008" t="s">
        <v>863</v>
      </c>
      <c r="DW173" s="274" t="s">
        <v>863</v>
      </c>
      <c r="DX173" s="274" t="s">
        <v>863</v>
      </c>
      <c r="DY173" s="274" t="s">
        <v>863</v>
      </c>
      <c r="DZ173" s="274">
        <v>2088</v>
      </c>
      <c r="EA173" s="908">
        <v>13.5</v>
      </c>
      <c r="EB173" s="908">
        <v>86.5</v>
      </c>
      <c r="EC173" s="908" t="s">
        <v>863</v>
      </c>
      <c r="ED173" s="1007" t="s">
        <v>863</v>
      </c>
      <c r="EE173" s="908" t="s">
        <v>863</v>
      </c>
      <c r="EF173" s="274" t="s">
        <v>863</v>
      </c>
      <c r="EG173" s="274">
        <v>0</v>
      </c>
      <c r="EH173" s="1061">
        <v>2</v>
      </c>
      <c r="EI173" s="284">
        <v>2</v>
      </c>
      <c r="EJ173" s="284">
        <v>7</v>
      </c>
      <c r="EK173" s="274"/>
      <c r="EL173" s="274">
        <v>2</v>
      </c>
      <c r="EM173" s="274">
        <v>0</v>
      </c>
      <c r="EN173" s="274">
        <v>160</v>
      </c>
      <c r="EO173" s="274">
        <v>109</v>
      </c>
      <c r="EP173" s="1087">
        <v>42.578125</v>
      </c>
      <c r="EQ173" s="1061">
        <v>1</v>
      </c>
      <c r="ER173" s="274" t="s">
        <v>863</v>
      </c>
      <c r="ES173" s="1078">
        <v>1</v>
      </c>
      <c r="ET173" s="1061">
        <v>1</v>
      </c>
      <c r="EU173" s="274">
        <v>1</v>
      </c>
      <c r="EV173" s="691"/>
      <c r="EW173" s="691"/>
      <c r="EX173" s="987">
        <v>5911</v>
      </c>
      <c r="EY173" s="903"/>
      <c r="EZ173" s="903"/>
      <c r="FA173" s="903"/>
      <c r="FB173" s="903"/>
      <c r="FC173" s="228"/>
      <c r="FD173" s="127"/>
      <c r="FE173" s="35"/>
      <c r="FF173" s="903"/>
      <c r="FG173" s="903"/>
      <c r="FH173" s="903"/>
      <c r="FI173" s="903"/>
      <c r="FJ173" s="904"/>
      <c r="FK173" s="35"/>
      <c r="FL173" s="35"/>
      <c r="FM173" s="33"/>
      <c r="FN173" s="117"/>
      <c r="FO173" s="542"/>
      <c r="FP173" s="905">
        <v>2088</v>
      </c>
      <c r="FQ173" s="441" t="s">
        <v>223</v>
      </c>
      <c r="FR173" s="93"/>
      <c r="FS173" s="665" t="s">
        <v>754</v>
      </c>
      <c r="GR173" s="83"/>
      <c r="GS173" s="83"/>
    </row>
    <row r="174" spans="1:201" hidden="1" x14ac:dyDescent="0.25">
      <c r="A174" s="101">
        <v>48</v>
      </c>
      <c r="B174" s="228">
        <f>COUNTIFS($E$1:E174,E174,$G$1:G174,G174)</f>
        <v>1</v>
      </c>
      <c r="C174" s="228"/>
      <c r="D174" s="966">
        <v>5912</v>
      </c>
      <c r="E174" s="233" t="s">
        <v>224</v>
      </c>
      <c r="F174" s="230" t="s">
        <v>51</v>
      </c>
      <c r="G174" s="230">
        <v>6362141302</v>
      </c>
      <c r="H174" s="230">
        <f t="shared" si="2"/>
        <v>54</v>
      </c>
      <c r="I174" s="230" t="s">
        <v>222</v>
      </c>
      <c r="J174" s="223" t="s">
        <v>225</v>
      </c>
      <c r="K174" s="230" t="s">
        <v>53</v>
      </c>
      <c r="L174" s="257" t="s">
        <v>48</v>
      </c>
      <c r="M174" s="230">
        <v>7</v>
      </c>
      <c r="N174" s="226">
        <v>1</v>
      </c>
      <c r="O174" s="226"/>
      <c r="P174" s="226"/>
      <c r="Q174" s="290" t="s">
        <v>204</v>
      </c>
      <c r="T174" s="168" t="s">
        <v>32</v>
      </c>
      <c r="U174" s="168"/>
      <c r="V174" s="180"/>
      <c r="W174" s="168"/>
      <c r="X174" s="179"/>
      <c r="Y174" s="168" t="s">
        <v>40</v>
      </c>
      <c r="Z174" s="168" t="s">
        <v>289</v>
      </c>
      <c r="AA174" s="226"/>
      <c r="AB174" s="226"/>
      <c r="AC174" s="212">
        <v>350</v>
      </c>
      <c r="AD174" s="212"/>
      <c r="AE174" s="212"/>
      <c r="AF174" s="212"/>
      <c r="AG174" s="212"/>
      <c r="AH174" s="81" t="s">
        <v>883</v>
      </c>
      <c r="AI174" s="399"/>
      <c r="AJ174" s="25" t="s">
        <v>754</v>
      </c>
      <c r="AK174" s="226">
        <v>1.6</v>
      </c>
      <c r="AL174" s="338" t="s">
        <v>754</v>
      </c>
      <c r="AM174" s="226">
        <v>9112</v>
      </c>
      <c r="AN174" s="231" t="s">
        <v>754</v>
      </c>
      <c r="AO174" s="231" t="s">
        <v>940</v>
      </c>
      <c r="AP174" s="370">
        <v>64.3</v>
      </c>
      <c r="AQ174" s="320">
        <v>26.1</v>
      </c>
      <c r="AR174" s="371">
        <v>2</v>
      </c>
      <c r="AS174" s="322">
        <v>92.4</v>
      </c>
      <c r="AT174" s="373">
        <v>2.4636015325670497</v>
      </c>
      <c r="AU174" s="369">
        <v>4.9272030651340994</v>
      </c>
      <c r="AV174" s="325">
        <v>2.2882562277580067</v>
      </c>
      <c r="AW174" s="226">
        <v>43.1</v>
      </c>
      <c r="AX174" s="340">
        <v>10.7</v>
      </c>
      <c r="AY174" s="226">
        <v>18.3</v>
      </c>
      <c r="AZ174" s="374" t="s">
        <v>754</v>
      </c>
      <c r="BA174" s="404"/>
      <c r="BB174" s="374" t="s">
        <v>754</v>
      </c>
      <c r="BC174" s="329">
        <v>4.2399999999999993</v>
      </c>
      <c r="BD174" s="329"/>
      <c r="BE174" s="374" t="s">
        <v>754</v>
      </c>
      <c r="BF174" s="374" t="s">
        <v>754</v>
      </c>
      <c r="BG174" s="374" t="s">
        <v>754</v>
      </c>
      <c r="BH174" s="374" t="s">
        <v>754</v>
      </c>
      <c r="BI174" s="374" t="s">
        <v>754</v>
      </c>
      <c r="BJ174" s="374" t="s">
        <v>754</v>
      </c>
      <c r="BK174" s="374" t="s">
        <v>754</v>
      </c>
      <c r="BL174" s="395" t="s">
        <v>754</v>
      </c>
      <c r="BM174" s="396" t="s">
        <v>754</v>
      </c>
      <c r="BN174" s="374" t="s">
        <v>754</v>
      </c>
      <c r="BO174" s="374" t="s">
        <v>754</v>
      </c>
      <c r="BP174" s="374" t="s">
        <v>754</v>
      </c>
      <c r="BQ174" s="333" t="e">
        <v>#VALUE!</v>
      </c>
      <c r="BR174" s="347"/>
      <c r="BS174" s="347"/>
      <c r="BT174" s="347"/>
      <c r="BU174" s="347"/>
      <c r="BV174" s="347"/>
      <c r="BW174" s="347"/>
      <c r="BX174" s="347"/>
      <c r="BY174" s="347"/>
      <c r="BZ174" s="347"/>
      <c r="CA174" s="347"/>
      <c r="CB174" s="347"/>
      <c r="CC174" s="347"/>
      <c r="CD174" s="280">
        <v>13.363200000000001</v>
      </c>
      <c r="CE174" s="226">
        <v>51.2</v>
      </c>
      <c r="CF174" s="226">
        <v>48.6</v>
      </c>
      <c r="CG174" s="374" t="s">
        <v>754</v>
      </c>
      <c r="CH174" s="374" t="s">
        <v>754</v>
      </c>
      <c r="CI174" s="374" t="s">
        <v>754</v>
      </c>
      <c r="CJ174" s="374" t="s">
        <v>754</v>
      </c>
      <c r="CK174" s="374"/>
      <c r="CL174" s="374"/>
      <c r="CM174" s="374" t="s">
        <v>754</v>
      </c>
      <c r="CN174" s="407"/>
      <c r="CO174" s="407"/>
      <c r="CP174" s="407"/>
      <c r="CQ174" s="407"/>
      <c r="CR174" s="407"/>
      <c r="CS174" s="407"/>
      <c r="CT174" s="407"/>
      <c r="CU174" s="407"/>
      <c r="CV174" s="226">
        <v>0.5</v>
      </c>
      <c r="CW174" s="226">
        <v>11.3</v>
      </c>
      <c r="CX174" s="231" t="s">
        <v>926</v>
      </c>
      <c r="CY174" s="231" t="s">
        <v>1092</v>
      </c>
      <c r="CZ174" s="231" t="s">
        <v>938</v>
      </c>
      <c r="DA174" s="98" t="s">
        <v>930</v>
      </c>
      <c r="DB174" s="349" t="s">
        <v>939</v>
      </c>
      <c r="DD174" s="54"/>
      <c r="DE174" s="56"/>
      <c r="DF174" s="56"/>
      <c r="DG174" s="56"/>
      <c r="DH174" s="56"/>
      <c r="DI174" s="4" t="s">
        <v>224</v>
      </c>
      <c r="DJ174" s="274">
        <v>6362141302</v>
      </c>
      <c r="DK174" s="274" t="s">
        <v>222</v>
      </c>
      <c r="DL174" s="136">
        <v>5912</v>
      </c>
      <c r="DM174" s="274">
        <v>54</v>
      </c>
      <c r="DN174" s="266" t="s">
        <v>1090</v>
      </c>
      <c r="DO174" s="274" t="s">
        <v>48</v>
      </c>
      <c r="DP174" s="982" t="s">
        <v>281</v>
      </c>
      <c r="DQ174" s="1007">
        <v>2</v>
      </c>
      <c r="DR174" s="1061" t="s">
        <v>1097</v>
      </c>
      <c r="DS174" s="1061"/>
      <c r="DT174" s="274">
        <v>0</v>
      </c>
      <c r="DU174" s="274">
        <v>0</v>
      </c>
      <c r="DV174" s="1008" t="s">
        <v>863</v>
      </c>
      <c r="DW174" s="274" t="s">
        <v>863</v>
      </c>
      <c r="DX174" s="274" t="s">
        <v>863</v>
      </c>
      <c r="DY174" s="274" t="s">
        <v>863</v>
      </c>
      <c r="DZ174" s="274">
        <v>350</v>
      </c>
      <c r="EA174" s="908">
        <v>14.6</v>
      </c>
      <c r="EB174" s="908">
        <v>85.4</v>
      </c>
      <c r="EC174" s="908" t="s">
        <v>863</v>
      </c>
      <c r="ED174" s="1007" t="s">
        <v>863</v>
      </c>
      <c r="EE174" s="908" t="s">
        <v>863</v>
      </c>
      <c r="EF174" s="274" t="s">
        <v>863</v>
      </c>
      <c r="EG174" s="274">
        <v>0</v>
      </c>
      <c r="EH174" s="1061" t="s">
        <v>1092</v>
      </c>
      <c r="EI174" s="284">
        <v>2</v>
      </c>
      <c r="EJ174" s="284">
        <v>7</v>
      </c>
      <c r="EK174" s="274"/>
      <c r="EL174" s="274">
        <v>2</v>
      </c>
      <c r="EM174" s="274">
        <v>1</v>
      </c>
      <c r="EN174" s="274">
        <v>165</v>
      </c>
      <c r="EO174" s="274">
        <v>60</v>
      </c>
      <c r="EP174" s="1087">
        <v>22.03856749311295</v>
      </c>
      <c r="EQ174" s="1061">
        <v>0</v>
      </c>
      <c r="ER174" s="274" t="s">
        <v>863</v>
      </c>
      <c r="ES174" s="1078">
        <v>0</v>
      </c>
      <c r="ET174" s="1061">
        <v>1</v>
      </c>
      <c r="EU174" s="274">
        <v>4</v>
      </c>
      <c r="EV174" s="691"/>
      <c r="EW174" s="691"/>
      <c r="EX174" s="987">
        <v>5912</v>
      </c>
      <c r="EY174" s="32"/>
      <c r="EZ174" s="32"/>
      <c r="FA174" s="32"/>
      <c r="FB174" s="32"/>
      <c r="FC174" s="899"/>
      <c r="FD174" s="900"/>
      <c r="FE174" s="197"/>
      <c r="FF174" s="32"/>
      <c r="FG174" s="32"/>
      <c r="FH174" s="32"/>
      <c r="FI174" s="32"/>
      <c r="FJ174" s="901"/>
      <c r="FK174" s="197"/>
      <c r="FL174" s="197"/>
      <c r="FM174" s="902"/>
      <c r="FN174" s="118"/>
      <c r="FO174" s="542"/>
      <c r="FP174" s="167">
        <v>350</v>
      </c>
      <c r="FQ174" s="441" t="s">
        <v>883</v>
      </c>
      <c r="FR174" s="93"/>
      <c r="FS174" s="624" t="s">
        <v>754</v>
      </c>
      <c r="GR174" s="225"/>
      <c r="GS174" s="225"/>
    </row>
    <row r="175" spans="1:201" hidden="1" x14ac:dyDescent="0.25">
      <c r="A175" s="101">
        <v>49</v>
      </c>
      <c r="B175" s="228">
        <f>COUNTIFS($E$1:E175,E175,$G$1:G175,G175)</f>
        <v>1</v>
      </c>
      <c r="C175" s="228"/>
      <c r="D175" s="966">
        <v>5924</v>
      </c>
      <c r="E175" s="233" t="s">
        <v>226</v>
      </c>
      <c r="F175" s="230" t="s">
        <v>184</v>
      </c>
      <c r="G175" s="230">
        <v>6602180387</v>
      </c>
      <c r="H175" s="230">
        <f t="shared" si="2"/>
        <v>51</v>
      </c>
      <c r="I175" s="230" t="s">
        <v>227</v>
      </c>
      <c r="J175" s="230" t="s">
        <v>228</v>
      </c>
      <c r="K175" s="230" t="s">
        <v>53</v>
      </c>
      <c r="L175" s="257" t="s">
        <v>48</v>
      </c>
      <c r="M175" s="230">
        <v>5</v>
      </c>
      <c r="N175" s="215">
        <v>1</v>
      </c>
      <c r="O175" s="215"/>
      <c r="P175" s="215"/>
      <c r="Q175" s="292" t="s">
        <v>204</v>
      </c>
      <c r="R175" s="14"/>
      <c r="S175" s="14"/>
      <c r="T175" s="413"/>
      <c r="U175" s="413"/>
      <c r="V175" s="414"/>
      <c r="W175" s="413"/>
      <c r="X175" s="415"/>
      <c r="Y175" s="413" t="s">
        <v>40</v>
      </c>
      <c r="Z175" s="413"/>
      <c r="AA175" s="416"/>
      <c r="AB175" s="416"/>
      <c r="AC175" s="212">
        <v>309</v>
      </c>
      <c r="AD175" s="212"/>
      <c r="AE175" s="212"/>
      <c r="AF175" s="212"/>
      <c r="AG175" s="212"/>
      <c r="AH175" s="81" t="s">
        <v>223</v>
      </c>
      <c r="AJ175" s="43" t="s">
        <v>754</v>
      </c>
      <c r="AK175" s="43" t="s">
        <v>754</v>
      </c>
      <c r="AL175" s="43" t="s">
        <v>754</v>
      </c>
      <c r="AM175" s="43" t="s">
        <v>754</v>
      </c>
      <c r="AN175" s="43" t="s">
        <v>754</v>
      </c>
      <c r="AO175" s="43" t="s">
        <v>754</v>
      </c>
      <c r="AP175" s="377" t="s">
        <v>754</v>
      </c>
      <c r="AQ175" s="378" t="s">
        <v>754</v>
      </c>
      <c r="AR175" s="379" t="s">
        <v>754</v>
      </c>
      <c r="AS175" s="322" t="e">
        <v>#VALUE!</v>
      </c>
      <c r="AT175" s="43" t="s">
        <v>754</v>
      </c>
      <c r="AU175" s="43" t="s">
        <v>754</v>
      </c>
      <c r="AV175" s="381"/>
      <c r="AW175" s="43" t="s">
        <v>754</v>
      </c>
      <c r="AX175" s="382" t="s">
        <v>754</v>
      </c>
      <c r="AY175" s="43" t="s">
        <v>754</v>
      </c>
      <c r="AZ175" s="43" t="s">
        <v>754</v>
      </c>
      <c r="BA175" s="383"/>
      <c r="BB175" s="43" t="s">
        <v>754</v>
      </c>
      <c r="BC175" s="329" t="e">
        <v>#VALUE!</v>
      </c>
      <c r="BD175" s="329"/>
      <c r="BE175" s="43" t="s">
        <v>754</v>
      </c>
      <c r="BF175" s="43" t="s">
        <v>754</v>
      </c>
      <c r="BG175" s="43" t="s">
        <v>754</v>
      </c>
      <c r="BH175" s="43" t="s">
        <v>754</v>
      </c>
      <c r="BI175" s="43" t="s">
        <v>754</v>
      </c>
      <c r="BJ175" s="43" t="s">
        <v>754</v>
      </c>
      <c r="BK175" s="43" t="s">
        <v>754</v>
      </c>
      <c r="BL175" s="384" t="s">
        <v>754</v>
      </c>
      <c r="BM175" s="381" t="s">
        <v>754</v>
      </c>
      <c r="BN175" s="43" t="s">
        <v>754</v>
      </c>
      <c r="BO175" s="43" t="s">
        <v>754</v>
      </c>
      <c r="BP175" s="43" t="s">
        <v>754</v>
      </c>
      <c r="BQ175" s="385"/>
      <c r="BR175" s="386"/>
      <c r="BS175" s="386"/>
      <c r="BT175" s="386"/>
      <c r="BU175" s="386"/>
      <c r="BV175" s="386"/>
      <c r="BW175" s="386"/>
      <c r="BX175" s="386"/>
      <c r="BY175" s="386"/>
      <c r="BZ175" s="386"/>
      <c r="CA175" s="386"/>
      <c r="CB175" s="386"/>
      <c r="CC175" s="386"/>
      <c r="CD175" s="43" t="s">
        <v>754</v>
      </c>
      <c r="CE175" s="43" t="s">
        <v>754</v>
      </c>
      <c r="CF175" s="43" t="s">
        <v>754</v>
      </c>
      <c r="CG175" s="43" t="s">
        <v>754</v>
      </c>
      <c r="CH175" s="43" t="s">
        <v>754</v>
      </c>
      <c r="CI175" s="43" t="s">
        <v>754</v>
      </c>
      <c r="CJ175" s="43" t="s">
        <v>754</v>
      </c>
      <c r="CK175" s="43"/>
      <c r="CL175" s="43"/>
      <c r="CM175" s="43" t="s">
        <v>754</v>
      </c>
      <c r="CN175" s="13"/>
      <c r="CO175" s="13"/>
      <c r="CP175" s="13"/>
      <c r="CQ175" s="13"/>
      <c r="CR175" s="13"/>
      <c r="CS175" s="13"/>
      <c r="CT175" s="13"/>
      <c r="CU175" s="13"/>
      <c r="CV175" s="43" t="s">
        <v>754</v>
      </c>
      <c r="CW175" s="226" t="s">
        <v>754</v>
      </c>
      <c r="CX175" s="416"/>
      <c r="CY175" s="416"/>
      <c r="CZ175" s="43" t="s">
        <v>754</v>
      </c>
      <c r="DA175" s="43" t="s">
        <v>754</v>
      </c>
      <c r="DD175" s="54"/>
      <c r="DE175" s="56"/>
      <c r="DF175" s="56"/>
      <c r="DG175" s="56"/>
      <c r="DH175" s="56"/>
      <c r="DI175" s="420" t="s">
        <v>226</v>
      </c>
      <c r="DJ175" s="274">
        <v>6602180387</v>
      </c>
      <c r="DK175" s="274" t="s">
        <v>227</v>
      </c>
      <c r="DL175" s="136">
        <v>5924</v>
      </c>
      <c r="DM175" s="274">
        <v>51</v>
      </c>
      <c r="DN175" s="274" t="s">
        <v>1088</v>
      </c>
      <c r="DO175" s="274" t="s">
        <v>48</v>
      </c>
      <c r="DP175" s="982" t="s">
        <v>280</v>
      </c>
      <c r="DQ175" s="1007">
        <v>2</v>
      </c>
      <c r="DR175" s="1061" t="s">
        <v>1001</v>
      </c>
      <c r="DS175" s="1061"/>
      <c r="DT175" s="274">
        <v>0</v>
      </c>
      <c r="DU175" s="274">
        <v>0</v>
      </c>
      <c r="DV175" s="1008" t="s">
        <v>863</v>
      </c>
      <c r="DW175" s="274" t="s">
        <v>863</v>
      </c>
      <c r="DX175" s="274" t="s">
        <v>863</v>
      </c>
      <c r="DY175" s="274" t="s">
        <v>863</v>
      </c>
      <c r="DZ175" s="274">
        <v>309</v>
      </c>
      <c r="EA175" s="908">
        <v>13.9</v>
      </c>
      <c r="EB175" s="908">
        <v>86.1</v>
      </c>
      <c r="EC175" s="908" t="s">
        <v>863</v>
      </c>
      <c r="ED175" s="908" t="s">
        <v>863</v>
      </c>
      <c r="EE175" s="908" t="s">
        <v>863</v>
      </c>
      <c r="EF175" s="274" t="s">
        <v>863</v>
      </c>
      <c r="EG175" s="274">
        <v>0</v>
      </c>
      <c r="EH175" s="1061">
        <v>2</v>
      </c>
      <c r="EI175" s="284">
        <v>2</v>
      </c>
      <c r="EJ175" s="284">
        <v>5</v>
      </c>
      <c r="EK175" s="274"/>
      <c r="EL175" s="274">
        <v>2</v>
      </c>
      <c r="EM175" s="274">
        <v>1</v>
      </c>
      <c r="EN175" s="274">
        <v>176</v>
      </c>
      <c r="EO175" s="274">
        <v>88</v>
      </c>
      <c r="EP175" s="1087">
        <v>28.40909090909091</v>
      </c>
      <c r="EQ175" s="1061">
        <v>0</v>
      </c>
      <c r="ER175" s="274" t="s">
        <v>863</v>
      </c>
      <c r="ES175" s="1078">
        <v>1</v>
      </c>
      <c r="ET175" s="1061">
        <v>1</v>
      </c>
      <c r="EU175" s="274">
        <v>1</v>
      </c>
      <c r="EV175" s="691"/>
      <c r="EW175" s="691"/>
      <c r="EX175" s="987">
        <v>5924</v>
      </c>
      <c r="EY175" s="228"/>
      <c r="EZ175" s="228"/>
      <c r="FA175" s="228"/>
      <c r="FB175" s="228"/>
      <c r="FC175" s="228"/>
      <c r="FD175" s="127"/>
      <c r="FE175" s="35"/>
      <c r="FF175" s="228"/>
      <c r="FG175" s="228"/>
      <c r="FH175" s="228"/>
      <c r="FI175" s="228"/>
      <c r="FJ175" s="35"/>
      <c r="FK175" s="35"/>
      <c r="FL175" s="35"/>
      <c r="FM175" s="33"/>
      <c r="FN175" s="117"/>
      <c r="FO175" s="542"/>
      <c r="FP175" s="897">
        <v>309</v>
      </c>
      <c r="FQ175" s="96" t="s">
        <v>223</v>
      </c>
      <c r="FR175" s="93"/>
      <c r="FS175" s="665" t="s">
        <v>754</v>
      </c>
      <c r="GR175" s="83"/>
      <c r="GS175" s="83"/>
    </row>
    <row r="176" spans="1:201" hidden="1" x14ac:dyDescent="0.25">
      <c r="A176" s="101">
        <v>50</v>
      </c>
      <c r="B176" s="228">
        <f>COUNTIFS($E$1:E176,E176,$G$1:G176,G176)</f>
        <v>1</v>
      </c>
      <c r="C176" s="228"/>
      <c r="D176" s="966">
        <v>5925</v>
      </c>
      <c r="E176" s="233" t="s">
        <v>229</v>
      </c>
      <c r="F176" s="230" t="s">
        <v>230</v>
      </c>
      <c r="G176" s="230">
        <v>525525106</v>
      </c>
      <c r="H176" s="230">
        <f t="shared" si="2"/>
        <v>65</v>
      </c>
      <c r="I176" s="230" t="s">
        <v>227</v>
      </c>
      <c r="J176" s="223" t="s">
        <v>92</v>
      </c>
      <c r="K176" s="230" t="s">
        <v>53</v>
      </c>
      <c r="L176" s="257" t="s">
        <v>48</v>
      </c>
      <c r="M176" s="230">
        <v>9</v>
      </c>
      <c r="N176" s="226">
        <v>1</v>
      </c>
      <c r="O176" s="226"/>
      <c r="P176" s="226"/>
      <c r="Q176" s="290" t="s">
        <v>204</v>
      </c>
      <c r="T176" s="168" t="s">
        <v>32</v>
      </c>
      <c r="U176" s="168"/>
      <c r="V176" s="180"/>
      <c r="W176" s="168"/>
      <c r="X176" s="179"/>
      <c r="Y176" s="168" t="s">
        <v>40</v>
      </c>
      <c r="Z176" s="168" t="s">
        <v>289</v>
      </c>
      <c r="AA176" s="226"/>
      <c r="AB176" s="226"/>
      <c r="AC176" s="212">
        <v>495</v>
      </c>
      <c r="AD176" s="212"/>
      <c r="AE176" s="212"/>
      <c r="AF176" s="212"/>
      <c r="AG176" s="212"/>
      <c r="AH176" s="81" t="s">
        <v>883</v>
      </c>
      <c r="AI176" s="399"/>
      <c r="AJ176" s="25" t="s">
        <v>754</v>
      </c>
      <c r="AK176" s="226">
        <v>14.4</v>
      </c>
      <c r="AL176" s="338" t="s">
        <v>754</v>
      </c>
      <c r="AM176" s="226">
        <v>28663</v>
      </c>
      <c r="AN176" s="231" t="s">
        <v>754</v>
      </c>
      <c r="AO176" s="231" t="s">
        <v>940</v>
      </c>
      <c r="AP176" s="370">
        <v>59.6</v>
      </c>
      <c r="AQ176" s="320">
        <v>35</v>
      </c>
      <c r="AR176" s="371">
        <v>2</v>
      </c>
      <c r="AS176" s="322">
        <v>96.6</v>
      </c>
      <c r="AT176" s="373">
        <v>1.7028571428571428</v>
      </c>
      <c r="AU176" s="369">
        <v>3.4057142857142857</v>
      </c>
      <c r="AV176" s="325">
        <v>1.6108108108108108</v>
      </c>
      <c r="AW176" s="226">
        <v>36.299999999999997</v>
      </c>
      <c r="AX176" s="340">
        <v>9</v>
      </c>
      <c r="AY176" s="374" t="s">
        <v>754</v>
      </c>
      <c r="AZ176" s="374" t="s">
        <v>754</v>
      </c>
      <c r="BA176" s="404"/>
      <c r="BB176" s="374" t="s">
        <v>754</v>
      </c>
      <c r="BC176" s="329">
        <v>4.660000000000001</v>
      </c>
      <c r="BD176" s="329"/>
      <c r="BE176" s="374" t="s">
        <v>754</v>
      </c>
      <c r="BF176" s="374" t="s">
        <v>754</v>
      </c>
      <c r="BG176" s="374" t="s">
        <v>754</v>
      </c>
      <c r="BH176" s="374" t="s">
        <v>754</v>
      </c>
      <c r="BI176" s="374" t="s">
        <v>754</v>
      </c>
      <c r="BJ176" s="374" t="s">
        <v>754</v>
      </c>
      <c r="BK176" s="374" t="s">
        <v>754</v>
      </c>
      <c r="BL176" s="395" t="s">
        <v>754</v>
      </c>
      <c r="BM176" s="396" t="s">
        <v>754</v>
      </c>
      <c r="BN176" s="374" t="s">
        <v>754</v>
      </c>
      <c r="BO176" s="374" t="s">
        <v>754</v>
      </c>
      <c r="BP176" s="374" t="s">
        <v>754</v>
      </c>
      <c r="BQ176" s="333" t="e">
        <v>#VALUE!</v>
      </c>
      <c r="BR176" s="347"/>
      <c r="BS176" s="347"/>
      <c r="BT176" s="347"/>
      <c r="BU176" s="347"/>
      <c r="BV176" s="347"/>
      <c r="BW176" s="347"/>
      <c r="BX176" s="347"/>
      <c r="BY176" s="347"/>
      <c r="BZ176" s="347"/>
      <c r="CA176" s="347"/>
      <c r="CB176" s="347"/>
      <c r="CC176" s="347"/>
      <c r="CD176" s="280">
        <v>12.285</v>
      </c>
      <c r="CE176" s="44">
        <v>35.1</v>
      </c>
      <c r="CF176" s="44">
        <v>67.400000000000006</v>
      </c>
      <c r="CG176" s="374" t="s">
        <v>754</v>
      </c>
      <c r="CH176" s="374" t="s">
        <v>754</v>
      </c>
      <c r="CI176" s="374" t="s">
        <v>754</v>
      </c>
      <c r="CJ176" s="374" t="s">
        <v>754</v>
      </c>
      <c r="CK176" s="374"/>
      <c r="CL176" s="374"/>
      <c r="CM176" s="374" t="s">
        <v>754</v>
      </c>
      <c r="CN176" s="407"/>
      <c r="CO176" s="407"/>
      <c r="CP176" s="407"/>
      <c r="CQ176" s="407"/>
      <c r="CR176" s="407"/>
      <c r="CS176" s="407"/>
      <c r="CT176" s="407"/>
      <c r="CU176" s="407"/>
      <c r="CV176" s="398">
        <v>0.6</v>
      </c>
      <c r="CW176" s="398">
        <v>19.7</v>
      </c>
      <c r="CX176" s="231" t="s">
        <v>926</v>
      </c>
      <c r="CY176" s="231">
        <v>2</v>
      </c>
      <c r="CZ176" s="231" t="s">
        <v>938</v>
      </c>
      <c r="DA176" s="98" t="s">
        <v>930</v>
      </c>
      <c r="DD176" s="54"/>
      <c r="DE176" s="56"/>
      <c r="DF176" s="56"/>
      <c r="DG176" s="56"/>
      <c r="DH176" s="56"/>
      <c r="DI176" s="4" t="s">
        <v>229</v>
      </c>
      <c r="DJ176" s="274">
        <v>525525106</v>
      </c>
      <c r="DK176" s="274" t="s">
        <v>227</v>
      </c>
      <c r="DL176" s="136">
        <v>5925</v>
      </c>
      <c r="DM176" s="274">
        <v>65</v>
      </c>
      <c r="DN176" s="266" t="s">
        <v>1090</v>
      </c>
      <c r="DO176" s="274" t="s">
        <v>48</v>
      </c>
      <c r="DP176" s="982" t="s">
        <v>281</v>
      </c>
      <c r="DQ176" s="1007">
        <v>2</v>
      </c>
      <c r="DR176" s="1061" t="s">
        <v>60</v>
      </c>
      <c r="DS176" s="1061"/>
      <c r="DT176" s="274">
        <v>0</v>
      </c>
      <c r="DU176" s="274">
        <v>0</v>
      </c>
      <c r="DV176" s="1008" t="s">
        <v>863</v>
      </c>
      <c r="DW176" s="274" t="s">
        <v>863</v>
      </c>
      <c r="DX176" s="274">
        <v>1.2</v>
      </c>
      <c r="DY176" s="274" t="s">
        <v>863</v>
      </c>
      <c r="DZ176" s="274">
        <v>495</v>
      </c>
      <c r="EA176" s="908">
        <v>9.9</v>
      </c>
      <c r="EB176" s="908">
        <v>90.1</v>
      </c>
      <c r="EC176" s="908">
        <v>0.4</v>
      </c>
      <c r="ED176" s="908">
        <v>122.9</v>
      </c>
      <c r="EE176" s="908" t="s">
        <v>863</v>
      </c>
      <c r="EF176" s="274">
        <v>3.09</v>
      </c>
      <c r="EG176" s="274">
        <v>0</v>
      </c>
      <c r="EH176" s="1061">
        <v>2</v>
      </c>
      <c r="EI176" s="284">
        <v>2</v>
      </c>
      <c r="EJ176" s="284">
        <v>9</v>
      </c>
      <c r="EK176" s="274"/>
      <c r="EL176" s="274">
        <v>2</v>
      </c>
      <c r="EM176" s="274">
        <v>1</v>
      </c>
      <c r="EN176" s="274">
        <v>167</v>
      </c>
      <c r="EO176" s="274">
        <v>78</v>
      </c>
      <c r="EP176" s="1087">
        <v>27.968016063681024</v>
      </c>
      <c r="EQ176" s="1061">
        <v>0</v>
      </c>
      <c r="ER176" s="274" t="s">
        <v>863</v>
      </c>
      <c r="ES176" s="1078">
        <v>1</v>
      </c>
      <c r="ET176" s="1061">
        <v>1</v>
      </c>
      <c r="EU176" s="274">
        <v>1</v>
      </c>
      <c r="EV176" s="691"/>
      <c r="EW176" s="691"/>
      <c r="EX176" s="987">
        <v>5925</v>
      </c>
      <c r="EY176" s="228"/>
      <c r="EZ176" s="228"/>
      <c r="FA176" s="228"/>
      <c r="FB176" s="228"/>
      <c r="FC176" s="228"/>
      <c r="FD176" s="127"/>
      <c r="FE176" s="35"/>
      <c r="FF176" s="228"/>
      <c r="FG176" s="228"/>
      <c r="FH176" s="228"/>
      <c r="FI176" s="228"/>
      <c r="FJ176" s="35"/>
      <c r="FK176" s="35"/>
      <c r="FL176" s="35"/>
      <c r="FM176" s="33"/>
      <c r="FN176" s="117"/>
      <c r="FO176" s="542"/>
      <c r="FP176" s="167">
        <v>495</v>
      </c>
      <c r="FQ176" s="96" t="s">
        <v>883</v>
      </c>
      <c r="FR176" s="93"/>
      <c r="FS176" s="624" t="s">
        <v>754</v>
      </c>
      <c r="GR176" s="225"/>
      <c r="GS176" s="225"/>
    </row>
    <row r="177" spans="1:201" hidden="1" x14ac:dyDescent="0.25">
      <c r="A177" s="101">
        <v>51</v>
      </c>
      <c r="B177" s="228">
        <f>COUNTIFS($E$1:E177,E177,$G$1:G177,G177)</f>
        <v>1</v>
      </c>
      <c r="C177" s="228"/>
      <c r="D177" s="966">
        <v>5951</v>
      </c>
      <c r="E177" s="233" t="s">
        <v>231</v>
      </c>
      <c r="F177" s="230" t="s">
        <v>232</v>
      </c>
      <c r="G177" s="230">
        <v>6457060544</v>
      </c>
      <c r="H177" s="230">
        <f t="shared" si="2"/>
        <v>53</v>
      </c>
      <c r="I177" s="230" t="s">
        <v>233</v>
      </c>
      <c r="J177" s="230" t="s">
        <v>60</v>
      </c>
      <c r="K177" s="230" t="s">
        <v>53</v>
      </c>
      <c r="L177" s="257" t="s">
        <v>48</v>
      </c>
      <c r="M177" s="230">
        <v>9</v>
      </c>
      <c r="N177" s="226">
        <v>1</v>
      </c>
      <c r="O177" s="226"/>
      <c r="P177" s="226"/>
      <c r="Q177" s="290" t="s">
        <v>234</v>
      </c>
      <c r="T177" s="168"/>
      <c r="U177" s="168"/>
      <c r="V177" s="180"/>
      <c r="W177" s="168"/>
      <c r="X177" s="179"/>
      <c r="Y177" s="168" t="s">
        <v>40</v>
      </c>
      <c r="Z177" s="168" t="s">
        <v>289</v>
      </c>
      <c r="AA177" s="226"/>
      <c r="AB177" s="226"/>
      <c r="AC177" s="212">
        <v>56433</v>
      </c>
      <c r="AD177" s="212"/>
      <c r="AE177" s="212"/>
      <c r="AF177" s="212"/>
      <c r="AG177" s="212"/>
      <c r="AH177" s="81" t="s">
        <v>884</v>
      </c>
      <c r="AI177" s="399"/>
      <c r="AJ177" s="25" t="s">
        <v>754</v>
      </c>
      <c r="AK177" s="226">
        <v>89.7</v>
      </c>
      <c r="AL177" s="338" t="s">
        <v>754</v>
      </c>
      <c r="AM177" s="226">
        <v>470280</v>
      </c>
      <c r="AN177" s="231" t="s">
        <v>754</v>
      </c>
      <c r="AO177" s="231" t="s">
        <v>941</v>
      </c>
      <c r="AP177" s="370">
        <v>3.8</v>
      </c>
      <c r="AQ177" s="320">
        <v>3.1</v>
      </c>
      <c r="AR177" s="371">
        <v>89.6</v>
      </c>
      <c r="AS177" s="322">
        <v>96.5</v>
      </c>
      <c r="AT177" s="373">
        <v>1.225806451612903</v>
      </c>
      <c r="AU177" s="369">
        <v>109.83225806451611</v>
      </c>
      <c r="AV177" s="325">
        <v>4.0992448759439054E-2</v>
      </c>
      <c r="AW177" s="226">
        <v>2.7</v>
      </c>
      <c r="AX177" s="340">
        <v>0.3</v>
      </c>
      <c r="AY177" s="374" t="s">
        <v>754</v>
      </c>
      <c r="AZ177" s="374" t="s">
        <v>754</v>
      </c>
      <c r="BA177" s="404"/>
      <c r="BB177" s="374" t="s">
        <v>754</v>
      </c>
      <c r="BC177" s="329">
        <v>0.21999999999999992</v>
      </c>
      <c r="BD177" s="329"/>
      <c r="BE177" s="374" t="s">
        <v>754</v>
      </c>
      <c r="BF177" s="374" t="s">
        <v>754</v>
      </c>
      <c r="BG177" s="374" t="s">
        <v>754</v>
      </c>
      <c r="BH177" s="374" t="s">
        <v>754</v>
      </c>
      <c r="BI177" s="374" t="s">
        <v>754</v>
      </c>
      <c r="BJ177" s="374" t="s">
        <v>754</v>
      </c>
      <c r="BK177" s="374" t="s">
        <v>754</v>
      </c>
      <c r="BL177" s="395" t="s">
        <v>754</v>
      </c>
      <c r="BM177" s="396" t="s">
        <v>754</v>
      </c>
      <c r="BN177" s="374" t="s">
        <v>754</v>
      </c>
      <c r="BO177" s="374" t="s">
        <v>754</v>
      </c>
      <c r="BP177" s="374" t="s">
        <v>754</v>
      </c>
      <c r="BQ177" s="333" t="e">
        <v>#VALUE!</v>
      </c>
      <c r="BR177" s="347"/>
      <c r="BS177" s="347"/>
      <c r="BT177" s="347"/>
      <c r="BU177" s="347"/>
      <c r="BV177" s="347"/>
      <c r="BW177" s="347"/>
      <c r="BX177" s="347"/>
      <c r="BY177" s="347"/>
      <c r="BZ177" s="347"/>
      <c r="CA177" s="347"/>
      <c r="CB177" s="347"/>
      <c r="CC177" s="347"/>
      <c r="CD177" s="280">
        <v>2.4304000000000001</v>
      </c>
      <c r="CE177" s="226">
        <v>78.400000000000006</v>
      </c>
      <c r="CF177" s="226">
        <v>21.1</v>
      </c>
      <c r="CG177" s="374" t="s">
        <v>754</v>
      </c>
      <c r="CH177" s="374" t="s">
        <v>754</v>
      </c>
      <c r="CI177" s="374" t="s">
        <v>754</v>
      </c>
      <c r="CJ177" s="374" t="s">
        <v>754</v>
      </c>
      <c r="CK177" s="374"/>
      <c r="CL177" s="374"/>
      <c r="CM177" s="374" t="s">
        <v>754</v>
      </c>
      <c r="CN177" s="407"/>
      <c r="CO177" s="407"/>
      <c r="CP177" s="407"/>
      <c r="CQ177" s="407"/>
      <c r="CR177" s="407"/>
      <c r="CS177" s="407"/>
      <c r="CT177" s="407"/>
      <c r="CU177" s="407"/>
      <c r="CV177" s="226">
        <v>0</v>
      </c>
      <c r="CW177" s="226">
        <v>0.3</v>
      </c>
      <c r="CX177" s="231" t="s">
        <v>926</v>
      </c>
      <c r="CY177" s="231">
        <v>2</v>
      </c>
      <c r="CZ177" s="231" t="s">
        <v>933</v>
      </c>
      <c r="DA177" s="231" t="s">
        <v>933</v>
      </c>
      <c r="DB177" s="349" t="s">
        <v>939</v>
      </c>
      <c r="DD177" s="54"/>
      <c r="DE177" s="56"/>
      <c r="DF177" s="56"/>
      <c r="DG177" s="56"/>
      <c r="DH177" s="56"/>
      <c r="DI177" s="4" t="s">
        <v>231</v>
      </c>
      <c r="DJ177" s="274">
        <v>6457060544</v>
      </c>
      <c r="DK177" s="274" t="s">
        <v>233</v>
      </c>
      <c r="DL177" s="136">
        <v>5951</v>
      </c>
      <c r="DM177" s="274">
        <v>53</v>
      </c>
      <c r="DN177" s="266" t="s">
        <v>1090</v>
      </c>
      <c r="DO177" s="274" t="s">
        <v>48</v>
      </c>
      <c r="DP177" s="982" t="s">
        <v>280</v>
      </c>
      <c r="DQ177" s="1007">
        <v>2</v>
      </c>
      <c r="DR177" s="1061" t="s">
        <v>60</v>
      </c>
      <c r="DS177" s="1061"/>
      <c r="DT177" s="274">
        <v>0</v>
      </c>
      <c r="DU177" s="274">
        <v>0</v>
      </c>
      <c r="DV177" s="1008" t="s">
        <v>863</v>
      </c>
      <c r="DW177" s="274" t="s">
        <v>863</v>
      </c>
      <c r="DX177" s="274" t="s">
        <v>863</v>
      </c>
      <c r="DY177" s="274" t="s">
        <v>863</v>
      </c>
      <c r="DZ177" s="274">
        <v>56433</v>
      </c>
      <c r="EA177" s="908">
        <v>94</v>
      </c>
      <c r="EB177" s="908">
        <v>6</v>
      </c>
      <c r="EC177" s="908" t="s">
        <v>863</v>
      </c>
      <c r="ED177" s="908" t="s">
        <v>863</v>
      </c>
      <c r="EE177" s="908" t="s">
        <v>863</v>
      </c>
      <c r="EF177" s="274" t="s">
        <v>863</v>
      </c>
      <c r="EG177" s="274">
        <v>0</v>
      </c>
      <c r="EH177" s="1061">
        <v>2</v>
      </c>
      <c r="EI177" s="284">
        <v>2</v>
      </c>
      <c r="EJ177" s="284">
        <v>9</v>
      </c>
      <c r="EK177" s="274"/>
      <c r="EL177" s="274">
        <v>2</v>
      </c>
      <c r="EM177" s="274">
        <v>0</v>
      </c>
      <c r="EN177" s="274" t="s">
        <v>863</v>
      </c>
      <c r="EO177" s="274" t="s">
        <v>863</v>
      </c>
      <c r="EP177" s="1087" t="s">
        <v>863</v>
      </c>
      <c r="EQ177" s="1061">
        <v>2</v>
      </c>
      <c r="ER177" s="274" t="s">
        <v>863</v>
      </c>
      <c r="ES177" s="1078" t="s">
        <v>863</v>
      </c>
      <c r="ET177" s="1061">
        <v>2</v>
      </c>
      <c r="EU177" s="274">
        <v>4</v>
      </c>
      <c r="EV177" s="691"/>
      <c r="EW177" s="691"/>
      <c r="EX177" s="987">
        <v>5951</v>
      </c>
      <c r="EY177" s="228"/>
      <c r="EZ177" s="228"/>
      <c r="FA177" s="228"/>
      <c r="FB177" s="228"/>
      <c r="FC177" s="228"/>
      <c r="FD177" s="127"/>
      <c r="FE177" s="35"/>
      <c r="FF177" s="228"/>
      <c r="FG177" s="228"/>
      <c r="FH177" s="228"/>
      <c r="FI177" s="228"/>
      <c r="FJ177" s="35"/>
      <c r="FK177" s="35"/>
      <c r="FL177" s="35"/>
      <c r="FM177" s="33"/>
      <c r="FN177" s="117"/>
      <c r="FO177" s="542"/>
      <c r="FP177" s="897">
        <v>56433</v>
      </c>
      <c r="FQ177" s="96" t="s">
        <v>884</v>
      </c>
      <c r="FR177" s="42"/>
      <c r="FS177" s="624" t="s">
        <v>754</v>
      </c>
      <c r="GR177" s="225"/>
      <c r="GS177" s="225"/>
    </row>
    <row r="178" spans="1:201" hidden="1" x14ac:dyDescent="0.25">
      <c r="A178" s="101">
        <v>52</v>
      </c>
      <c r="B178" s="228">
        <f>COUNTIFS($E$1:E178,E178,$G$1:G178,G178)</f>
        <v>1</v>
      </c>
      <c r="C178" s="228"/>
      <c r="D178" s="966">
        <v>5952</v>
      </c>
      <c r="E178" s="233" t="s">
        <v>235</v>
      </c>
      <c r="F178" s="230" t="s">
        <v>73</v>
      </c>
      <c r="G178" s="230">
        <v>5806291579</v>
      </c>
      <c r="H178" s="230">
        <f t="shared" si="2"/>
        <v>59</v>
      </c>
      <c r="I178" s="230" t="s">
        <v>233</v>
      </c>
      <c r="J178" s="223" t="s">
        <v>92</v>
      </c>
      <c r="K178" s="230" t="s">
        <v>53</v>
      </c>
      <c r="L178" s="257" t="s">
        <v>48</v>
      </c>
      <c r="M178" s="230">
        <v>27</v>
      </c>
      <c r="N178" s="226">
        <v>1</v>
      </c>
      <c r="O178" s="226"/>
      <c r="P178" s="226"/>
      <c r="Q178" s="290" t="s">
        <v>234</v>
      </c>
      <c r="T178" s="168" t="s">
        <v>32</v>
      </c>
      <c r="U178" s="168" t="s">
        <v>32</v>
      </c>
      <c r="V178" s="180" t="s">
        <v>96</v>
      </c>
      <c r="W178" s="168" t="s">
        <v>32</v>
      </c>
      <c r="X178" s="179" t="s">
        <v>45</v>
      </c>
      <c r="Y178" s="168" t="s">
        <v>40</v>
      </c>
      <c r="Z178" s="168" t="s">
        <v>289</v>
      </c>
      <c r="AA178" s="226"/>
      <c r="AB178" s="226"/>
      <c r="AC178" s="212">
        <v>243</v>
      </c>
      <c r="AD178" s="212"/>
      <c r="AE178" s="212"/>
      <c r="AF178" s="212"/>
      <c r="AG178" s="212"/>
      <c r="AH178" s="81" t="s">
        <v>884</v>
      </c>
      <c r="AI178" s="399"/>
      <c r="AJ178" s="85">
        <v>1.8</v>
      </c>
      <c r="AK178" s="226">
        <v>82.3</v>
      </c>
      <c r="AL178" s="318">
        <v>1.4813999999999998</v>
      </c>
      <c r="AM178" s="226">
        <v>12634</v>
      </c>
      <c r="AN178" s="281">
        <v>2.3396296296296297</v>
      </c>
      <c r="AO178" s="226">
        <v>5</v>
      </c>
      <c r="AP178" s="370">
        <v>36.4</v>
      </c>
      <c r="AQ178" s="320">
        <v>56.5</v>
      </c>
      <c r="AR178" s="371">
        <v>3.2</v>
      </c>
      <c r="AS178" s="322">
        <v>96.100000000000009</v>
      </c>
      <c r="AT178" s="373">
        <v>0.6442477876106194</v>
      </c>
      <c r="AU178" s="369">
        <v>2.061592920353982</v>
      </c>
      <c r="AV178" s="325">
        <v>0.60971524288107193</v>
      </c>
      <c r="AW178" s="226">
        <v>34.200000000000003</v>
      </c>
      <c r="AX178" s="340">
        <v>0.9</v>
      </c>
      <c r="AY178" s="226">
        <v>2.5</v>
      </c>
      <c r="AZ178" s="231" t="s">
        <v>754</v>
      </c>
      <c r="BB178" s="226">
        <v>0.2</v>
      </c>
      <c r="BC178" s="329">
        <v>0.43999999999999917</v>
      </c>
      <c r="BD178" s="329"/>
      <c r="BJ178" s="226">
        <v>38.9</v>
      </c>
      <c r="BK178" s="226">
        <v>59.4</v>
      </c>
      <c r="BL178" s="331">
        <v>0.65488215488215484</v>
      </c>
      <c r="BM178" s="342">
        <v>0.4</v>
      </c>
      <c r="BN178" s="226">
        <v>0.6</v>
      </c>
      <c r="BO178" s="226">
        <v>1.7</v>
      </c>
      <c r="BP178" s="226">
        <v>3.4</v>
      </c>
      <c r="BQ178" s="333">
        <v>2</v>
      </c>
      <c r="BR178" s="347"/>
      <c r="BS178" s="347"/>
      <c r="BT178" s="347"/>
      <c r="BU178" s="347"/>
      <c r="BV178" s="347"/>
      <c r="BW178" s="347"/>
      <c r="BX178" s="347"/>
      <c r="BY178" s="347"/>
      <c r="BZ178" s="347"/>
      <c r="CA178" s="347"/>
      <c r="CB178" s="347"/>
      <c r="CC178" s="347"/>
      <c r="CU178" s="66"/>
      <c r="CV178" s="226">
        <v>0.02</v>
      </c>
      <c r="CW178" s="226">
        <v>6.4</v>
      </c>
      <c r="CX178" s="231" t="s">
        <v>929</v>
      </c>
      <c r="CY178" s="231">
        <v>3</v>
      </c>
      <c r="CZ178" s="231" t="s">
        <v>927</v>
      </c>
      <c r="DA178" s="62" t="s">
        <v>927</v>
      </c>
      <c r="DB178" s="349" t="s">
        <v>939</v>
      </c>
      <c r="DD178" s="54"/>
      <c r="DE178" s="56"/>
      <c r="DF178" s="56"/>
      <c r="DG178" s="56"/>
      <c r="DH178" s="56"/>
      <c r="DI178" s="4" t="s">
        <v>235</v>
      </c>
      <c r="DJ178" s="274">
        <v>5806291579</v>
      </c>
      <c r="DK178" s="274" t="s">
        <v>233</v>
      </c>
      <c r="DL178" s="136">
        <v>5952</v>
      </c>
      <c r="DM178" s="274">
        <v>59</v>
      </c>
      <c r="DN178" s="521" t="s">
        <v>1088</v>
      </c>
      <c r="DO178" s="274" t="s">
        <v>48</v>
      </c>
      <c r="DP178" s="982" t="s">
        <v>280</v>
      </c>
      <c r="DQ178" s="1007">
        <v>2</v>
      </c>
      <c r="DR178" s="1061" t="s">
        <v>34</v>
      </c>
      <c r="DS178" s="1061"/>
      <c r="DT178" s="274">
        <v>0</v>
      </c>
      <c r="DU178" s="274">
        <v>0</v>
      </c>
      <c r="DV178" s="1008" t="s">
        <v>863</v>
      </c>
      <c r="DW178" s="274" t="s">
        <v>863</v>
      </c>
      <c r="DX178" s="274" t="s">
        <v>863</v>
      </c>
      <c r="DY178" s="274" t="s">
        <v>863</v>
      </c>
      <c r="DZ178" s="274">
        <v>243</v>
      </c>
      <c r="EA178" s="908">
        <v>16.899999999999999</v>
      </c>
      <c r="EB178" s="908">
        <v>83.1</v>
      </c>
      <c r="EC178" s="908" t="s">
        <v>863</v>
      </c>
      <c r="ED178" s="908" t="s">
        <v>863</v>
      </c>
      <c r="EE178" s="908" t="s">
        <v>863</v>
      </c>
      <c r="EF178" s="274" t="s">
        <v>863</v>
      </c>
      <c r="EG178" s="274">
        <v>0</v>
      </c>
      <c r="EH178" s="1061">
        <v>3</v>
      </c>
      <c r="EI178" s="284">
        <v>2</v>
      </c>
      <c r="EJ178" s="284">
        <v>27</v>
      </c>
      <c r="EK178" s="274"/>
      <c r="EL178" s="274">
        <v>3</v>
      </c>
      <c r="EM178" s="274">
        <v>1</v>
      </c>
      <c r="EN178" s="274" t="s">
        <v>863</v>
      </c>
      <c r="EO178" s="274" t="s">
        <v>863</v>
      </c>
      <c r="EP178" s="1087" t="s">
        <v>863</v>
      </c>
      <c r="EQ178" s="1061">
        <v>0</v>
      </c>
      <c r="ER178" s="274" t="s">
        <v>863</v>
      </c>
      <c r="ES178" s="1078">
        <v>3</v>
      </c>
      <c r="ET178" s="1061">
        <v>2</v>
      </c>
      <c r="EU178" s="274" t="s">
        <v>863</v>
      </c>
      <c r="EV178" s="691"/>
      <c r="EW178" s="691"/>
      <c r="EX178" s="987">
        <v>5952</v>
      </c>
      <c r="EY178" s="228"/>
      <c r="EZ178" s="228"/>
      <c r="FA178" s="228"/>
      <c r="FB178" s="228"/>
      <c r="FC178" s="228"/>
      <c r="FD178" s="127"/>
      <c r="FE178" s="35"/>
      <c r="FF178" s="228"/>
      <c r="FG178" s="228"/>
      <c r="FH178" s="228"/>
      <c r="FI178" s="228"/>
      <c r="FJ178" s="35"/>
      <c r="FK178" s="35"/>
      <c r="FL178" s="35"/>
      <c r="FM178" s="33"/>
      <c r="FN178" s="117"/>
      <c r="FO178" s="542" t="e">
        <v>#DIV/0!</v>
      </c>
      <c r="FP178" s="167">
        <v>243</v>
      </c>
      <c r="FQ178" s="96" t="s">
        <v>884</v>
      </c>
      <c r="FR178" s="93"/>
      <c r="FS178" s="101">
        <v>1.8</v>
      </c>
      <c r="GR178" s="225"/>
      <c r="GS178" s="225"/>
    </row>
    <row r="179" spans="1:201" hidden="1" x14ac:dyDescent="0.25">
      <c r="A179" s="101">
        <v>53</v>
      </c>
      <c r="B179" s="228">
        <f>COUNTIFS($E$1:E179,E179,$G$1:G179,G179)</f>
        <v>1</v>
      </c>
      <c r="C179" s="228"/>
      <c r="D179" s="966">
        <v>5967</v>
      </c>
      <c r="E179" s="233" t="s">
        <v>236</v>
      </c>
      <c r="F179" s="230" t="s">
        <v>42</v>
      </c>
      <c r="G179" s="230">
        <v>5756270762</v>
      </c>
      <c r="H179" s="230">
        <f t="shared" si="2"/>
        <v>60</v>
      </c>
      <c r="I179" s="230" t="s">
        <v>237</v>
      </c>
      <c r="J179" s="230" t="s">
        <v>34</v>
      </c>
      <c r="K179" s="230" t="s">
        <v>53</v>
      </c>
      <c r="L179" s="257" t="s">
        <v>48</v>
      </c>
      <c r="M179" s="230">
        <v>5</v>
      </c>
      <c r="N179" s="416">
        <v>1</v>
      </c>
      <c r="O179" s="416"/>
      <c r="P179" s="416"/>
      <c r="Q179" s="292" t="s">
        <v>204</v>
      </c>
      <c r="R179" s="14"/>
      <c r="S179" s="14"/>
      <c r="T179" s="413"/>
      <c r="U179" s="413"/>
      <c r="V179" s="414"/>
      <c r="W179" s="413"/>
      <c r="X179" s="415"/>
      <c r="Y179" s="413" t="s">
        <v>40</v>
      </c>
      <c r="Z179" s="413"/>
      <c r="AA179" s="416"/>
      <c r="AB179" s="416"/>
      <c r="AC179" s="29">
        <v>359</v>
      </c>
      <c r="AD179" s="29"/>
      <c r="AE179" s="29"/>
      <c r="AF179" s="29"/>
      <c r="AG179" s="29"/>
      <c r="AH179" s="417" t="s">
        <v>139</v>
      </c>
      <c r="AI179" s="418"/>
      <c r="AJ179" s="43" t="s">
        <v>754</v>
      </c>
      <c r="AK179" s="43" t="s">
        <v>754</v>
      </c>
      <c r="AL179" s="43" t="s">
        <v>754</v>
      </c>
      <c r="AM179" s="43" t="s">
        <v>754</v>
      </c>
      <c r="AN179" s="43" t="s">
        <v>754</v>
      </c>
      <c r="AO179" s="43" t="s">
        <v>754</v>
      </c>
      <c r="AP179" s="377" t="s">
        <v>754</v>
      </c>
      <c r="AQ179" s="378" t="s">
        <v>754</v>
      </c>
      <c r="AR179" s="379" t="s">
        <v>754</v>
      </c>
      <c r="AT179" s="43" t="s">
        <v>754</v>
      </c>
      <c r="AU179" s="43" t="s">
        <v>754</v>
      </c>
      <c r="AV179" s="381"/>
      <c r="AW179" s="43" t="s">
        <v>754</v>
      </c>
      <c r="AX179" s="382" t="s">
        <v>754</v>
      </c>
      <c r="AY179" s="43" t="s">
        <v>754</v>
      </c>
      <c r="AZ179" s="43" t="s">
        <v>754</v>
      </c>
      <c r="BA179" s="383"/>
      <c r="BB179" s="43" t="s">
        <v>754</v>
      </c>
      <c r="BC179" s="329" t="e">
        <v>#VALUE!</v>
      </c>
      <c r="BD179" s="329"/>
      <c r="BE179" s="43" t="s">
        <v>754</v>
      </c>
      <c r="BF179" s="43" t="s">
        <v>754</v>
      </c>
      <c r="BG179" s="43" t="s">
        <v>754</v>
      </c>
      <c r="BH179" s="43" t="s">
        <v>754</v>
      </c>
      <c r="BI179" s="43" t="s">
        <v>754</v>
      </c>
      <c r="BJ179" s="43" t="s">
        <v>754</v>
      </c>
      <c r="BK179" s="43" t="s">
        <v>754</v>
      </c>
      <c r="BL179" s="384" t="s">
        <v>754</v>
      </c>
      <c r="BM179" s="381" t="s">
        <v>754</v>
      </c>
      <c r="BN179" s="43" t="s">
        <v>754</v>
      </c>
      <c r="BO179" s="43" t="s">
        <v>754</v>
      </c>
      <c r="BP179" s="43" t="s">
        <v>754</v>
      </c>
      <c r="BQ179" s="385"/>
      <c r="BR179" s="386"/>
      <c r="BS179" s="386"/>
      <c r="BT179" s="386"/>
      <c r="BU179" s="386"/>
      <c r="BV179" s="386"/>
      <c r="BW179" s="386"/>
      <c r="BX179" s="386"/>
      <c r="BY179" s="386"/>
      <c r="BZ179" s="386"/>
      <c r="CA179" s="386"/>
      <c r="CB179" s="386"/>
      <c r="CC179" s="386"/>
      <c r="CD179" s="43" t="s">
        <v>754</v>
      </c>
      <c r="CE179" s="43" t="s">
        <v>754</v>
      </c>
      <c r="CF179" s="43" t="s">
        <v>754</v>
      </c>
      <c r="CG179" s="43" t="s">
        <v>754</v>
      </c>
      <c r="CH179" s="43" t="s">
        <v>754</v>
      </c>
      <c r="CI179" s="43" t="s">
        <v>754</v>
      </c>
      <c r="CJ179" s="43" t="s">
        <v>754</v>
      </c>
      <c r="CK179" s="43"/>
      <c r="CL179" s="43"/>
      <c r="CM179" s="43" t="s">
        <v>754</v>
      </c>
      <c r="CN179" s="13"/>
      <c r="CO179" s="13"/>
      <c r="CP179" s="13"/>
      <c r="CQ179" s="13"/>
      <c r="CR179" s="13"/>
      <c r="CS179" s="13"/>
      <c r="CT179" s="13"/>
      <c r="CU179" s="13"/>
      <c r="CV179" s="43" t="s">
        <v>754</v>
      </c>
      <c r="CW179" s="374" t="s">
        <v>754</v>
      </c>
      <c r="CX179" s="231" t="s">
        <v>929</v>
      </c>
      <c r="CY179" s="226">
        <v>3</v>
      </c>
      <c r="CZ179" s="43" t="s">
        <v>754</v>
      </c>
      <c r="DA179" s="43" t="s">
        <v>754</v>
      </c>
      <c r="DD179" s="54"/>
      <c r="DE179" s="56"/>
      <c r="DF179" s="56"/>
      <c r="DG179" s="56"/>
      <c r="DH179" s="56"/>
      <c r="DI179" s="420" t="s">
        <v>236</v>
      </c>
      <c r="DJ179" s="274">
        <v>5756270762</v>
      </c>
      <c r="DK179" s="274" t="s">
        <v>237</v>
      </c>
      <c r="DL179" s="136">
        <v>5967</v>
      </c>
      <c r="DM179" s="274">
        <v>60</v>
      </c>
      <c r="DN179" s="274" t="s">
        <v>1090</v>
      </c>
      <c r="DO179" s="274" t="s">
        <v>48</v>
      </c>
      <c r="DP179" s="982" t="s">
        <v>280</v>
      </c>
      <c r="DQ179" s="1007">
        <v>2</v>
      </c>
      <c r="DR179" s="1061" t="s">
        <v>34</v>
      </c>
      <c r="DS179" s="1061"/>
      <c r="DT179" s="274">
        <v>0</v>
      </c>
      <c r="DU179" s="274">
        <v>0</v>
      </c>
      <c r="DV179" s="1008" t="s">
        <v>863</v>
      </c>
      <c r="DW179" s="274" t="s">
        <v>863</v>
      </c>
      <c r="DX179" s="274" t="s">
        <v>863</v>
      </c>
      <c r="DY179" s="274" t="s">
        <v>863</v>
      </c>
      <c r="DZ179" s="274">
        <v>359</v>
      </c>
      <c r="EA179" s="908">
        <v>37.299999999999997</v>
      </c>
      <c r="EB179" s="908">
        <v>62.7</v>
      </c>
      <c r="EC179" s="908" t="s">
        <v>863</v>
      </c>
      <c r="ED179" s="908" t="s">
        <v>863</v>
      </c>
      <c r="EE179" s="908" t="s">
        <v>863</v>
      </c>
      <c r="EF179" s="274" t="s">
        <v>863</v>
      </c>
      <c r="EG179" s="274">
        <v>0</v>
      </c>
      <c r="EH179" s="1061">
        <v>3</v>
      </c>
      <c r="EI179" s="284">
        <v>2</v>
      </c>
      <c r="EJ179" s="284">
        <v>5</v>
      </c>
      <c r="EK179" s="274"/>
      <c r="EL179" s="274">
        <v>2</v>
      </c>
      <c r="EM179" s="274">
        <v>0</v>
      </c>
      <c r="EN179" s="274">
        <v>160</v>
      </c>
      <c r="EO179" s="274">
        <v>80</v>
      </c>
      <c r="EP179" s="1087">
        <v>31.25</v>
      </c>
      <c r="EQ179" s="1061">
        <v>2</v>
      </c>
      <c r="ER179" s="274" t="s">
        <v>863</v>
      </c>
      <c r="ES179" s="1078">
        <v>2</v>
      </c>
      <c r="ET179" s="1061">
        <v>2</v>
      </c>
      <c r="EU179" s="274" t="s">
        <v>863</v>
      </c>
      <c r="EV179" s="691"/>
      <c r="EW179" s="691"/>
      <c r="EX179" s="987">
        <v>5967</v>
      </c>
      <c r="EY179" s="228"/>
      <c r="EZ179" s="228"/>
      <c r="FA179" s="228"/>
      <c r="FB179" s="228"/>
      <c r="FC179" s="228"/>
      <c r="FD179" s="127"/>
      <c r="FE179" s="35"/>
      <c r="FF179" s="228"/>
      <c r="FG179" s="228"/>
      <c r="FH179" s="228"/>
      <c r="FI179" s="228"/>
      <c r="FJ179" s="35"/>
      <c r="FK179" s="35"/>
      <c r="FL179" s="35"/>
      <c r="FM179" s="33"/>
      <c r="FN179" s="117"/>
      <c r="FO179" s="542"/>
      <c r="FP179" s="167">
        <v>359</v>
      </c>
      <c r="FQ179" s="96" t="s">
        <v>139</v>
      </c>
      <c r="FR179" s="93"/>
      <c r="FS179" s="624" t="s">
        <v>754</v>
      </c>
      <c r="GR179" s="225"/>
      <c r="GS179" s="225"/>
    </row>
    <row r="180" spans="1:201" hidden="1" x14ac:dyDescent="0.25">
      <c r="A180" s="101">
        <v>54</v>
      </c>
      <c r="B180" s="228">
        <f>COUNTIFS($E$1:E180,E180,$G$1:G180,G180)</f>
        <v>1</v>
      </c>
      <c r="C180" s="228"/>
      <c r="D180" s="966">
        <v>5970</v>
      </c>
      <c r="E180" s="233" t="s">
        <v>238</v>
      </c>
      <c r="F180" s="230" t="s">
        <v>58</v>
      </c>
      <c r="G180" s="230">
        <v>355302457</v>
      </c>
      <c r="H180" s="230">
        <f t="shared" si="2"/>
        <v>82</v>
      </c>
      <c r="I180" s="230" t="s">
        <v>239</v>
      </c>
      <c r="J180" s="230" t="s">
        <v>104</v>
      </c>
      <c r="K180" s="230" t="s">
        <v>28</v>
      </c>
      <c r="L180" s="257" t="s">
        <v>48</v>
      </c>
      <c r="M180" s="230">
        <v>4</v>
      </c>
      <c r="N180" s="223" t="s">
        <v>1120</v>
      </c>
      <c r="O180" s="230"/>
      <c r="P180" s="230"/>
      <c r="Q180" s="296" t="s">
        <v>204</v>
      </c>
      <c r="R180" s="71"/>
      <c r="S180" s="71"/>
      <c r="T180" s="172" t="s">
        <v>32</v>
      </c>
      <c r="U180" s="172" t="s">
        <v>32</v>
      </c>
      <c r="V180" s="188" t="s">
        <v>96</v>
      </c>
      <c r="W180" s="172" t="s">
        <v>32</v>
      </c>
      <c r="X180" s="174" t="s">
        <v>45</v>
      </c>
      <c r="Y180" s="172" t="s">
        <v>40</v>
      </c>
      <c r="Z180" s="172" t="s">
        <v>289</v>
      </c>
      <c r="AA180" s="230"/>
      <c r="AB180" s="230"/>
      <c r="AC180" s="95">
        <v>458</v>
      </c>
      <c r="AD180" s="95"/>
      <c r="AE180" s="95"/>
      <c r="AF180" s="95"/>
      <c r="AG180" s="95"/>
      <c r="AH180" s="261" t="s">
        <v>710</v>
      </c>
      <c r="AI180" s="457"/>
      <c r="AJ180" s="650">
        <v>0.7</v>
      </c>
      <c r="AK180" s="650">
        <v>87.3</v>
      </c>
      <c r="AL180" s="524">
        <v>0.61109999999999998</v>
      </c>
      <c r="AM180" s="651" t="s">
        <v>754</v>
      </c>
      <c r="AN180" s="651" t="s">
        <v>754</v>
      </c>
      <c r="AO180" s="650">
        <v>6</v>
      </c>
      <c r="AP180" s="525">
        <v>48.8</v>
      </c>
      <c r="AQ180" s="526">
        <v>32.5</v>
      </c>
      <c r="AR180" s="526">
        <v>14.1</v>
      </c>
      <c r="AS180" s="322">
        <v>95.399999999999991</v>
      </c>
      <c r="AT180" s="323">
        <v>1.5015384615384615</v>
      </c>
      <c r="AU180" s="324">
        <v>21.171692307692307</v>
      </c>
      <c r="AV180" s="527">
        <v>1.0472103004291844</v>
      </c>
      <c r="AW180" s="651" t="s">
        <v>754</v>
      </c>
      <c r="AX180" s="652" t="s">
        <v>754</v>
      </c>
      <c r="AY180" s="651" t="s">
        <v>754</v>
      </c>
      <c r="AZ180" s="651" t="s">
        <v>754</v>
      </c>
      <c r="BA180" s="445" t="s">
        <v>754</v>
      </c>
      <c r="BB180" s="651" t="s">
        <v>754</v>
      </c>
      <c r="BC180" s="533" t="e">
        <v>#VALUE!</v>
      </c>
      <c r="BD180" s="632"/>
      <c r="BE180" s="651" t="s">
        <v>754</v>
      </c>
      <c r="BF180" s="651" t="s">
        <v>754</v>
      </c>
      <c r="BG180" s="651" t="s">
        <v>754</v>
      </c>
      <c r="BH180" s="651" t="s">
        <v>754</v>
      </c>
      <c r="BI180" s="651" t="s">
        <v>754</v>
      </c>
      <c r="BJ180" s="651" t="s">
        <v>754</v>
      </c>
      <c r="BK180" s="651" t="s">
        <v>754</v>
      </c>
      <c r="BL180" s="653" t="s">
        <v>754</v>
      </c>
      <c r="BM180" s="654" t="s">
        <v>754</v>
      </c>
      <c r="BN180" s="651" t="s">
        <v>754</v>
      </c>
      <c r="BO180" s="651" t="s">
        <v>754</v>
      </c>
      <c r="BP180" s="651" t="s">
        <v>754</v>
      </c>
      <c r="BQ180" s="655"/>
      <c r="BR180" s="656" t="s">
        <v>1832</v>
      </c>
      <c r="BS180" s="656" t="s">
        <v>1833</v>
      </c>
      <c r="BT180" s="656"/>
      <c r="BU180" s="357">
        <v>3.4000000000000021</v>
      </c>
      <c r="BV180" s="657">
        <v>31.7</v>
      </c>
      <c r="BW180" s="657">
        <v>20.9</v>
      </c>
      <c r="BX180" s="657">
        <v>6.6</v>
      </c>
      <c r="BY180" s="657">
        <v>47.6</v>
      </c>
      <c r="BZ180" s="657">
        <v>15.1</v>
      </c>
      <c r="CA180" s="657">
        <v>20.9</v>
      </c>
      <c r="CB180" s="657">
        <v>6.6</v>
      </c>
      <c r="CC180" s="657">
        <v>0.4</v>
      </c>
      <c r="CD180" s="651" t="s">
        <v>754</v>
      </c>
      <c r="CE180" s="651" t="s">
        <v>754</v>
      </c>
      <c r="CF180" s="651" t="s">
        <v>754</v>
      </c>
      <c r="CG180" s="651" t="s">
        <v>754</v>
      </c>
      <c r="CH180" s="651" t="s">
        <v>754</v>
      </c>
      <c r="CI180" s="651" t="s">
        <v>754</v>
      </c>
      <c r="CJ180" s="651" t="s">
        <v>754</v>
      </c>
      <c r="CK180" s="651"/>
      <c r="CL180" s="651"/>
      <c r="CM180" s="651" t="s">
        <v>754</v>
      </c>
      <c r="CN180" s="658"/>
      <c r="CO180" s="658"/>
      <c r="CP180" s="658"/>
      <c r="CQ180" s="658"/>
      <c r="CR180" s="658"/>
      <c r="CS180" s="658"/>
      <c r="CT180" s="658"/>
      <c r="CU180" s="659"/>
      <c r="CV180" s="651" t="s">
        <v>754</v>
      </c>
      <c r="CW180" s="651" t="s">
        <v>754</v>
      </c>
      <c r="CX180" s="223" t="s">
        <v>943</v>
      </c>
      <c r="CY180" s="217">
        <v>4</v>
      </c>
      <c r="CZ180" s="223" t="s">
        <v>930</v>
      </c>
      <c r="DA180" s="223" t="s">
        <v>930</v>
      </c>
      <c r="DB180" s="448"/>
      <c r="DC180" s="230"/>
      <c r="DD180" s="54"/>
      <c r="DE180" s="49"/>
      <c r="DF180" s="49"/>
      <c r="DG180" s="49"/>
      <c r="DH180" s="49"/>
      <c r="DI180" s="233" t="s">
        <v>238</v>
      </c>
      <c r="DJ180" s="274">
        <v>355302457</v>
      </c>
      <c r="DK180" s="274" t="s">
        <v>239</v>
      </c>
      <c r="DL180" s="136">
        <v>5970</v>
      </c>
      <c r="DM180" s="274">
        <v>82</v>
      </c>
      <c r="DN180" s="266" t="s">
        <v>1090</v>
      </c>
      <c r="DO180" s="274" t="s">
        <v>48</v>
      </c>
      <c r="DP180" s="982" t="s">
        <v>1096</v>
      </c>
      <c r="DQ180" s="1007">
        <v>1</v>
      </c>
      <c r="DR180" s="1061" t="s">
        <v>31</v>
      </c>
      <c r="DS180" s="1061"/>
      <c r="DT180" s="274">
        <v>1</v>
      </c>
      <c r="DU180" s="274">
        <v>1</v>
      </c>
      <c r="DV180" s="1012">
        <v>42696</v>
      </c>
      <c r="DW180" s="274">
        <v>1</v>
      </c>
      <c r="DX180" s="274">
        <v>12</v>
      </c>
      <c r="DY180" s="274">
        <v>12.4</v>
      </c>
      <c r="DZ180" s="274">
        <v>458</v>
      </c>
      <c r="EA180" s="908">
        <v>43.9</v>
      </c>
      <c r="EB180" s="908">
        <v>56.1</v>
      </c>
      <c r="EC180" s="908">
        <v>5.5</v>
      </c>
      <c r="ED180" s="908">
        <v>977.9</v>
      </c>
      <c r="EE180" s="908">
        <v>66.900000000000006</v>
      </c>
      <c r="EF180" s="274">
        <v>4.7</v>
      </c>
      <c r="EG180" s="274">
        <v>0</v>
      </c>
      <c r="EH180" s="1061">
        <v>6</v>
      </c>
      <c r="EI180" s="284">
        <v>10</v>
      </c>
      <c r="EJ180" s="284">
        <v>4</v>
      </c>
      <c r="EK180" s="274"/>
      <c r="EL180" s="274">
        <v>3</v>
      </c>
      <c r="EM180" s="274">
        <v>0</v>
      </c>
      <c r="EN180" s="274">
        <v>170</v>
      </c>
      <c r="EO180" s="274">
        <v>70</v>
      </c>
      <c r="EP180" s="1087">
        <v>24.221453287197232</v>
      </c>
      <c r="EQ180" s="1061">
        <v>3</v>
      </c>
      <c r="ER180" s="1010">
        <v>42696</v>
      </c>
      <c r="ES180" s="1078" t="s">
        <v>863</v>
      </c>
      <c r="ET180" s="1061" t="s">
        <v>863</v>
      </c>
      <c r="EU180" s="274" t="s">
        <v>863</v>
      </c>
      <c r="EV180" s="691"/>
      <c r="EW180" s="691"/>
      <c r="EX180" s="987">
        <v>5970</v>
      </c>
      <c r="EY180" s="228"/>
      <c r="EZ180" s="228"/>
      <c r="FA180" s="228"/>
      <c r="FB180" s="228"/>
      <c r="FC180" s="228"/>
      <c r="FD180" s="127"/>
      <c r="FE180" s="35"/>
      <c r="FF180" s="228"/>
      <c r="FG180" s="228"/>
      <c r="FH180" s="228"/>
      <c r="FI180" s="228"/>
      <c r="FJ180" s="35"/>
      <c r="FK180" s="35"/>
      <c r="FL180" s="35"/>
      <c r="FM180" s="33"/>
      <c r="FN180" s="117"/>
      <c r="FO180" s="542"/>
      <c r="FP180" s="167">
        <v>458</v>
      </c>
      <c r="FQ180" s="96"/>
      <c r="FR180" s="42"/>
      <c r="FS180" s="665" t="s">
        <v>754</v>
      </c>
    </row>
    <row r="181" spans="1:201" hidden="1" x14ac:dyDescent="0.25">
      <c r="A181" s="101">
        <v>55</v>
      </c>
      <c r="B181" s="228">
        <f>COUNTIFS($E$1:E181,E181,$G$1:G181,G181)</f>
        <v>1</v>
      </c>
      <c r="C181" s="228"/>
      <c r="D181" s="966">
        <v>5984</v>
      </c>
      <c r="E181" s="233" t="s">
        <v>240</v>
      </c>
      <c r="F181" s="230" t="s">
        <v>241</v>
      </c>
      <c r="G181" s="230">
        <v>495526331</v>
      </c>
      <c r="H181" s="230">
        <f t="shared" si="2"/>
        <v>68</v>
      </c>
      <c r="I181" s="230" t="s">
        <v>242</v>
      </c>
      <c r="J181" s="230" t="s">
        <v>243</v>
      </c>
      <c r="K181" s="230" t="s">
        <v>53</v>
      </c>
      <c r="L181" s="257" t="s">
        <v>48</v>
      </c>
      <c r="M181" s="230">
        <v>6</v>
      </c>
      <c r="N181" s="416">
        <v>5</v>
      </c>
      <c r="O181" s="416"/>
      <c r="P181" s="416"/>
      <c r="Q181" s="292" t="s">
        <v>204</v>
      </c>
      <c r="R181" s="14"/>
      <c r="S181" s="14" t="s">
        <v>244</v>
      </c>
      <c r="T181" s="413"/>
      <c r="U181" s="413"/>
      <c r="V181" s="414"/>
      <c r="W181" s="413"/>
      <c r="X181" s="415"/>
      <c r="Y181" s="413" t="s">
        <v>40</v>
      </c>
      <c r="Z181" s="413"/>
      <c r="AA181" s="416"/>
      <c r="AB181" s="416"/>
      <c r="AC181" s="29">
        <v>353</v>
      </c>
      <c r="AD181" s="29"/>
      <c r="AE181" s="29"/>
      <c r="AF181" s="29"/>
      <c r="AG181" s="29"/>
      <c r="AH181" s="81" t="s">
        <v>245</v>
      </c>
      <c r="AI181" s="418"/>
      <c r="AJ181" s="43" t="s">
        <v>754</v>
      </c>
      <c r="AK181" s="43" t="s">
        <v>754</v>
      </c>
      <c r="AL181" s="43" t="s">
        <v>754</v>
      </c>
      <c r="AM181" s="43" t="s">
        <v>754</v>
      </c>
      <c r="AN181" s="43" t="s">
        <v>754</v>
      </c>
      <c r="AO181" s="43" t="s">
        <v>754</v>
      </c>
      <c r="AP181" s="377" t="s">
        <v>754</v>
      </c>
      <c r="AQ181" s="378" t="s">
        <v>754</v>
      </c>
      <c r="AR181" s="379" t="s">
        <v>754</v>
      </c>
      <c r="AT181" s="43" t="s">
        <v>754</v>
      </c>
      <c r="AU181" s="43" t="s">
        <v>754</v>
      </c>
      <c r="AV181" s="381"/>
      <c r="AW181" s="43" t="s">
        <v>754</v>
      </c>
      <c r="AX181" s="382" t="s">
        <v>754</v>
      </c>
      <c r="AY181" s="43" t="s">
        <v>754</v>
      </c>
      <c r="AZ181" s="43" t="s">
        <v>754</v>
      </c>
      <c r="BA181" s="383"/>
      <c r="BB181" s="43" t="s">
        <v>754</v>
      </c>
      <c r="BC181" s="329" t="e">
        <v>#VALUE!</v>
      </c>
      <c r="BD181" s="329"/>
      <c r="BE181" s="43" t="s">
        <v>754</v>
      </c>
      <c r="BF181" s="43" t="s">
        <v>754</v>
      </c>
      <c r="BG181" s="43" t="s">
        <v>754</v>
      </c>
      <c r="BH181" s="43" t="s">
        <v>754</v>
      </c>
      <c r="BI181" s="43" t="s">
        <v>754</v>
      </c>
      <c r="BJ181" s="43" t="s">
        <v>754</v>
      </c>
      <c r="BK181" s="43" t="s">
        <v>754</v>
      </c>
      <c r="BL181" s="384" t="s">
        <v>754</v>
      </c>
      <c r="BM181" s="381" t="s">
        <v>754</v>
      </c>
      <c r="BN181" s="43" t="s">
        <v>754</v>
      </c>
      <c r="BO181" s="43" t="s">
        <v>754</v>
      </c>
      <c r="BP181" s="43" t="s">
        <v>754</v>
      </c>
      <c r="BQ181" s="385"/>
      <c r="BR181" s="386"/>
      <c r="BS181" s="386"/>
      <c r="BT181" s="386"/>
      <c r="BU181" s="386"/>
      <c r="BV181" s="386"/>
      <c r="BW181" s="386"/>
      <c r="BX181" s="386"/>
      <c r="BY181" s="386"/>
      <c r="BZ181" s="386"/>
      <c r="CA181" s="386"/>
      <c r="CB181" s="386"/>
      <c r="CC181" s="386"/>
      <c r="CD181" s="43" t="s">
        <v>754</v>
      </c>
      <c r="CE181" s="43" t="s">
        <v>754</v>
      </c>
      <c r="CF181" s="43" t="s">
        <v>754</v>
      </c>
      <c r="CG181" s="43" t="s">
        <v>754</v>
      </c>
      <c r="CH181" s="43" t="s">
        <v>754</v>
      </c>
      <c r="CI181" s="43" t="s">
        <v>754</v>
      </c>
      <c r="CJ181" s="43" t="s">
        <v>754</v>
      </c>
      <c r="CK181" s="43"/>
      <c r="CL181" s="43"/>
      <c r="CM181" s="43" t="s">
        <v>754</v>
      </c>
      <c r="CN181" s="13"/>
      <c r="CO181" s="13"/>
      <c r="CP181" s="13"/>
      <c r="CQ181" s="13"/>
      <c r="CR181" s="13"/>
      <c r="CS181" s="13"/>
      <c r="CT181" s="13"/>
      <c r="CU181" s="13"/>
      <c r="CV181" s="43" t="s">
        <v>754</v>
      </c>
      <c r="CW181" s="374" t="s">
        <v>754</v>
      </c>
      <c r="CX181" s="231" t="s">
        <v>926</v>
      </c>
      <c r="CY181" s="226">
        <v>1</v>
      </c>
      <c r="CZ181" s="43" t="s">
        <v>754</v>
      </c>
      <c r="DA181" s="43" t="s">
        <v>754</v>
      </c>
      <c r="DD181" s="54"/>
      <c r="DE181" s="56"/>
      <c r="DF181" s="56"/>
      <c r="DG181" s="56"/>
      <c r="DH181" s="56"/>
      <c r="DI181" s="420" t="s">
        <v>240</v>
      </c>
      <c r="DJ181" s="274">
        <v>495526331</v>
      </c>
      <c r="DK181" s="274" t="s">
        <v>242</v>
      </c>
      <c r="DL181" s="136">
        <v>5984</v>
      </c>
      <c r="DM181" s="274">
        <v>68</v>
      </c>
      <c r="DN181" s="274" t="s">
        <v>1090</v>
      </c>
      <c r="DO181" s="274" t="s">
        <v>48</v>
      </c>
      <c r="DP181" s="982" t="s">
        <v>281</v>
      </c>
      <c r="DQ181" s="1007">
        <v>2</v>
      </c>
      <c r="DR181" s="1061" t="s">
        <v>1001</v>
      </c>
      <c r="DS181" s="1061"/>
      <c r="DT181" s="274">
        <v>0</v>
      </c>
      <c r="DU181" s="274">
        <v>0</v>
      </c>
      <c r="DV181" s="1008" t="s">
        <v>863</v>
      </c>
      <c r="DW181" s="274" t="s">
        <v>863</v>
      </c>
      <c r="DX181" s="274" t="s">
        <v>863</v>
      </c>
      <c r="DY181" s="274" t="s">
        <v>863</v>
      </c>
      <c r="DZ181" s="274">
        <v>353</v>
      </c>
      <c r="EA181" s="908">
        <v>13</v>
      </c>
      <c r="EB181" s="908">
        <v>87</v>
      </c>
      <c r="EC181" s="908" t="s">
        <v>863</v>
      </c>
      <c r="ED181" s="908" t="s">
        <v>863</v>
      </c>
      <c r="EE181" s="908" t="s">
        <v>863</v>
      </c>
      <c r="EF181" s="274" t="s">
        <v>863</v>
      </c>
      <c r="EG181" s="274">
        <v>0</v>
      </c>
      <c r="EH181" s="1061">
        <v>1</v>
      </c>
      <c r="EI181" s="284">
        <v>5</v>
      </c>
      <c r="EJ181" s="284">
        <v>6</v>
      </c>
      <c r="EK181" s="274"/>
      <c r="EL181" s="274">
        <v>2</v>
      </c>
      <c r="EM181" s="274">
        <v>0</v>
      </c>
      <c r="EN181" s="274" t="s">
        <v>863</v>
      </c>
      <c r="EO181" s="274" t="s">
        <v>863</v>
      </c>
      <c r="EP181" s="1087" t="s">
        <v>863</v>
      </c>
      <c r="EQ181" s="1061">
        <v>2</v>
      </c>
      <c r="ER181" s="274" t="s">
        <v>863</v>
      </c>
      <c r="ES181" s="1078">
        <v>2</v>
      </c>
      <c r="ET181" s="1061">
        <v>2</v>
      </c>
      <c r="EU181" s="274" t="s">
        <v>863</v>
      </c>
      <c r="EV181" s="691"/>
      <c r="EW181" s="691"/>
      <c r="EX181" s="987">
        <v>5984</v>
      </c>
      <c r="EY181" s="228"/>
      <c r="EZ181" s="228"/>
      <c r="FA181" s="228"/>
      <c r="FB181" s="228"/>
      <c r="FC181" s="228"/>
      <c r="FD181" s="127"/>
      <c r="FE181" s="35"/>
      <c r="FF181" s="228"/>
      <c r="FG181" s="228"/>
      <c r="FH181" s="228"/>
      <c r="FI181" s="228"/>
      <c r="FJ181" s="35"/>
      <c r="FK181" s="35"/>
      <c r="FL181" s="35"/>
      <c r="FM181" s="33"/>
      <c r="FN181" s="117"/>
      <c r="FO181" s="542"/>
      <c r="FP181" s="167">
        <v>353</v>
      </c>
      <c r="FQ181" s="96" t="s">
        <v>245</v>
      </c>
      <c r="FR181" s="93"/>
      <c r="FS181" s="665" t="s">
        <v>754</v>
      </c>
      <c r="GR181" s="225"/>
      <c r="GS181" s="225"/>
    </row>
    <row r="182" spans="1:201" hidden="1" x14ac:dyDescent="0.25">
      <c r="A182" s="101">
        <v>56</v>
      </c>
      <c r="B182" s="228">
        <f>COUNTIFS($E$1:E182,E182,$G$1:G182,G182)</f>
        <v>1</v>
      </c>
      <c r="C182" s="228"/>
      <c r="D182" s="966">
        <v>5985</v>
      </c>
      <c r="E182" s="233" t="s">
        <v>69</v>
      </c>
      <c r="F182" s="230" t="s">
        <v>46</v>
      </c>
      <c r="G182" s="230">
        <v>6311247140</v>
      </c>
      <c r="H182" s="230">
        <f t="shared" si="2"/>
        <v>54</v>
      </c>
      <c r="I182" s="230" t="s">
        <v>242</v>
      </c>
      <c r="J182" s="230" t="s">
        <v>34</v>
      </c>
      <c r="K182" s="230" t="s">
        <v>53</v>
      </c>
      <c r="L182" s="257" t="s">
        <v>48</v>
      </c>
      <c r="M182" s="230">
        <v>13</v>
      </c>
      <c r="N182" s="85">
        <v>1</v>
      </c>
      <c r="O182" s="85"/>
      <c r="P182" s="85"/>
      <c r="Q182" s="293" t="s">
        <v>204</v>
      </c>
      <c r="R182" s="15"/>
      <c r="S182" s="15" t="s">
        <v>244</v>
      </c>
      <c r="T182" s="185" t="s">
        <v>32</v>
      </c>
      <c r="U182" s="185" t="s">
        <v>32</v>
      </c>
      <c r="V182" s="184"/>
      <c r="W182" s="185"/>
      <c r="X182" s="186" t="s">
        <v>45</v>
      </c>
      <c r="Y182" s="185" t="s">
        <v>40</v>
      </c>
      <c r="Z182" s="185" t="s">
        <v>289</v>
      </c>
      <c r="AA182" s="85"/>
      <c r="AB182" s="85"/>
      <c r="AC182" s="110">
        <v>280</v>
      </c>
      <c r="AD182" s="110"/>
      <c r="AE182" s="110"/>
      <c r="AF182" s="110"/>
      <c r="AG182" s="110"/>
      <c r="AH182" s="81" t="s">
        <v>884</v>
      </c>
      <c r="AI182" s="399"/>
      <c r="AJ182" s="25" t="s">
        <v>754</v>
      </c>
      <c r="AK182" s="226">
        <v>34.6</v>
      </c>
      <c r="AL182" s="338" t="s">
        <v>754</v>
      </c>
      <c r="AM182" s="226">
        <v>26533</v>
      </c>
      <c r="AN182" s="281">
        <v>6.1230000000000002</v>
      </c>
      <c r="AO182" s="226">
        <v>3</v>
      </c>
      <c r="AP182" s="370">
        <v>58.1</v>
      </c>
      <c r="AQ182" s="320">
        <v>34.700000000000003</v>
      </c>
      <c r="AR182" s="371">
        <v>2.1</v>
      </c>
      <c r="AS182" s="322">
        <v>94.9</v>
      </c>
      <c r="AT182" s="373">
        <v>1.6743515850144091</v>
      </c>
      <c r="AU182" s="369">
        <v>3.5161383285302592</v>
      </c>
      <c r="AV182" s="325">
        <v>1.5788043478260869</v>
      </c>
      <c r="AW182" s="226">
        <v>47.7</v>
      </c>
      <c r="AX182" s="340">
        <v>4.7</v>
      </c>
      <c r="AY182" s="374" t="s">
        <v>754</v>
      </c>
      <c r="AZ182" s="374" t="s">
        <v>754</v>
      </c>
      <c r="BA182" s="404"/>
      <c r="BB182" s="374" t="s">
        <v>754</v>
      </c>
      <c r="BC182" s="329">
        <v>2.0799999999999996</v>
      </c>
      <c r="BD182" s="329"/>
      <c r="BE182" s="374" t="s">
        <v>754</v>
      </c>
      <c r="BF182" s="374" t="s">
        <v>754</v>
      </c>
      <c r="BG182" s="374" t="s">
        <v>754</v>
      </c>
      <c r="BH182" s="374" t="s">
        <v>754</v>
      </c>
      <c r="BI182" s="374" t="s">
        <v>754</v>
      </c>
      <c r="BJ182" s="226">
        <v>49.6</v>
      </c>
      <c r="BK182" s="226">
        <v>48.8</v>
      </c>
      <c r="BL182" s="331">
        <v>1.0163934426229508</v>
      </c>
      <c r="BM182" s="342">
        <v>0.6</v>
      </c>
      <c r="BN182" s="226">
        <v>1.5</v>
      </c>
      <c r="BO182" s="226">
        <v>0.9</v>
      </c>
      <c r="BP182" s="226">
        <v>2.4</v>
      </c>
      <c r="BQ182" s="333">
        <v>2.6666666666666665</v>
      </c>
      <c r="BR182" s="347"/>
      <c r="BS182" s="347"/>
      <c r="BT182" s="347"/>
      <c r="BU182" s="347"/>
      <c r="BV182" s="347"/>
      <c r="BW182" s="347"/>
      <c r="BX182" s="347"/>
      <c r="BY182" s="347"/>
      <c r="BZ182" s="347"/>
      <c r="CA182" s="347"/>
      <c r="CB182" s="347"/>
      <c r="CC182" s="347"/>
      <c r="CD182" s="280">
        <v>15.4762</v>
      </c>
      <c r="CE182" s="226">
        <v>44.6</v>
      </c>
      <c r="CF182" s="226">
        <v>55.6</v>
      </c>
      <c r="CG182" s="374" t="s">
        <v>754</v>
      </c>
      <c r="CH182" s="374" t="s">
        <v>754</v>
      </c>
      <c r="CI182" s="374" t="s">
        <v>754</v>
      </c>
      <c r="CJ182" s="374" t="s">
        <v>754</v>
      </c>
      <c r="CK182" s="374"/>
      <c r="CL182" s="374"/>
      <c r="CM182" s="374" t="s">
        <v>754</v>
      </c>
      <c r="CN182" s="407"/>
      <c r="CO182" s="407"/>
      <c r="CP182" s="407"/>
      <c r="CQ182" s="407"/>
      <c r="CR182" s="407"/>
      <c r="CS182" s="407"/>
      <c r="CT182" s="407"/>
      <c r="CU182" s="407"/>
      <c r="CV182" s="226">
        <v>0.3</v>
      </c>
      <c r="CW182" s="226">
        <v>12.4</v>
      </c>
      <c r="CX182" s="231" t="s">
        <v>929</v>
      </c>
      <c r="CY182" s="231">
        <v>3</v>
      </c>
      <c r="CZ182" s="231" t="s">
        <v>934</v>
      </c>
      <c r="DA182" s="231" t="s">
        <v>928</v>
      </c>
      <c r="DD182" s="54">
        <v>5985</v>
      </c>
      <c r="DE182" s="56">
        <v>162.21115308999995</v>
      </c>
      <c r="DF182" s="56">
        <v>34.556272</v>
      </c>
      <c r="DG182" s="56">
        <v>0</v>
      </c>
      <c r="DH182" s="56">
        <v>23.880784000000034</v>
      </c>
      <c r="DI182" s="8" t="s">
        <v>69</v>
      </c>
      <c r="DJ182" s="274">
        <v>6311247140</v>
      </c>
      <c r="DK182" s="274" t="s">
        <v>242</v>
      </c>
      <c r="DL182" s="136">
        <v>5985</v>
      </c>
      <c r="DM182" s="274">
        <v>54</v>
      </c>
      <c r="DN182" s="521" t="s">
        <v>1088</v>
      </c>
      <c r="DO182" s="274" t="s">
        <v>48</v>
      </c>
      <c r="DP182" s="982" t="s">
        <v>280</v>
      </c>
      <c r="DQ182" s="1007">
        <v>2</v>
      </c>
      <c r="DR182" s="1061" t="s">
        <v>1019</v>
      </c>
      <c r="DS182" s="1061"/>
      <c r="DT182" s="274">
        <v>0</v>
      </c>
      <c r="DU182" s="274">
        <v>1</v>
      </c>
      <c r="DV182" s="1008" t="s">
        <v>863</v>
      </c>
      <c r="DW182" s="274" t="s">
        <v>863</v>
      </c>
      <c r="DX182" s="274" t="s">
        <v>863</v>
      </c>
      <c r="DY182" s="274" t="s">
        <v>863</v>
      </c>
      <c r="DZ182" s="274">
        <v>280</v>
      </c>
      <c r="EA182" s="908">
        <v>29.6</v>
      </c>
      <c r="EB182" s="908">
        <v>70.400000000000006</v>
      </c>
      <c r="EC182" s="908" t="s">
        <v>863</v>
      </c>
      <c r="ED182" s="908" t="s">
        <v>863</v>
      </c>
      <c r="EE182" s="908" t="s">
        <v>863</v>
      </c>
      <c r="EF182" s="274" t="s">
        <v>863</v>
      </c>
      <c r="EG182" s="274">
        <v>0</v>
      </c>
      <c r="EH182" s="1061">
        <v>3</v>
      </c>
      <c r="EI182" s="284">
        <v>1</v>
      </c>
      <c r="EJ182" s="284">
        <v>13</v>
      </c>
      <c r="EK182" s="274"/>
      <c r="EL182" s="274">
        <v>2</v>
      </c>
      <c r="EM182" s="274">
        <v>0</v>
      </c>
      <c r="EN182" s="274">
        <v>181</v>
      </c>
      <c r="EO182" s="274">
        <v>124</v>
      </c>
      <c r="EP182" s="1087">
        <v>37.849882482219712</v>
      </c>
      <c r="EQ182" s="1061">
        <v>0</v>
      </c>
      <c r="ER182" s="274" t="s">
        <v>863</v>
      </c>
      <c r="ES182" s="1078">
        <v>3</v>
      </c>
      <c r="ET182" s="1061">
        <v>2</v>
      </c>
      <c r="EU182" s="274">
        <v>4</v>
      </c>
      <c r="EV182" s="691"/>
      <c r="EW182" s="691"/>
      <c r="EX182" s="987">
        <v>5985</v>
      </c>
      <c r="EY182" s="228"/>
      <c r="EZ182" s="228"/>
      <c r="FA182" s="228"/>
      <c r="FB182" s="228"/>
      <c r="FC182" s="228"/>
      <c r="FD182" s="127"/>
      <c r="FE182" s="35"/>
      <c r="FF182" s="228"/>
      <c r="FG182" s="228"/>
      <c r="FH182" s="228"/>
      <c r="FI182" s="228"/>
      <c r="FJ182" s="35"/>
      <c r="FK182" s="35"/>
      <c r="FL182" s="35"/>
      <c r="FM182" s="33"/>
      <c r="FN182" s="117"/>
      <c r="FO182" s="542" t="e">
        <v>#DIV/0!</v>
      </c>
      <c r="FP182" s="167">
        <v>280</v>
      </c>
      <c r="FQ182" s="96" t="s">
        <v>884</v>
      </c>
      <c r="FR182" s="93"/>
      <c r="FS182" s="624" t="s">
        <v>754</v>
      </c>
      <c r="GR182" s="225"/>
      <c r="GS182" s="225"/>
    </row>
    <row r="183" spans="1:201" hidden="1" x14ac:dyDescent="0.25">
      <c r="A183" s="101">
        <v>57</v>
      </c>
      <c r="B183" s="228">
        <f>COUNTIFS($E$1:E183,E183,$G$1:G183,G183)</f>
        <v>1</v>
      </c>
      <c r="C183" s="228"/>
      <c r="D183" s="966">
        <v>5986</v>
      </c>
      <c r="E183" s="233" t="s">
        <v>246</v>
      </c>
      <c r="F183" s="230" t="s">
        <v>41</v>
      </c>
      <c r="G183" s="230">
        <v>5854272226</v>
      </c>
      <c r="H183" s="230">
        <f t="shared" si="2"/>
        <v>59</v>
      </c>
      <c r="I183" s="230" t="s">
        <v>242</v>
      </c>
      <c r="J183" s="223" t="s">
        <v>247</v>
      </c>
      <c r="K183" s="230" t="s">
        <v>53</v>
      </c>
      <c r="L183" s="257" t="s">
        <v>48</v>
      </c>
      <c r="M183" s="230">
        <v>30</v>
      </c>
      <c r="N183" s="85">
        <v>7</v>
      </c>
      <c r="O183" s="85"/>
      <c r="P183" s="85"/>
      <c r="Q183" s="293" t="s">
        <v>204</v>
      </c>
      <c r="R183" s="15"/>
      <c r="S183" s="15" t="s">
        <v>244</v>
      </c>
      <c r="T183" s="185" t="s">
        <v>32</v>
      </c>
      <c r="U183" s="185"/>
      <c r="V183" s="184" t="s">
        <v>96</v>
      </c>
      <c r="W183" s="185" t="s">
        <v>32</v>
      </c>
      <c r="X183" s="186" t="s">
        <v>45</v>
      </c>
      <c r="Y183" s="185" t="s">
        <v>40</v>
      </c>
      <c r="Z183" s="185" t="s">
        <v>289</v>
      </c>
      <c r="AA183" s="85"/>
      <c r="AB183" s="85"/>
      <c r="AC183" s="110">
        <v>3136</v>
      </c>
      <c r="AD183" s="110"/>
      <c r="AE183" s="110"/>
      <c r="AF183" s="110"/>
      <c r="AG183" s="110"/>
      <c r="AH183" s="81" t="s">
        <v>884</v>
      </c>
      <c r="AI183" s="399"/>
      <c r="AJ183" s="85">
        <v>29</v>
      </c>
      <c r="AK183" s="226">
        <v>83.9</v>
      </c>
      <c r="AL183" s="318">
        <v>24.331000000000003</v>
      </c>
      <c r="AM183" s="226">
        <v>71422</v>
      </c>
      <c r="AN183" s="281">
        <v>11.903666666666666</v>
      </c>
      <c r="AO183" s="226">
        <v>5</v>
      </c>
      <c r="AP183" s="370">
        <v>64.5</v>
      </c>
      <c r="AQ183" s="320">
        <v>16.600000000000001</v>
      </c>
      <c r="AR183" s="371">
        <v>14.4</v>
      </c>
      <c r="AS183" s="322">
        <v>95.5</v>
      </c>
      <c r="AT183" s="373">
        <v>3.8855421686746983</v>
      </c>
      <c r="AU183" s="369">
        <v>55.951807228915655</v>
      </c>
      <c r="AV183" s="325">
        <v>2.0806451612903225</v>
      </c>
      <c r="AW183" s="226">
        <v>62.9</v>
      </c>
      <c r="AX183" s="340">
        <v>0.7</v>
      </c>
      <c r="AY183" s="226">
        <v>1.1000000000000001</v>
      </c>
      <c r="AZ183" s="226">
        <v>13.8</v>
      </c>
      <c r="BB183" s="226">
        <v>0.02</v>
      </c>
      <c r="BC183" s="329">
        <v>0.32000000000000028</v>
      </c>
      <c r="BD183" s="329"/>
      <c r="BJ183" s="226">
        <v>61.8</v>
      </c>
      <c r="BK183" s="226">
        <v>37.700000000000003</v>
      </c>
      <c r="BL183" s="331">
        <v>1.6392572944297081</v>
      </c>
      <c r="BM183" s="342">
        <v>3.4</v>
      </c>
      <c r="BN183" s="226">
        <v>0.05</v>
      </c>
      <c r="BO183" s="226">
        <v>1.6</v>
      </c>
      <c r="BP183" s="226">
        <v>0.8</v>
      </c>
      <c r="BQ183" s="333">
        <v>0.5</v>
      </c>
      <c r="BR183" s="347">
        <v>5.8</v>
      </c>
      <c r="BS183" s="347">
        <v>96.4</v>
      </c>
      <c r="BT183" s="347"/>
      <c r="BU183" s="357">
        <v>0.5</v>
      </c>
      <c r="BV183" s="357">
        <v>16</v>
      </c>
      <c r="BW183" s="357" t="s">
        <v>754</v>
      </c>
      <c r="BX183" s="357" t="s">
        <v>754</v>
      </c>
      <c r="BY183" s="357" t="s">
        <v>754</v>
      </c>
      <c r="BZ183" s="357" t="s">
        <v>754</v>
      </c>
      <c r="CA183" s="357">
        <v>60.6</v>
      </c>
      <c r="CB183" s="357">
        <v>9.6999999999999993</v>
      </c>
      <c r="CC183" s="357">
        <v>0.8</v>
      </c>
      <c r="CG183" s="374" t="s">
        <v>754</v>
      </c>
      <c r="CH183" s="374" t="s">
        <v>754</v>
      </c>
      <c r="CI183" s="374" t="s">
        <v>754</v>
      </c>
      <c r="CJ183" s="374" t="s">
        <v>754</v>
      </c>
      <c r="CK183" s="374"/>
      <c r="CL183" s="374"/>
      <c r="CM183" s="374" t="s">
        <v>754</v>
      </c>
      <c r="CN183" s="407"/>
      <c r="CO183" s="407"/>
      <c r="CP183" s="407"/>
      <c r="CQ183" s="407"/>
      <c r="CR183" s="407"/>
      <c r="CS183" s="407"/>
      <c r="CT183" s="407"/>
      <c r="CU183" s="407"/>
      <c r="CV183" s="226">
        <v>0.1</v>
      </c>
      <c r="CW183" s="226">
        <v>1</v>
      </c>
      <c r="CX183" s="231" t="s">
        <v>929</v>
      </c>
      <c r="CY183" s="231">
        <v>3</v>
      </c>
      <c r="CZ183" s="231" t="s">
        <v>930</v>
      </c>
      <c r="DA183" s="98" t="s">
        <v>930</v>
      </c>
      <c r="DD183" s="54">
        <v>5986</v>
      </c>
      <c r="DE183" s="56">
        <v>418.74250749999965</v>
      </c>
      <c r="DF183" s="56">
        <v>148.52808826999996</v>
      </c>
      <c r="DG183" s="56">
        <v>0</v>
      </c>
      <c r="DH183" s="56">
        <v>28.913133009999967</v>
      </c>
      <c r="DI183" s="8" t="s">
        <v>246</v>
      </c>
      <c r="DJ183" s="274">
        <v>5854272226</v>
      </c>
      <c r="DK183" s="274" t="s">
        <v>242</v>
      </c>
      <c r="DL183" s="136">
        <v>5986</v>
      </c>
      <c r="DM183" s="274">
        <v>59</v>
      </c>
      <c r="DN183" s="266" t="s">
        <v>1090</v>
      </c>
      <c r="DO183" s="274" t="s">
        <v>48</v>
      </c>
      <c r="DP183" s="982" t="s">
        <v>280</v>
      </c>
      <c r="DQ183" s="1007">
        <v>2</v>
      </c>
      <c r="DR183" s="1061" t="s">
        <v>34</v>
      </c>
      <c r="DS183" s="1061"/>
      <c r="DT183" s="274">
        <v>0</v>
      </c>
      <c r="DU183" s="274">
        <v>0</v>
      </c>
      <c r="DV183" s="1008" t="s">
        <v>863</v>
      </c>
      <c r="DW183" s="274" t="s">
        <v>863</v>
      </c>
      <c r="DX183" s="274">
        <v>1.5</v>
      </c>
      <c r="DY183" s="274" t="s">
        <v>863</v>
      </c>
      <c r="DZ183" s="274">
        <v>3136</v>
      </c>
      <c r="EA183" s="908">
        <v>21.4</v>
      </c>
      <c r="EB183" s="908">
        <v>78.599999999999994</v>
      </c>
      <c r="EC183" s="908">
        <v>0.6</v>
      </c>
      <c r="ED183" s="908">
        <v>296.39999999999998</v>
      </c>
      <c r="EE183" s="908" t="s">
        <v>863</v>
      </c>
      <c r="EF183" s="274">
        <v>2.92</v>
      </c>
      <c r="EG183" s="274">
        <v>0</v>
      </c>
      <c r="EH183" s="1061">
        <v>3</v>
      </c>
      <c r="EI183" s="284">
        <v>7</v>
      </c>
      <c r="EJ183" s="284">
        <v>30</v>
      </c>
      <c r="EK183" s="274"/>
      <c r="EL183" s="274">
        <v>3</v>
      </c>
      <c r="EM183" s="274">
        <v>1</v>
      </c>
      <c r="EN183" s="274">
        <v>165</v>
      </c>
      <c r="EO183" s="274">
        <v>59</v>
      </c>
      <c r="EP183" s="1087">
        <v>21.6712580348944</v>
      </c>
      <c r="EQ183" s="1061">
        <v>2</v>
      </c>
      <c r="ER183" s="274" t="s">
        <v>863</v>
      </c>
      <c r="ES183" s="1078">
        <v>3</v>
      </c>
      <c r="ET183" s="1061">
        <v>2</v>
      </c>
      <c r="EU183" s="274" t="s">
        <v>863</v>
      </c>
      <c r="EV183" s="691"/>
      <c r="EW183" s="691"/>
      <c r="EX183" s="987">
        <v>5986</v>
      </c>
      <c r="EY183" s="228"/>
      <c r="EZ183" s="228"/>
      <c r="FA183" s="228"/>
      <c r="FB183" s="228"/>
      <c r="FC183" s="228"/>
      <c r="FD183" s="127"/>
      <c r="FE183" s="35"/>
      <c r="FF183" s="228"/>
      <c r="FG183" s="228"/>
      <c r="FH183" s="228"/>
      <c r="FI183" s="228"/>
      <c r="FJ183" s="35"/>
      <c r="FK183" s="35"/>
      <c r="FL183" s="35"/>
      <c r="FM183" s="33"/>
      <c r="FN183" s="117"/>
      <c r="FO183" s="542" t="e">
        <v>#DIV/0!</v>
      </c>
      <c r="FP183" s="167">
        <v>3136</v>
      </c>
      <c r="FQ183" s="96" t="s">
        <v>884</v>
      </c>
      <c r="FR183" s="93"/>
      <c r="FS183" s="101">
        <v>29</v>
      </c>
      <c r="GR183" s="225"/>
      <c r="GS183" s="225"/>
    </row>
    <row r="184" spans="1:201" hidden="1" x14ac:dyDescent="0.25">
      <c r="A184" s="101">
        <v>58</v>
      </c>
      <c r="B184" s="228">
        <f>COUNTIFS($E$1:E184,E184,$G$1:G184,G184)</f>
        <v>1</v>
      </c>
      <c r="C184" s="228"/>
      <c r="D184" s="966">
        <v>5993</v>
      </c>
      <c r="E184" s="233" t="s">
        <v>248</v>
      </c>
      <c r="F184" s="230" t="s">
        <v>249</v>
      </c>
      <c r="G184" s="230">
        <v>8407804020</v>
      </c>
      <c r="H184" s="230">
        <f t="shared" si="2"/>
        <v>33</v>
      </c>
      <c r="I184" s="230" t="s">
        <v>250</v>
      </c>
      <c r="J184" s="223" t="s">
        <v>251</v>
      </c>
      <c r="K184" s="230" t="s">
        <v>53</v>
      </c>
      <c r="L184" s="257" t="s">
        <v>48</v>
      </c>
      <c r="M184" s="230">
        <v>20</v>
      </c>
      <c r="N184" s="226">
        <v>1</v>
      </c>
      <c r="O184" s="226"/>
      <c r="P184" s="226"/>
      <c r="Q184" s="290" t="s">
        <v>252</v>
      </c>
      <c r="T184" s="168" t="s">
        <v>32</v>
      </c>
      <c r="U184" s="168" t="s">
        <v>253</v>
      </c>
      <c r="V184" s="168" t="s">
        <v>40</v>
      </c>
      <c r="W184" s="168" t="s">
        <v>40</v>
      </c>
      <c r="X184" s="179" t="s">
        <v>45</v>
      </c>
      <c r="Y184" s="168" t="s">
        <v>40</v>
      </c>
      <c r="AA184" s="226"/>
      <c r="AB184" s="226"/>
      <c r="AC184" s="212">
        <v>301</v>
      </c>
      <c r="AD184" s="212"/>
      <c r="AE184" s="212"/>
      <c r="AF184" s="212"/>
      <c r="AG184" s="212"/>
      <c r="AH184" s="335" t="s">
        <v>161</v>
      </c>
      <c r="AI184" s="399"/>
      <c r="AJ184" s="25" t="s">
        <v>754</v>
      </c>
      <c r="AK184" s="226">
        <v>38</v>
      </c>
      <c r="AL184" s="338" t="s">
        <v>754</v>
      </c>
      <c r="AM184" s="226">
        <v>28601</v>
      </c>
      <c r="AN184" s="281">
        <v>4.2901499999999997</v>
      </c>
      <c r="AO184" s="226">
        <v>3</v>
      </c>
      <c r="AP184" s="370">
        <v>56.7</v>
      </c>
      <c r="AQ184" s="320">
        <v>33.299999999999997</v>
      </c>
      <c r="AR184" s="371">
        <v>4.3</v>
      </c>
      <c r="AS184" s="322">
        <v>94.3</v>
      </c>
      <c r="AT184" s="373">
        <v>1.7027027027027029</v>
      </c>
      <c r="AU184" s="369">
        <v>7.3216216216216221</v>
      </c>
      <c r="AV184" s="325">
        <v>1.5079787234042556</v>
      </c>
      <c r="AW184" s="226">
        <v>46.5</v>
      </c>
      <c r="AX184" s="410" t="s">
        <v>754</v>
      </c>
      <c r="AY184" s="374" t="s">
        <v>754</v>
      </c>
      <c r="AZ184" s="374" t="s">
        <v>754</v>
      </c>
      <c r="BA184" s="404"/>
      <c r="BB184" s="374" t="s">
        <v>754</v>
      </c>
      <c r="BC184" s="329">
        <v>2.0400000000000005</v>
      </c>
      <c r="BD184" s="329"/>
      <c r="BE184" s="374" t="s">
        <v>754</v>
      </c>
      <c r="BF184" s="374" t="s">
        <v>754</v>
      </c>
      <c r="BG184" s="374" t="s">
        <v>754</v>
      </c>
      <c r="BH184" s="374" t="s">
        <v>754</v>
      </c>
      <c r="BI184" s="374" t="s">
        <v>754</v>
      </c>
      <c r="BJ184" s="226">
        <v>36.1</v>
      </c>
      <c r="BK184" s="226">
        <v>63.4</v>
      </c>
      <c r="BL184" s="331">
        <v>0.56940063091482651</v>
      </c>
      <c r="BM184" s="342">
        <v>0.7</v>
      </c>
      <c r="BN184" s="226">
        <v>0.4</v>
      </c>
      <c r="BO184" s="226">
        <v>3.7</v>
      </c>
      <c r="BP184" s="226">
        <v>5.5</v>
      </c>
      <c r="BQ184" s="333">
        <v>1.4864864864864864</v>
      </c>
      <c r="BR184" s="347"/>
      <c r="BS184" s="347"/>
      <c r="BT184" s="347"/>
      <c r="BU184" s="347"/>
      <c r="BV184" s="347"/>
      <c r="BW184" s="347"/>
      <c r="BX184" s="347"/>
      <c r="BY184" s="347"/>
      <c r="BZ184" s="347"/>
      <c r="CA184" s="347"/>
      <c r="CB184" s="347"/>
      <c r="CC184" s="347"/>
      <c r="CU184" s="66"/>
      <c r="CV184" s="374" t="s">
        <v>754</v>
      </c>
      <c r="CW184" s="374" t="s">
        <v>754</v>
      </c>
      <c r="CX184" s="231" t="s">
        <v>942</v>
      </c>
      <c r="CY184" s="231">
        <v>7</v>
      </c>
      <c r="CZ184" s="231" t="s">
        <v>927</v>
      </c>
      <c r="DA184" s="231" t="s">
        <v>928</v>
      </c>
      <c r="DD184" s="54"/>
      <c r="DE184" s="56"/>
      <c r="DF184" s="56"/>
      <c r="DG184" s="56"/>
      <c r="DH184" s="56"/>
      <c r="DI184" s="4" t="s">
        <v>248</v>
      </c>
      <c r="DJ184" s="274">
        <v>8407804020</v>
      </c>
      <c r="DK184" s="274" t="s">
        <v>250</v>
      </c>
      <c r="DL184" s="136">
        <v>5993</v>
      </c>
      <c r="DM184" s="274">
        <v>33</v>
      </c>
      <c r="DN184" s="521" t="s">
        <v>1088</v>
      </c>
      <c r="DO184" s="274" t="s">
        <v>48</v>
      </c>
      <c r="DP184" s="982" t="s">
        <v>280</v>
      </c>
      <c r="DQ184" s="1007">
        <v>2</v>
      </c>
      <c r="DR184" s="1061" t="s">
        <v>89</v>
      </c>
      <c r="DS184" s="1061"/>
      <c r="DT184" s="274">
        <v>0</v>
      </c>
      <c r="DU184" s="274">
        <v>0</v>
      </c>
      <c r="DV184" s="1008" t="s">
        <v>863</v>
      </c>
      <c r="DW184" s="274" t="s">
        <v>863</v>
      </c>
      <c r="DX184" s="274" t="s">
        <v>863</v>
      </c>
      <c r="DY184" s="274" t="s">
        <v>863</v>
      </c>
      <c r="DZ184" s="274">
        <v>301</v>
      </c>
      <c r="EA184" s="908">
        <v>17.899999999999999</v>
      </c>
      <c r="EB184" s="908">
        <v>82.1</v>
      </c>
      <c r="EC184" s="908" t="s">
        <v>863</v>
      </c>
      <c r="ED184" s="908" t="s">
        <v>863</v>
      </c>
      <c r="EE184" s="908" t="s">
        <v>863</v>
      </c>
      <c r="EF184" s="274" t="s">
        <v>863</v>
      </c>
      <c r="EG184" s="274">
        <v>0</v>
      </c>
      <c r="EH184" s="1061">
        <v>7</v>
      </c>
      <c r="EI184" s="284">
        <v>1</v>
      </c>
      <c r="EJ184" s="284">
        <v>20</v>
      </c>
      <c r="EK184" s="274"/>
      <c r="EL184" s="274">
        <v>3</v>
      </c>
      <c r="EM184" s="274">
        <v>0</v>
      </c>
      <c r="EN184" s="274">
        <v>196</v>
      </c>
      <c r="EO184" s="274">
        <v>120</v>
      </c>
      <c r="EP184" s="1087">
        <v>31.236984589754261</v>
      </c>
      <c r="EQ184" s="1061">
        <v>0</v>
      </c>
      <c r="ER184" s="274" t="s">
        <v>863</v>
      </c>
      <c r="ES184" s="1078">
        <v>0</v>
      </c>
      <c r="ET184" s="1061">
        <v>0</v>
      </c>
      <c r="EU184" s="274" t="s">
        <v>863</v>
      </c>
      <c r="EV184" s="691"/>
      <c r="EW184" s="691"/>
      <c r="EX184" s="987">
        <v>5993</v>
      </c>
      <c r="EY184" s="228"/>
      <c r="EZ184" s="228"/>
      <c r="FA184" s="228"/>
      <c r="FB184" s="228"/>
      <c r="FC184" s="228"/>
      <c r="FD184" s="127"/>
      <c r="FE184" s="35"/>
      <c r="FF184" s="228"/>
      <c r="FG184" s="228"/>
      <c r="FH184" s="228"/>
      <c r="FI184" s="228"/>
      <c r="FJ184" s="35"/>
      <c r="FK184" s="35"/>
      <c r="FL184" s="35"/>
      <c r="FM184" s="33"/>
      <c r="FN184" s="117"/>
      <c r="FO184" s="542" t="e">
        <v>#DIV/0!</v>
      </c>
      <c r="FP184" s="167">
        <v>301</v>
      </c>
      <c r="FQ184" s="906" t="s">
        <v>161</v>
      </c>
      <c r="FR184" s="42"/>
      <c r="FS184" s="624" t="s">
        <v>754</v>
      </c>
      <c r="GR184" s="225"/>
      <c r="GS184" s="225"/>
    </row>
    <row r="185" spans="1:201" hidden="1" x14ac:dyDescent="0.25">
      <c r="A185" s="101">
        <v>59</v>
      </c>
      <c r="B185" s="228">
        <f>COUNTIFS($E$1:E185,E185,$G$1:G185,G185)</f>
        <v>1</v>
      </c>
      <c r="C185" s="228"/>
      <c r="D185" s="966">
        <v>5996</v>
      </c>
      <c r="E185" s="233" t="s">
        <v>255</v>
      </c>
      <c r="F185" s="230" t="s">
        <v>256</v>
      </c>
      <c r="G185" s="230">
        <v>361108467</v>
      </c>
      <c r="H185" s="230">
        <f t="shared" si="2"/>
        <v>81</v>
      </c>
      <c r="I185" s="230" t="s">
        <v>257</v>
      </c>
      <c r="J185" s="230" t="s">
        <v>34</v>
      </c>
      <c r="K185" s="230" t="s">
        <v>53</v>
      </c>
      <c r="L185" s="257" t="s">
        <v>48</v>
      </c>
      <c r="M185" s="230"/>
      <c r="N185" s="226"/>
      <c r="O185" s="226"/>
      <c r="P185" s="226"/>
      <c r="Q185" s="290" t="s">
        <v>252</v>
      </c>
      <c r="T185" s="168" t="s">
        <v>32</v>
      </c>
      <c r="U185" s="168" t="s">
        <v>253</v>
      </c>
      <c r="V185" s="180" t="s">
        <v>96</v>
      </c>
      <c r="W185" s="168" t="s">
        <v>40</v>
      </c>
      <c r="X185" s="179" t="s">
        <v>45</v>
      </c>
      <c r="Y185" s="168" t="s">
        <v>40</v>
      </c>
      <c r="Z185" s="168" t="s">
        <v>254</v>
      </c>
      <c r="AA185" s="226"/>
      <c r="AB185" s="226"/>
      <c r="AC185" s="219">
        <v>11286</v>
      </c>
      <c r="AD185" s="219"/>
      <c r="AE185" s="219"/>
      <c r="AF185" s="219"/>
      <c r="AG185" s="219"/>
      <c r="AH185" s="335" t="s">
        <v>161</v>
      </c>
      <c r="AI185" s="399"/>
      <c r="AJ185" s="25" t="s">
        <v>754</v>
      </c>
      <c r="AK185" s="226">
        <v>87.7</v>
      </c>
      <c r="AL185" s="338" t="s">
        <v>754</v>
      </c>
      <c r="AM185" s="226">
        <v>236623</v>
      </c>
      <c r="AN185" s="281" t="e">
        <v>#DIV/0!</v>
      </c>
      <c r="AO185" s="226">
        <v>5</v>
      </c>
      <c r="AP185" s="370">
        <v>2</v>
      </c>
      <c r="AQ185" s="320">
        <v>12.8</v>
      </c>
      <c r="AR185" s="371">
        <v>81.400000000000006</v>
      </c>
      <c r="AS185" s="322">
        <v>96.2</v>
      </c>
      <c r="AT185" s="373">
        <v>0.15625</v>
      </c>
      <c r="AU185" s="369">
        <v>12.71875</v>
      </c>
      <c r="AV185" s="325">
        <v>2.1231422505307854E-2</v>
      </c>
      <c r="AW185" s="226">
        <v>0.3</v>
      </c>
      <c r="AX185" s="340">
        <v>0.9</v>
      </c>
      <c r="AY185" s="374" t="s">
        <v>754</v>
      </c>
      <c r="AZ185" s="374" t="s">
        <v>754</v>
      </c>
      <c r="BA185" s="404"/>
      <c r="BB185" s="374" t="s">
        <v>754</v>
      </c>
      <c r="BC185" s="329">
        <v>0.33999999999999997</v>
      </c>
      <c r="BD185" s="329"/>
      <c r="BJ185" s="226">
        <v>77.7</v>
      </c>
      <c r="BK185" s="226">
        <v>21.8</v>
      </c>
      <c r="BL185" s="331">
        <v>3.5642201834862384</v>
      </c>
      <c r="BM185" s="342">
        <v>0</v>
      </c>
      <c r="BN185" s="226">
        <v>0</v>
      </c>
      <c r="BO185" s="226">
        <v>21.6</v>
      </c>
      <c r="BP185" s="226">
        <v>21.7</v>
      </c>
      <c r="BQ185" s="333">
        <v>1.0046296296296295</v>
      </c>
      <c r="BR185" s="347"/>
      <c r="BS185" s="347"/>
      <c r="BT185" s="347"/>
      <c r="BU185" s="347"/>
      <c r="BV185" s="347"/>
      <c r="BW185" s="347"/>
      <c r="BX185" s="347"/>
      <c r="BY185" s="347"/>
      <c r="BZ185" s="347"/>
      <c r="CA185" s="347"/>
      <c r="CB185" s="347"/>
      <c r="CC185" s="347"/>
      <c r="CU185" s="66"/>
      <c r="CV185" s="226">
        <v>0</v>
      </c>
      <c r="CW185" s="226">
        <v>0.2</v>
      </c>
      <c r="CX185" s="231" t="s">
        <v>929</v>
      </c>
      <c r="CY185" s="231">
        <v>3</v>
      </c>
      <c r="CZ185" s="231" t="s">
        <v>936</v>
      </c>
      <c r="DA185" s="231" t="s">
        <v>936</v>
      </c>
      <c r="DD185" s="54">
        <v>5996</v>
      </c>
      <c r="DE185" s="56">
        <v>83.614135250000018</v>
      </c>
      <c r="DF185" s="56">
        <v>29.250935869999999</v>
      </c>
      <c r="DG185" s="56">
        <v>0.10526955520000003</v>
      </c>
      <c r="DH185" s="56">
        <v>19.684600689999996</v>
      </c>
      <c r="DI185" s="4" t="s">
        <v>255</v>
      </c>
      <c r="DJ185" s="274">
        <v>361108467</v>
      </c>
      <c r="DK185" s="274" t="s">
        <v>257</v>
      </c>
      <c r="DL185" s="136">
        <v>5996</v>
      </c>
      <c r="DM185" s="274">
        <v>81</v>
      </c>
      <c r="DN185" s="521" t="s">
        <v>1088</v>
      </c>
      <c r="DO185" s="274" t="s">
        <v>48</v>
      </c>
      <c r="DP185" s="982" t="s">
        <v>280</v>
      </c>
      <c r="DQ185" s="1007">
        <v>2</v>
      </c>
      <c r="DR185" s="1061" t="s">
        <v>34</v>
      </c>
      <c r="DS185" s="1061"/>
      <c r="DT185" s="274">
        <v>0</v>
      </c>
      <c r="DU185" s="274">
        <v>0</v>
      </c>
      <c r="DV185" s="1008" t="s">
        <v>863</v>
      </c>
      <c r="DW185" s="274" t="s">
        <v>863</v>
      </c>
      <c r="DX185" s="274" t="s">
        <v>863</v>
      </c>
      <c r="DY185" s="274" t="s">
        <v>863</v>
      </c>
      <c r="DZ185" s="274">
        <v>11286</v>
      </c>
      <c r="EA185" s="908">
        <v>83.9</v>
      </c>
      <c r="EB185" s="908">
        <v>16.100000000000001</v>
      </c>
      <c r="EC185" s="908" t="s">
        <v>863</v>
      </c>
      <c r="ED185" s="908" t="s">
        <v>863</v>
      </c>
      <c r="EE185" s="908" t="s">
        <v>863</v>
      </c>
      <c r="EF185" s="274" t="s">
        <v>863</v>
      </c>
      <c r="EG185" s="274">
        <v>8</v>
      </c>
      <c r="EH185" s="1061">
        <v>3</v>
      </c>
      <c r="EI185" s="284">
        <v>1</v>
      </c>
      <c r="EJ185" s="284">
        <v>30</v>
      </c>
      <c r="EK185" s="274"/>
      <c r="EL185" s="274">
        <v>3</v>
      </c>
      <c r="EM185" s="274">
        <v>1</v>
      </c>
      <c r="EN185" s="274">
        <v>162</v>
      </c>
      <c r="EO185" s="274">
        <v>85</v>
      </c>
      <c r="EP185" s="1087">
        <v>32.38835543362292</v>
      </c>
      <c r="EQ185" s="1061">
        <v>0</v>
      </c>
      <c r="ER185" s="274" t="s">
        <v>863</v>
      </c>
      <c r="ES185" s="1078">
        <v>2</v>
      </c>
      <c r="ET185" s="1061">
        <v>2</v>
      </c>
      <c r="EU185" s="274" t="s">
        <v>863</v>
      </c>
      <c r="EV185" s="691"/>
      <c r="EW185" s="691"/>
      <c r="EX185" s="987">
        <v>5996</v>
      </c>
      <c r="EY185" s="228"/>
      <c r="EZ185" s="228"/>
      <c r="FA185" s="228"/>
      <c r="FB185" s="228"/>
      <c r="FC185" s="228"/>
      <c r="FD185" s="127"/>
      <c r="FE185" s="35"/>
      <c r="FF185" s="228"/>
      <c r="FG185" s="228"/>
      <c r="FH185" s="228"/>
      <c r="FI185" s="228"/>
      <c r="FJ185" s="35"/>
      <c r="FK185" s="35"/>
      <c r="FL185" s="35"/>
      <c r="FM185" s="33"/>
      <c r="FN185" s="117"/>
      <c r="FO185" s="542"/>
      <c r="FP185" s="167">
        <v>11286</v>
      </c>
      <c r="FQ185" s="906" t="s">
        <v>161</v>
      </c>
      <c r="FR185" s="42"/>
      <c r="FS185" s="624" t="s">
        <v>754</v>
      </c>
      <c r="GR185" s="225"/>
      <c r="GS185" s="225"/>
    </row>
    <row r="186" spans="1:201" hidden="1" x14ac:dyDescent="0.25">
      <c r="A186" s="101">
        <v>60</v>
      </c>
      <c r="B186" s="228">
        <f>COUNTIFS($E$1:E186,E186,$G$1:G186,G186)</f>
        <v>2</v>
      </c>
      <c r="C186" s="228"/>
      <c r="D186" s="966">
        <v>6008</v>
      </c>
      <c r="E186" s="233" t="s">
        <v>246</v>
      </c>
      <c r="F186" s="230" t="s">
        <v>41</v>
      </c>
      <c r="G186" s="230">
        <v>5854272226</v>
      </c>
      <c r="H186" s="230">
        <f t="shared" si="2"/>
        <v>59</v>
      </c>
      <c r="I186" s="230" t="s">
        <v>258</v>
      </c>
      <c r="J186" s="230" t="s">
        <v>259</v>
      </c>
      <c r="K186" s="230" t="s">
        <v>53</v>
      </c>
      <c r="L186" s="257" t="s">
        <v>48</v>
      </c>
      <c r="M186" s="230">
        <v>8</v>
      </c>
      <c r="N186" s="226">
        <v>2</v>
      </c>
      <c r="O186" s="226"/>
      <c r="P186" s="226"/>
      <c r="Q186" s="290" t="s">
        <v>252</v>
      </c>
      <c r="T186" s="168" t="s">
        <v>32</v>
      </c>
      <c r="U186" s="168" t="s">
        <v>260</v>
      </c>
      <c r="V186" s="168" t="s">
        <v>40</v>
      </c>
      <c r="W186" s="168" t="s">
        <v>40</v>
      </c>
      <c r="X186" s="179" t="s">
        <v>45</v>
      </c>
      <c r="Y186" s="168" t="s">
        <v>40</v>
      </c>
      <c r="Z186" s="168" t="s">
        <v>254</v>
      </c>
      <c r="AA186" s="226"/>
      <c r="AB186" s="226"/>
      <c r="AC186" s="219">
        <v>728</v>
      </c>
      <c r="AD186" s="219"/>
      <c r="AE186" s="219"/>
      <c r="AF186" s="219"/>
      <c r="AG186" s="219"/>
      <c r="AH186" s="335" t="s">
        <v>158</v>
      </c>
      <c r="AI186" s="399"/>
      <c r="AJ186" s="25" t="s">
        <v>754</v>
      </c>
      <c r="AK186" s="226">
        <v>22</v>
      </c>
      <c r="AL186" s="338" t="s">
        <v>754</v>
      </c>
      <c r="AM186" s="226">
        <v>38720</v>
      </c>
      <c r="AN186" s="281">
        <v>19.36</v>
      </c>
      <c r="AO186" s="226">
        <v>4</v>
      </c>
      <c r="AP186" s="370">
        <v>87.6</v>
      </c>
      <c r="AQ186" s="320">
        <v>9.3000000000000007</v>
      </c>
      <c r="AR186" s="371">
        <v>0.6</v>
      </c>
      <c r="AS186" s="322">
        <v>97.499999999999986</v>
      </c>
      <c r="AT186" s="373">
        <v>9.4193548387096762</v>
      </c>
      <c r="AU186" s="369">
        <v>5.6516129032258053</v>
      </c>
      <c r="AV186" s="325">
        <v>8.8484848484848477</v>
      </c>
      <c r="AW186" s="226">
        <v>84.1</v>
      </c>
      <c r="AX186" s="340">
        <v>0.7</v>
      </c>
      <c r="AY186" s="374" t="s">
        <v>754</v>
      </c>
      <c r="AZ186" s="374" t="s">
        <v>754</v>
      </c>
      <c r="BA186" s="404"/>
      <c r="BB186" s="374" t="s">
        <v>754</v>
      </c>
      <c r="BC186" s="329">
        <v>0.7</v>
      </c>
      <c r="BD186" s="329"/>
      <c r="BJ186" s="226">
        <v>73</v>
      </c>
      <c r="BK186" s="226">
        <v>26.2</v>
      </c>
      <c r="BL186" s="331">
        <v>2.7862595419847329</v>
      </c>
      <c r="BM186" s="342">
        <v>22.7</v>
      </c>
      <c r="BN186" s="226">
        <v>0.1</v>
      </c>
      <c r="BO186" s="226">
        <v>10.8</v>
      </c>
      <c r="BP186" s="226">
        <v>2.4</v>
      </c>
      <c r="BQ186" s="333">
        <v>0.22222222222222221</v>
      </c>
      <c r="BR186" s="347"/>
      <c r="BS186" s="347"/>
      <c r="BT186" s="347"/>
      <c r="BU186" s="347"/>
      <c r="BV186" s="347"/>
      <c r="BW186" s="347"/>
      <c r="BX186" s="347"/>
      <c r="BY186" s="347"/>
      <c r="BZ186" s="347"/>
      <c r="CA186" s="347"/>
      <c r="CB186" s="347"/>
      <c r="CC186" s="347"/>
      <c r="CU186" s="66"/>
      <c r="CV186" s="226">
        <v>0.4</v>
      </c>
      <c r="CW186" s="226">
        <v>3</v>
      </c>
      <c r="CX186" s="231" t="s">
        <v>929</v>
      </c>
      <c r="CY186" s="231">
        <v>3</v>
      </c>
      <c r="CZ186" s="231" t="s">
        <v>1976</v>
      </c>
      <c r="DA186" s="98" t="s">
        <v>930</v>
      </c>
      <c r="DD186" s="54">
        <v>6008</v>
      </c>
      <c r="DE186" s="56">
        <v>500.44730079999999</v>
      </c>
      <c r="DF186" s="56">
        <v>49.465072479999996</v>
      </c>
      <c r="DG186" s="56">
        <v>0</v>
      </c>
      <c r="DH186" s="56">
        <v>1.3268446900000015</v>
      </c>
      <c r="DI186" s="4" t="s">
        <v>246</v>
      </c>
      <c r="DJ186" s="271">
        <v>5854272226</v>
      </c>
      <c r="DK186" s="271" t="s">
        <v>242</v>
      </c>
      <c r="DL186" s="372">
        <v>5986</v>
      </c>
      <c r="DM186" s="271">
        <v>59</v>
      </c>
      <c r="DN186" s="266" t="s">
        <v>1090</v>
      </c>
      <c r="DO186" s="274" t="s">
        <v>48</v>
      </c>
      <c r="DP186" s="982" t="s">
        <v>280</v>
      </c>
      <c r="DQ186" s="1003">
        <v>2</v>
      </c>
      <c r="DR186" s="1059" t="s">
        <v>34</v>
      </c>
      <c r="DS186" s="1059"/>
      <c r="DT186" s="271">
        <v>0</v>
      </c>
      <c r="DU186" s="271">
        <v>0</v>
      </c>
      <c r="DV186" s="1017" t="s">
        <v>863</v>
      </c>
      <c r="DW186" s="271" t="s">
        <v>863</v>
      </c>
      <c r="DX186" s="271">
        <v>1.5</v>
      </c>
      <c r="DY186" s="271" t="s">
        <v>863</v>
      </c>
      <c r="DZ186" s="271">
        <v>3136</v>
      </c>
      <c r="EA186" s="912">
        <v>21.4</v>
      </c>
      <c r="EB186" s="912">
        <v>78.599999999999994</v>
      </c>
      <c r="EC186" s="912">
        <v>0.6</v>
      </c>
      <c r="ED186" s="912">
        <v>296.39999999999998</v>
      </c>
      <c r="EE186" s="912" t="s">
        <v>863</v>
      </c>
      <c r="EF186" s="271">
        <v>2.92</v>
      </c>
      <c r="EG186" s="271">
        <v>0</v>
      </c>
      <c r="EH186" s="1059">
        <v>3</v>
      </c>
      <c r="EI186" s="284">
        <v>7</v>
      </c>
      <c r="EJ186" s="284">
        <v>30</v>
      </c>
      <c r="EK186" s="271"/>
      <c r="EL186" s="271">
        <v>3</v>
      </c>
      <c r="EM186" s="271">
        <v>1</v>
      </c>
      <c r="EN186" s="271">
        <v>165</v>
      </c>
      <c r="EO186" s="271">
        <v>59</v>
      </c>
      <c r="EP186" s="1086">
        <v>21.6712580348944</v>
      </c>
      <c r="EQ186" s="1059">
        <v>2</v>
      </c>
      <c r="ER186" s="271" t="s">
        <v>863</v>
      </c>
      <c r="ES186" s="1077">
        <v>3</v>
      </c>
      <c r="ET186" s="1059">
        <v>2</v>
      </c>
      <c r="EU186" s="271" t="s">
        <v>863</v>
      </c>
      <c r="EV186" s="1006"/>
      <c r="EW186" s="1006"/>
      <c r="EX186" s="987">
        <v>6008</v>
      </c>
      <c r="EY186" s="228"/>
      <c r="EZ186" s="228"/>
      <c r="FA186" s="228"/>
      <c r="FB186" s="228"/>
      <c r="FC186" s="228"/>
      <c r="FD186" s="127"/>
      <c r="FE186" s="35"/>
      <c r="FF186" s="228"/>
      <c r="FG186" s="228"/>
      <c r="FH186" s="228"/>
      <c r="FI186" s="228"/>
      <c r="FJ186" s="35"/>
      <c r="FK186" s="35"/>
      <c r="FL186" s="35"/>
      <c r="FM186" s="33"/>
      <c r="FN186" s="117"/>
      <c r="FO186" s="542" t="e">
        <v>#DIV/0!</v>
      </c>
      <c r="FP186" s="167">
        <v>728</v>
      </c>
      <c r="FQ186" s="906" t="s">
        <v>158</v>
      </c>
      <c r="FR186" s="42"/>
      <c r="FS186" s="624" t="s">
        <v>754</v>
      </c>
      <c r="GR186" s="225"/>
      <c r="GS186" s="225"/>
    </row>
    <row r="187" spans="1:201" hidden="1" x14ac:dyDescent="0.25">
      <c r="A187" s="101">
        <v>61</v>
      </c>
      <c r="B187" s="228">
        <f>COUNTIFS($E$1:E187,E187,$G$1:G187,G187)</f>
        <v>1</v>
      </c>
      <c r="C187" s="228"/>
      <c r="D187" s="966">
        <v>6019</v>
      </c>
      <c r="E187" s="233" t="s">
        <v>261</v>
      </c>
      <c r="F187" s="230" t="s">
        <v>262</v>
      </c>
      <c r="G187" s="230">
        <v>5510150602</v>
      </c>
      <c r="H187" s="230">
        <f t="shared" si="2"/>
        <v>62</v>
      </c>
      <c r="I187" s="230" t="s">
        <v>263</v>
      </c>
      <c r="J187" s="223" t="s">
        <v>259</v>
      </c>
      <c r="K187" s="230" t="s">
        <v>53</v>
      </c>
      <c r="L187" s="257" t="s">
        <v>48</v>
      </c>
      <c r="M187" s="230">
        <v>20</v>
      </c>
      <c r="N187" s="85">
        <v>2</v>
      </c>
      <c r="O187" s="85"/>
      <c r="P187" s="85"/>
      <c r="Q187" s="293" t="s">
        <v>234</v>
      </c>
      <c r="R187" s="15"/>
      <c r="S187" s="15"/>
      <c r="T187" s="185" t="s">
        <v>32</v>
      </c>
      <c r="U187" s="185" t="s">
        <v>260</v>
      </c>
      <c r="V187" s="184" t="s">
        <v>96</v>
      </c>
      <c r="W187" s="185" t="s">
        <v>32</v>
      </c>
      <c r="X187" s="186" t="s">
        <v>45</v>
      </c>
      <c r="Y187" s="185" t="s">
        <v>40</v>
      </c>
      <c r="Z187" s="185" t="s">
        <v>254</v>
      </c>
      <c r="AA187" s="85"/>
      <c r="AB187" s="85"/>
      <c r="AC187" s="84">
        <v>13989</v>
      </c>
      <c r="AD187" s="84"/>
      <c r="AE187" s="84"/>
      <c r="AF187" s="84"/>
      <c r="AG187" s="84"/>
      <c r="AH187" s="81" t="s">
        <v>885</v>
      </c>
      <c r="AI187" s="399"/>
      <c r="AJ187" s="85">
        <v>75</v>
      </c>
      <c r="AK187" s="226">
        <v>91.7</v>
      </c>
      <c r="AL187" s="318">
        <v>68.775000000000006</v>
      </c>
      <c r="AM187" s="226">
        <v>250442</v>
      </c>
      <c r="AN187" s="281">
        <v>75.132599999999996</v>
      </c>
      <c r="AO187" s="226">
        <v>6</v>
      </c>
      <c r="AP187" s="370">
        <v>11.6</v>
      </c>
      <c r="AQ187" s="320">
        <v>10.8</v>
      </c>
      <c r="AR187" s="371">
        <v>76.2</v>
      </c>
      <c r="AS187" s="322">
        <v>98.6</v>
      </c>
      <c r="AT187" s="373">
        <v>1.074074074074074</v>
      </c>
      <c r="AU187" s="369">
        <v>81.844444444444434</v>
      </c>
      <c r="AV187" s="325">
        <v>0.13333333333333333</v>
      </c>
      <c r="AW187" s="226">
        <v>10.5</v>
      </c>
      <c r="AX187" s="340">
        <v>0.4</v>
      </c>
      <c r="AY187" s="226">
        <v>3.9</v>
      </c>
      <c r="AZ187" s="226">
        <v>18.399999999999999</v>
      </c>
      <c r="BB187" s="226">
        <v>0.05</v>
      </c>
      <c r="BC187" s="329">
        <v>0.21999999999999992</v>
      </c>
      <c r="BD187" s="329"/>
      <c r="BJ187" s="226">
        <v>59.3</v>
      </c>
      <c r="BK187" s="226">
        <v>40</v>
      </c>
      <c r="BL187" s="331">
        <v>1.4824999999999999</v>
      </c>
      <c r="BM187" s="342">
        <v>1</v>
      </c>
      <c r="BN187" s="226">
        <v>0.05</v>
      </c>
      <c r="BO187" s="226">
        <v>4</v>
      </c>
      <c r="BP187" s="226">
        <v>6</v>
      </c>
      <c r="BQ187" s="333">
        <v>1.5</v>
      </c>
      <c r="BR187" s="347"/>
      <c r="BS187" s="347"/>
      <c r="BT187" s="347"/>
      <c r="BU187" s="347"/>
      <c r="BV187" s="347"/>
      <c r="BW187" s="347"/>
      <c r="BX187" s="347"/>
      <c r="BY187" s="347"/>
      <c r="BZ187" s="347"/>
      <c r="CA187" s="347"/>
      <c r="CB187" s="347"/>
      <c r="CC187" s="347"/>
      <c r="CU187" s="66"/>
      <c r="CV187" s="226">
        <v>0</v>
      </c>
      <c r="CW187" s="226">
        <v>1.7</v>
      </c>
      <c r="CX187" s="231" t="s">
        <v>929</v>
      </c>
      <c r="CY187" s="231">
        <v>3</v>
      </c>
      <c r="CZ187" s="231" t="s">
        <v>936</v>
      </c>
      <c r="DA187" s="231" t="s">
        <v>1294</v>
      </c>
      <c r="DD187" s="54"/>
      <c r="DE187" s="56"/>
      <c r="DF187" s="56"/>
      <c r="DG187" s="56"/>
      <c r="DH187" s="56"/>
      <c r="DI187" s="8" t="s">
        <v>261</v>
      </c>
      <c r="DJ187" s="274">
        <v>5510150602</v>
      </c>
      <c r="DK187" s="274" t="s">
        <v>263</v>
      </c>
      <c r="DL187" s="136">
        <v>6019</v>
      </c>
      <c r="DM187" s="274">
        <v>62</v>
      </c>
      <c r="DN187" s="521" t="s">
        <v>1088</v>
      </c>
      <c r="DO187" s="274" t="s">
        <v>48</v>
      </c>
      <c r="DP187" s="982" t="s">
        <v>281</v>
      </c>
      <c r="DQ187" s="1007">
        <v>2</v>
      </c>
      <c r="DR187" s="1061" t="s">
        <v>34</v>
      </c>
      <c r="DS187" s="1061"/>
      <c r="DT187" s="274">
        <v>0</v>
      </c>
      <c r="DU187" s="274">
        <v>0</v>
      </c>
      <c r="DV187" s="1008" t="s">
        <v>863</v>
      </c>
      <c r="DW187" s="274" t="s">
        <v>863</v>
      </c>
      <c r="DX187" s="274" t="s">
        <v>863</v>
      </c>
      <c r="DY187" s="274" t="s">
        <v>863</v>
      </c>
      <c r="DZ187" s="274">
        <v>13989</v>
      </c>
      <c r="EA187" s="908">
        <v>69.099999999999994</v>
      </c>
      <c r="EB187" s="908">
        <v>30.9</v>
      </c>
      <c r="EC187" s="908" t="s">
        <v>863</v>
      </c>
      <c r="ED187" s="908" t="s">
        <v>863</v>
      </c>
      <c r="EE187" s="908" t="s">
        <v>863</v>
      </c>
      <c r="EF187" s="274" t="s">
        <v>863</v>
      </c>
      <c r="EG187" s="274">
        <v>8</v>
      </c>
      <c r="EH187" s="1061">
        <v>3</v>
      </c>
      <c r="EI187" s="284">
        <v>5</v>
      </c>
      <c r="EJ187" s="284">
        <v>20</v>
      </c>
      <c r="EK187" s="274"/>
      <c r="EL187" s="274">
        <v>3</v>
      </c>
      <c r="EM187" s="274">
        <v>1</v>
      </c>
      <c r="EN187" s="274">
        <v>175</v>
      </c>
      <c r="EO187" s="274">
        <v>140</v>
      </c>
      <c r="EP187" s="1087">
        <v>45.714285714285715</v>
      </c>
      <c r="EQ187" s="1061">
        <v>2</v>
      </c>
      <c r="ER187" s="274" t="s">
        <v>863</v>
      </c>
      <c r="ES187" s="1078">
        <v>3</v>
      </c>
      <c r="ET187" s="1061">
        <v>2</v>
      </c>
      <c r="EU187" s="274" t="s">
        <v>863</v>
      </c>
      <c r="EV187" s="691"/>
      <c r="EW187" s="691"/>
      <c r="EX187" s="987">
        <v>6019</v>
      </c>
      <c r="EY187" s="228"/>
      <c r="EZ187" s="228"/>
      <c r="FA187" s="228"/>
      <c r="FB187" s="228"/>
      <c r="FC187" s="228"/>
      <c r="FD187" s="127"/>
      <c r="FE187" s="35"/>
      <c r="FF187" s="228"/>
      <c r="FG187" s="228"/>
      <c r="FH187" s="228"/>
      <c r="FI187" s="228"/>
      <c r="FJ187" s="35"/>
      <c r="FK187" s="35"/>
      <c r="FL187" s="35"/>
      <c r="FM187" s="33"/>
      <c r="FN187" s="117"/>
      <c r="FO187" s="542" t="e">
        <v>#DIV/0!</v>
      </c>
      <c r="FP187" s="167">
        <v>13989</v>
      </c>
      <c r="FQ187" s="96" t="s">
        <v>885</v>
      </c>
      <c r="FR187" s="42"/>
      <c r="FS187" s="101">
        <v>75</v>
      </c>
      <c r="GR187" s="225"/>
      <c r="GS187" s="225"/>
    </row>
    <row r="188" spans="1:201" hidden="1" x14ac:dyDescent="0.25">
      <c r="A188" s="101">
        <v>62</v>
      </c>
      <c r="B188" s="228">
        <f>COUNTIFS($E$1:E188,E188,$G$1:G188,G188)</f>
        <v>1</v>
      </c>
      <c r="C188" s="228"/>
      <c r="D188" s="966">
        <v>6020</v>
      </c>
      <c r="E188" s="233" t="s">
        <v>264</v>
      </c>
      <c r="F188" s="230" t="s">
        <v>265</v>
      </c>
      <c r="G188" s="230">
        <v>5755310770</v>
      </c>
      <c r="H188" s="230">
        <f t="shared" si="2"/>
        <v>60</v>
      </c>
      <c r="I188" s="230" t="s">
        <v>263</v>
      </c>
      <c r="J188" s="230" t="s">
        <v>266</v>
      </c>
      <c r="K188" s="230" t="s">
        <v>53</v>
      </c>
      <c r="L188" s="257" t="s">
        <v>48</v>
      </c>
      <c r="M188" s="230">
        <v>3</v>
      </c>
      <c r="N188" s="416">
        <v>1</v>
      </c>
      <c r="O188" s="416"/>
      <c r="P188" s="416"/>
      <c r="Q188" s="292" t="s">
        <v>234</v>
      </c>
      <c r="R188" s="14"/>
      <c r="S188" s="14"/>
      <c r="T188" s="413"/>
      <c r="U188" s="413" t="s">
        <v>260</v>
      </c>
      <c r="V188" s="414" t="s">
        <v>96</v>
      </c>
      <c r="W188" s="413" t="s">
        <v>32</v>
      </c>
      <c r="X188" s="415" t="s">
        <v>45</v>
      </c>
      <c r="Y188" s="413" t="s">
        <v>40</v>
      </c>
      <c r="Z188" s="413" t="s">
        <v>254</v>
      </c>
      <c r="AA188" s="416"/>
      <c r="AB188" s="416"/>
      <c r="AC188" s="29">
        <v>379</v>
      </c>
      <c r="AD188" s="29"/>
      <c r="AE188" s="29"/>
      <c r="AF188" s="29"/>
      <c r="AG188" s="29"/>
      <c r="AH188" s="81" t="s">
        <v>267</v>
      </c>
      <c r="AI188" s="418"/>
      <c r="AJ188" s="43" t="s">
        <v>754</v>
      </c>
      <c r="AK188" s="43" t="s">
        <v>754</v>
      </c>
      <c r="AL188" s="43" t="s">
        <v>754</v>
      </c>
      <c r="AM188" s="43" t="s">
        <v>754</v>
      </c>
      <c r="AN188" s="43" t="s">
        <v>754</v>
      </c>
      <c r="AO188" s="43" t="s">
        <v>754</v>
      </c>
      <c r="AP188" s="377" t="s">
        <v>754</v>
      </c>
      <c r="AQ188" s="378" t="s">
        <v>754</v>
      </c>
      <c r="AR188" s="379" t="s">
        <v>754</v>
      </c>
      <c r="AT188" s="43" t="s">
        <v>754</v>
      </c>
      <c r="AU188" s="43" t="s">
        <v>754</v>
      </c>
      <c r="AV188" s="381"/>
      <c r="AW188" s="43" t="s">
        <v>754</v>
      </c>
      <c r="AX188" s="382" t="s">
        <v>754</v>
      </c>
      <c r="AY188" s="43" t="s">
        <v>754</v>
      </c>
      <c r="AZ188" s="43" t="s">
        <v>754</v>
      </c>
      <c r="BA188" s="383"/>
      <c r="BB188" s="43" t="s">
        <v>754</v>
      </c>
      <c r="BC188" s="329" t="e">
        <v>#VALUE!</v>
      </c>
      <c r="BD188" s="329"/>
      <c r="BE188" s="43" t="s">
        <v>754</v>
      </c>
      <c r="BF188" s="43" t="s">
        <v>754</v>
      </c>
      <c r="BG188" s="43" t="s">
        <v>754</v>
      </c>
      <c r="BH188" s="43" t="s">
        <v>754</v>
      </c>
      <c r="BI188" s="43" t="s">
        <v>754</v>
      </c>
      <c r="BJ188" s="43" t="s">
        <v>754</v>
      </c>
      <c r="BK188" s="43" t="s">
        <v>754</v>
      </c>
      <c r="BL188" s="384" t="s">
        <v>754</v>
      </c>
      <c r="BM188" s="381" t="s">
        <v>754</v>
      </c>
      <c r="BN188" s="43" t="s">
        <v>754</v>
      </c>
      <c r="BO188" s="43" t="s">
        <v>754</v>
      </c>
      <c r="BP188" s="43" t="s">
        <v>754</v>
      </c>
      <c r="BQ188" s="385"/>
      <c r="BR188" s="386"/>
      <c r="BS188" s="386"/>
      <c r="BT188" s="386"/>
      <c r="BU188" s="386"/>
      <c r="BV188" s="386"/>
      <c r="BW188" s="386"/>
      <c r="BX188" s="386"/>
      <c r="BY188" s="386"/>
      <c r="BZ188" s="386"/>
      <c r="CA188" s="386"/>
      <c r="CB188" s="386"/>
      <c r="CC188" s="386"/>
      <c r="CD188" s="43" t="s">
        <v>754</v>
      </c>
      <c r="CE188" s="43" t="s">
        <v>754</v>
      </c>
      <c r="CF188" s="43" t="s">
        <v>754</v>
      </c>
      <c r="CG188" s="43" t="s">
        <v>754</v>
      </c>
      <c r="CH188" s="43" t="s">
        <v>754</v>
      </c>
      <c r="CI188" s="43" t="s">
        <v>754</v>
      </c>
      <c r="CJ188" s="43" t="s">
        <v>754</v>
      </c>
      <c r="CK188" s="43"/>
      <c r="CL188" s="43"/>
      <c r="CM188" s="43" t="s">
        <v>754</v>
      </c>
      <c r="CN188" s="13"/>
      <c r="CO188" s="13"/>
      <c r="CP188" s="13"/>
      <c r="CQ188" s="13"/>
      <c r="CR188" s="13"/>
      <c r="CS188" s="13"/>
      <c r="CT188" s="13"/>
      <c r="CU188" s="13"/>
      <c r="CV188" s="43" t="s">
        <v>754</v>
      </c>
      <c r="CW188" s="374" t="s">
        <v>754</v>
      </c>
      <c r="CZ188" s="43" t="s">
        <v>754</v>
      </c>
      <c r="DA188" s="43" t="s">
        <v>754</v>
      </c>
      <c r="DD188" s="54"/>
      <c r="DE188" s="56"/>
      <c r="DF188" s="56"/>
      <c r="DG188" s="56"/>
      <c r="DH188" s="56"/>
      <c r="DI188" s="420" t="s">
        <v>264</v>
      </c>
      <c r="DJ188" s="274">
        <v>5755310770</v>
      </c>
      <c r="DK188" s="274" t="s">
        <v>263</v>
      </c>
      <c r="DL188" s="136">
        <v>6020</v>
      </c>
      <c r="DM188" s="274">
        <v>60</v>
      </c>
      <c r="DN188" s="274" t="s">
        <v>1090</v>
      </c>
      <c r="DO188" s="274" t="s">
        <v>48</v>
      </c>
      <c r="DP188" s="982" t="s">
        <v>281</v>
      </c>
      <c r="DQ188" s="1007">
        <v>2</v>
      </c>
      <c r="DR188" s="1061" t="s">
        <v>34</v>
      </c>
      <c r="DS188" s="1061"/>
      <c r="DT188" s="274">
        <v>0</v>
      </c>
      <c r="DU188" s="274">
        <v>0</v>
      </c>
      <c r="DV188" s="1008" t="s">
        <v>863</v>
      </c>
      <c r="DW188" s="274" t="s">
        <v>863</v>
      </c>
      <c r="DX188" s="274">
        <v>1.7</v>
      </c>
      <c r="DY188" s="274" t="s">
        <v>863</v>
      </c>
      <c r="DZ188" s="274">
        <v>379</v>
      </c>
      <c r="EA188" s="908">
        <v>29.8</v>
      </c>
      <c r="EB188" s="908">
        <v>70.2</v>
      </c>
      <c r="EC188" s="908" t="s">
        <v>863</v>
      </c>
      <c r="ED188" s="908" t="s">
        <v>863</v>
      </c>
      <c r="EE188" s="908" t="s">
        <v>863</v>
      </c>
      <c r="EF188" s="274" t="s">
        <v>863</v>
      </c>
      <c r="EG188" s="274">
        <v>0</v>
      </c>
      <c r="EH188" s="1061">
        <v>3</v>
      </c>
      <c r="EI188" s="284">
        <v>1</v>
      </c>
      <c r="EJ188" s="284">
        <v>3</v>
      </c>
      <c r="EK188" s="274"/>
      <c r="EL188" s="274">
        <v>1</v>
      </c>
      <c r="EM188" s="274">
        <v>0</v>
      </c>
      <c r="EN188" s="274" t="s">
        <v>863</v>
      </c>
      <c r="EO188" s="274" t="s">
        <v>863</v>
      </c>
      <c r="EP188" s="1087" t="s">
        <v>863</v>
      </c>
      <c r="EQ188" s="1061">
        <v>1</v>
      </c>
      <c r="ER188" s="274" t="s">
        <v>863</v>
      </c>
      <c r="ES188" s="1078">
        <v>2</v>
      </c>
      <c r="ET188" s="1061">
        <v>2</v>
      </c>
      <c r="EU188" s="274">
        <v>4</v>
      </c>
      <c r="EV188" s="691"/>
      <c r="EW188" s="691"/>
      <c r="EX188" s="987">
        <v>6020</v>
      </c>
      <c r="EY188" s="228"/>
      <c r="EZ188" s="228"/>
      <c r="FA188" s="228"/>
      <c r="FB188" s="228"/>
      <c r="FC188" s="228"/>
      <c r="FD188" s="127"/>
      <c r="FE188" s="35"/>
      <c r="FF188" s="228"/>
      <c r="FG188" s="228"/>
      <c r="FH188" s="228"/>
      <c r="FI188" s="228"/>
      <c r="FJ188" s="35"/>
      <c r="FK188" s="35"/>
      <c r="FL188" s="35"/>
      <c r="FM188" s="33"/>
      <c r="FN188" s="117"/>
      <c r="FO188" s="542"/>
      <c r="FP188" s="167">
        <v>379</v>
      </c>
      <c r="FQ188" s="96" t="s">
        <v>267</v>
      </c>
      <c r="FR188" s="42"/>
      <c r="FS188" s="665" t="s">
        <v>754</v>
      </c>
      <c r="GR188" s="225"/>
      <c r="GS188" s="225"/>
    </row>
    <row r="189" spans="1:201" hidden="1" x14ac:dyDescent="0.25">
      <c r="A189" s="228">
        <v>63</v>
      </c>
      <c r="B189" s="228">
        <f>COUNTIFS($E$1:E189,E189,$G$1:G189,G189)</f>
        <v>2</v>
      </c>
      <c r="C189" s="228"/>
      <c r="D189" s="966">
        <v>6027</v>
      </c>
      <c r="E189" s="233" t="s">
        <v>103</v>
      </c>
      <c r="F189" s="230" t="s">
        <v>59</v>
      </c>
      <c r="G189" s="230">
        <v>365821410</v>
      </c>
      <c r="H189" s="230">
        <f t="shared" si="2"/>
        <v>81</v>
      </c>
      <c r="I189" s="230" t="s">
        <v>268</v>
      </c>
      <c r="J189" s="223" t="s">
        <v>269</v>
      </c>
      <c r="K189" s="230" t="s">
        <v>53</v>
      </c>
      <c r="L189" s="257" t="s">
        <v>48</v>
      </c>
      <c r="M189" s="230">
        <v>30</v>
      </c>
      <c r="N189" s="226">
        <v>9</v>
      </c>
      <c r="O189" s="226"/>
      <c r="P189" s="226"/>
      <c r="Q189" s="290" t="s">
        <v>252</v>
      </c>
      <c r="T189" s="168" t="s">
        <v>32</v>
      </c>
      <c r="U189" s="168" t="s">
        <v>260</v>
      </c>
      <c r="V189" s="180" t="s">
        <v>96</v>
      </c>
      <c r="W189" s="168" t="s">
        <v>40</v>
      </c>
      <c r="X189" s="179"/>
      <c r="Y189" s="168" t="s">
        <v>40</v>
      </c>
      <c r="Z189" s="168" t="s">
        <v>254</v>
      </c>
      <c r="AA189" s="226"/>
      <c r="AB189" s="226"/>
      <c r="AC189" s="219">
        <v>47344</v>
      </c>
      <c r="AD189" s="219"/>
      <c r="AE189" s="219"/>
      <c r="AF189" s="219"/>
      <c r="AG189" s="219"/>
      <c r="AH189" s="76" t="s">
        <v>886</v>
      </c>
      <c r="AJ189" s="231" t="s">
        <v>754</v>
      </c>
      <c r="AK189" s="226">
        <v>64.599999999999994</v>
      </c>
      <c r="AL189" s="338" t="s">
        <v>754</v>
      </c>
      <c r="AM189" s="226">
        <v>313074</v>
      </c>
      <c r="AN189" s="281">
        <v>52.179000000000002</v>
      </c>
      <c r="AO189" s="226">
        <v>5</v>
      </c>
      <c r="AP189" s="370">
        <v>7.2</v>
      </c>
      <c r="AQ189" s="320">
        <v>1</v>
      </c>
      <c r="AR189" s="371">
        <v>88.6</v>
      </c>
      <c r="AS189" s="322">
        <v>96.8</v>
      </c>
      <c r="AT189" s="373">
        <v>7.2</v>
      </c>
      <c r="AU189" s="369">
        <v>637.91999999999996</v>
      </c>
      <c r="AV189" s="325">
        <v>8.0357142857142863E-2</v>
      </c>
      <c r="AW189" s="226">
        <v>4.0999999999999996</v>
      </c>
      <c r="AX189" s="340">
        <v>0.7</v>
      </c>
      <c r="AY189" s="374" t="s">
        <v>754</v>
      </c>
      <c r="AZ189" s="374" t="s">
        <v>754</v>
      </c>
      <c r="BA189" s="404"/>
      <c r="BB189" s="374" t="s">
        <v>754</v>
      </c>
      <c r="BC189" s="329">
        <v>0.62000000000000011</v>
      </c>
      <c r="BD189" s="329"/>
      <c r="BJ189" s="374" t="s">
        <v>754</v>
      </c>
      <c r="BK189" s="374" t="s">
        <v>754</v>
      </c>
      <c r="BL189" s="395" t="s">
        <v>754</v>
      </c>
      <c r="BM189" s="396" t="s">
        <v>754</v>
      </c>
      <c r="BN189" s="374" t="s">
        <v>754</v>
      </c>
      <c r="BO189" s="374" t="s">
        <v>754</v>
      </c>
      <c r="BP189" s="374" t="s">
        <v>754</v>
      </c>
      <c r="BQ189" s="405"/>
      <c r="BR189" s="406"/>
      <c r="BS189" s="406"/>
      <c r="BT189" s="406"/>
      <c r="BU189" s="406"/>
      <c r="BV189" s="406"/>
      <c r="BW189" s="406"/>
      <c r="BX189" s="406"/>
      <c r="BY189" s="406"/>
      <c r="BZ189" s="406"/>
      <c r="CA189" s="406"/>
      <c r="CB189" s="406"/>
      <c r="CC189" s="406"/>
      <c r="CU189" s="66"/>
      <c r="CV189" s="226">
        <v>0.05</v>
      </c>
      <c r="CW189" s="226">
        <v>0.1</v>
      </c>
      <c r="CX189" s="231" t="s">
        <v>943</v>
      </c>
      <c r="CY189" s="231">
        <v>6</v>
      </c>
      <c r="CZ189" s="421" t="s">
        <v>933</v>
      </c>
      <c r="DA189" s="421" t="s">
        <v>933</v>
      </c>
      <c r="DD189" s="54"/>
      <c r="DE189" s="56"/>
      <c r="DF189" s="56"/>
      <c r="DG189" s="56"/>
      <c r="DH189" s="56"/>
      <c r="DI189" s="4" t="s">
        <v>103</v>
      </c>
      <c r="DJ189" s="274">
        <v>365821410</v>
      </c>
      <c r="DK189" s="274" t="s">
        <v>268</v>
      </c>
      <c r="DL189" s="136">
        <v>6027</v>
      </c>
      <c r="DM189" s="274">
        <v>81</v>
      </c>
      <c r="DN189" s="266" t="s">
        <v>1090</v>
      </c>
      <c r="DO189" s="274" t="s">
        <v>48</v>
      </c>
      <c r="DP189" s="982" t="s">
        <v>280</v>
      </c>
      <c r="DQ189" s="1007">
        <v>3</v>
      </c>
      <c r="DR189" s="1061" t="s">
        <v>1103</v>
      </c>
      <c r="DS189" s="1061"/>
      <c r="DT189" s="274">
        <v>0</v>
      </c>
      <c r="DU189" s="274">
        <v>0</v>
      </c>
      <c r="DV189" s="1012">
        <v>38063</v>
      </c>
      <c r="DW189" s="274">
        <v>1</v>
      </c>
      <c r="DX189" s="274">
        <v>11.4</v>
      </c>
      <c r="DY189" s="274" t="s">
        <v>863</v>
      </c>
      <c r="DZ189" s="274">
        <v>47344</v>
      </c>
      <c r="EA189" s="908">
        <v>91</v>
      </c>
      <c r="EB189" s="908">
        <v>9</v>
      </c>
      <c r="EC189" s="908" t="s">
        <v>863</v>
      </c>
      <c r="ED189" s="908" t="s">
        <v>863</v>
      </c>
      <c r="EE189" s="908" t="s">
        <v>863</v>
      </c>
      <c r="EF189" s="274" t="s">
        <v>863</v>
      </c>
      <c r="EG189" s="274">
        <v>8</v>
      </c>
      <c r="EH189" s="1061">
        <v>6</v>
      </c>
      <c r="EI189" s="284">
        <v>9</v>
      </c>
      <c r="EJ189" s="284">
        <v>30</v>
      </c>
      <c r="EK189" s="274"/>
      <c r="EL189" s="274">
        <v>3</v>
      </c>
      <c r="EM189" s="274">
        <v>1</v>
      </c>
      <c r="EN189" s="274">
        <v>156</v>
      </c>
      <c r="EO189" s="274">
        <v>66.5</v>
      </c>
      <c r="EP189" s="1087">
        <v>27.32577251808021</v>
      </c>
      <c r="EQ189" s="1061">
        <v>2</v>
      </c>
      <c r="ER189" s="1010">
        <v>42403</v>
      </c>
      <c r="ES189" s="1078" t="s">
        <v>863</v>
      </c>
      <c r="ET189" s="1061" t="s">
        <v>863</v>
      </c>
      <c r="EU189" s="274" t="s">
        <v>863</v>
      </c>
      <c r="EV189" s="691"/>
      <c r="EW189" s="691"/>
      <c r="EX189" s="987">
        <v>6027</v>
      </c>
      <c r="EY189" s="228"/>
      <c r="EZ189" s="228"/>
      <c r="FA189" s="228"/>
      <c r="FB189" s="228"/>
      <c r="FC189" s="228"/>
      <c r="FD189" s="127"/>
      <c r="FE189" s="35"/>
      <c r="FF189" s="228"/>
      <c r="FG189" s="228"/>
      <c r="FH189" s="228"/>
      <c r="FI189" s="228"/>
      <c r="FJ189" s="35"/>
      <c r="FK189" s="35"/>
      <c r="FL189" s="35"/>
      <c r="FM189" s="33"/>
      <c r="FN189" s="117"/>
      <c r="FO189" s="542" t="e">
        <v>#DIV/0!</v>
      </c>
      <c r="FP189" s="167">
        <v>47344</v>
      </c>
      <c r="FQ189" s="96" t="s">
        <v>886</v>
      </c>
      <c r="FR189" s="93"/>
      <c r="FS189" s="624" t="s">
        <v>754</v>
      </c>
      <c r="GR189" s="225"/>
      <c r="GS189" s="225"/>
    </row>
    <row r="190" spans="1:201" hidden="1" x14ac:dyDescent="0.25">
      <c r="A190" s="228">
        <v>64</v>
      </c>
      <c r="B190" s="228">
        <f>COUNTIFS($E$1:E190,E190,$G$1:G190,G190)</f>
        <v>1</v>
      </c>
      <c r="C190" s="228"/>
      <c r="D190" s="966">
        <v>6034</v>
      </c>
      <c r="E190" s="233" t="s">
        <v>270</v>
      </c>
      <c r="F190" s="230" t="s">
        <v>61</v>
      </c>
      <c r="G190" s="230">
        <v>420525077</v>
      </c>
      <c r="H190" s="230">
        <f t="shared" si="2"/>
        <v>75</v>
      </c>
      <c r="I190" s="230" t="s">
        <v>271</v>
      </c>
      <c r="J190" s="223" t="s">
        <v>272</v>
      </c>
      <c r="K190" s="230" t="s">
        <v>53</v>
      </c>
      <c r="L190" s="257" t="s">
        <v>48</v>
      </c>
      <c r="M190" s="230">
        <v>17</v>
      </c>
      <c r="N190" s="226">
        <v>1</v>
      </c>
      <c r="O190" s="226"/>
      <c r="P190" s="226"/>
      <c r="Q190" s="290" t="s">
        <v>252</v>
      </c>
      <c r="T190" s="168" t="s">
        <v>32</v>
      </c>
      <c r="U190" s="168" t="s">
        <v>260</v>
      </c>
      <c r="V190" s="168" t="s">
        <v>40</v>
      </c>
      <c r="W190" s="168" t="s">
        <v>40</v>
      </c>
      <c r="X190" s="179" t="s">
        <v>45</v>
      </c>
      <c r="Y190" s="168" t="s">
        <v>40</v>
      </c>
      <c r="Z190" s="168" t="s">
        <v>254</v>
      </c>
      <c r="AA190" s="226"/>
      <c r="AB190" s="226"/>
      <c r="AC190" s="212">
        <v>415</v>
      </c>
      <c r="AD190" s="212"/>
      <c r="AE190" s="212"/>
      <c r="AF190" s="212"/>
      <c r="AG190" s="212"/>
      <c r="AH190" s="76" t="s">
        <v>878</v>
      </c>
      <c r="AJ190" s="231">
        <v>13</v>
      </c>
      <c r="AK190" s="226">
        <v>83.3</v>
      </c>
      <c r="AL190" s="318">
        <v>10.828999999999999</v>
      </c>
      <c r="AM190" s="226">
        <v>45238</v>
      </c>
      <c r="AN190" s="281">
        <v>10.644235294117648</v>
      </c>
      <c r="AO190" s="226">
        <v>4</v>
      </c>
      <c r="AP190" s="370">
        <v>27.4</v>
      </c>
      <c r="AQ190" s="320">
        <v>49.5</v>
      </c>
      <c r="AR190" s="371">
        <v>16.399999999999999</v>
      </c>
      <c r="AS190" s="322">
        <v>93.300000000000011</v>
      </c>
      <c r="AT190" s="373">
        <v>0.55353535353535355</v>
      </c>
      <c r="AU190" s="369">
        <v>9.0779797979797969</v>
      </c>
      <c r="AV190" s="325">
        <v>0.41578148710166912</v>
      </c>
      <c r="AW190" s="226">
        <v>19.399999999999999</v>
      </c>
      <c r="AX190" s="340">
        <v>1.3</v>
      </c>
      <c r="AY190" s="374" t="s">
        <v>754</v>
      </c>
      <c r="AZ190" s="374" t="s">
        <v>754</v>
      </c>
      <c r="BA190" s="404"/>
      <c r="BB190" s="374" t="s">
        <v>754</v>
      </c>
      <c r="BC190" s="329">
        <v>1.6</v>
      </c>
      <c r="BD190" s="329"/>
      <c r="BE190" s="374" t="s">
        <v>754</v>
      </c>
      <c r="BF190" s="374" t="s">
        <v>754</v>
      </c>
      <c r="BG190" s="374" t="s">
        <v>754</v>
      </c>
      <c r="BH190" s="374" t="s">
        <v>754</v>
      </c>
      <c r="BI190" s="374" t="s">
        <v>754</v>
      </c>
      <c r="BJ190" s="226">
        <v>67.8</v>
      </c>
      <c r="BK190" s="226">
        <v>31.1</v>
      </c>
      <c r="BL190" s="331">
        <v>2.180064308681672</v>
      </c>
      <c r="BM190" s="342">
        <v>1.8</v>
      </c>
      <c r="BN190" s="226">
        <v>0.06</v>
      </c>
      <c r="BO190" s="226">
        <v>21.1</v>
      </c>
      <c r="BP190" s="226">
        <v>56.5</v>
      </c>
      <c r="BQ190" s="333">
        <v>2.6777251184834121</v>
      </c>
      <c r="BR190" s="347">
        <v>25.1</v>
      </c>
      <c r="BS190" s="347">
        <v>96.5</v>
      </c>
      <c r="BT190" s="347"/>
      <c r="BU190" s="357">
        <v>1.8</v>
      </c>
      <c r="BV190" s="357">
        <v>49.7</v>
      </c>
      <c r="BW190" s="357" t="s">
        <v>754</v>
      </c>
      <c r="BX190" s="357" t="s">
        <v>754</v>
      </c>
      <c r="BY190" s="357" t="s">
        <v>754</v>
      </c>
      <c r="BZ190" s="357" t="s">
        <v>754</v>
      </c>
      <c r="CA190" s="357">
        <v>46.4</v>
      </c>
      <c r="CB190" s="357">
        <v>22.8</v>
      </c>
      <c r="CC190" s="357">
        <v>0.7</v>
      </c>
      <c r="CU190" s="66"/>
      <c r="CV190" s="226">
        <v>0.2</v>
      </c>
      <c r="CW190" s="226">
        <v>12.9</v>
      </c>
      <c r="CX190" s="231" t="s">
        <v>929</v>
      </c>
      <c r="CY190" s="231">
        <v>3</v>
      </c>
      <c r="CZ190" s="231" t="s">
        <v>927</v>
      </c>
      <c r="DA190" s="62" t="s">
        <v>927</v>
      </c>
      <c r="DD190" s="54">
        <v>6034</v>
      </c>
      <c r="DE190" s="56">
        <v>264.53229070000043</v>
      </c>
      <c r="DF190" s="56">
        <v>37.719834430000006</v>
      </c>
      <c r="DG190" s="56">
        <v>0</v>
      </c>
      <c r="DH190" s="56">
        <v>0</v>
      </c>
      <c r="DI190" s="4" t="s">
        <v>270</v>
      </c>
      <c r="DJ190" s="274">
        <v>420525077</v>
      </c>
      <c r="DK190" s="274" t="s">
        <v>271</v>
      </c>
      <c r="DL190" s="136">
        <v>6034</v>
      </c>
      <c r="DM190" s="274">
        <v>75</v>
      </c>
      <c r="DN190" s="521" t="s">
        <v>1088</v>
      </c>
      <c r="DO190" s="274" t="s">
        <v>48</v>
      </c>
      <c r="DP190" s="982" t="s">
        <v>281</v>
      </c>
      <c r="DQ190" s="1007">
        <v>2</v>
      </c>
      <c r="DR190" s="1061" t="s">
        <v>92</v>
      </c>
      <c r="DS190" s="1061"/>
      <c r="DT190" s="274">
        <v>0</v>
      </c>
      <c r="DU190" s="274">
        <v>1</v>
      </c>
      <c r="DV190" s="1012">
        <v>41003</v>
      </c>
      <c r="DW190" s="274">
        <v>1</v>
      </c>
      <c r="DX190" s="274">
        <v>57.1</v>
      </c>
      <c r="DY190" s="274" t="s">
        <v>863</v>
      </c>
      <c r="DZ190" s="274">
        <v>415</v>
      </c>
      <c r="EA190" s="908">
        <v>31.3</v>
      </c>
      <c r="EB190" s="908">
        <v>68.7</v>
      </c>
      <c r="EC190" s="908" t="s">
        <v>863</v>
      </c>
      <c r="ED190" s="908" t="s">
        <v>863</v>
      </c>
      <c r="EE190" s="908" t="s">
        <v>863</v>
      </c>
      <c r="EF190" s="274" t="s">
        <v>863</v>
      </c>
      <c r="EG190" s="274">
        <v>0</v>
      </c>
      <c r="EH190" s="1061">
        <v>3</v>
      </c>
      <c r="EI190" s="284">
        <v>1</v>
      </c>
      <c r="EJ190" s="284">
        <v>17</v>
      </c>
      <c r="EK190" s="274"/>
      <c r="EL190" s="274">
        <v>2</v>
      </c>
      <c r="EM190" s="274">
        <v>0</v>
      </c>
      <c r="EN190" s="274">
        <v>173</v>
      </c>
      <c r="EO190" s="274">
        <v>90</v>
      </c>
      <c r="EP190" s="1087">
        <v>30.071168431955627</v>
      </c>
      <c r="EQ190" s="1061">
        <v>2</v>
      </c>
      <c r="ER190" s="274" t="s">
        <v>863</v>
      </c>
      <c r="ES190" s="1078" t="s">
        <v>863</v>
      </c>
      <c r="ET190" s="1061" t="s">
        <v>863</v>
      </c>
      <c r="EU190" s="274" t="s">
        <v>863</v>
      </c>
      <c r="EV190" s="691"/>
      <c r="EW190" s="691"/>
      <c r="EX190" s="987">
        <v>6034</v>
      </c>
      <c r="EY190" s="228"/>
      <c r="EZ190" s="228"/>
      <c r="FA190" s="228"/>
      <c r="FB190" s="228"/>
      <c r="FC190" s="228"/>
      <c r="FD190" s="127"/>
      <c r="FE190" s="35"/>
      <c r="FF190" s="228"/>
      <c r="FG190" s="228"/>
      <c r="FH190" s="228"/>
      <c r="FI190" s="228"/>
      <c r="FJ190" s="35"/>
      <c r="FK190" s="35"/>
      <c r="FL190" s="35"/>
      <c r="FM190" s="33"/>
      <c r="FN190" s="117"/>
      <c r="FO190" s="542" t="e">
        <v>#DIV/0!</v>
      </c>
      <c r="FP190" s="167">
        <v>415</v>
      </c>
      <c r="FQ190" s="96" t="s">
        <v>878</v>
      </c>
      <c r="FR190" s="93"/>
      <c r="FS190" s="624">
        <v>13</v>
      </c>
      <c r="GR190" s="225"/>
      <c r="GS190" s="225"/>
    </row>
    <row r="191" spans="1:201" hidden="1" x14ac:dyDescent="0.25">
      <c r="A191" s="101">
        <v>65</v>
      </c>
      <c r="B191" s="228">
        <f>COUNTIFS($E$1:E191,E191,$G$1:G191,G191)</f>
        <v>1</v>
      </c>
      <c r="C191" s="228"/>
      <c r="D191" s="966">
        <v>6036</v>
      </c>
      <c r="E191" s="233" t="s">
        <v>140</v>
      </c>
      <c r="F191" s="230" t="s">
        <v>43</v>
      </c>
      <c r="G191" s="230">
        <v>440912468</v>
      </c>
      <c r="H191" s="230">
        <f t="shared" si="2"/>
        <v>73</v>
      </c>
      <c r="I191" s="230" t="s">
        <v>271</v>
      </c>
      <c r="J191" s="223" t="s">
        <v>273</v>
      </c>
      <c r="K191" s="230" t="s">
        <v>37</v>
      </c>
      <c r="L191" s="257" t="s">
        <v>48</v>
      </c>
      <c r="M191" s="230">
        <v>5</v>
      </c>
      <c r="N191" s="231" t="s">
        <v>757</v>
      </c>
      <c r="O191" s="226"/>
      <c r="P191" s="226"/>
      <c r="Q191" s="290" t="s">
        <v>252</v>
      </c>
      <c r="T191" s="168" t="s">
        <v>32</v>
      </c>
      <c r="U191" s="168" t="s">
        <v>260</v>
      </c>
      <c r="V191" s="168" t="s">
        <v>40</v>
      </c>
      <c r="W191" s="168" t="s">
        <v>32</v>
      </c>
      <c r="X191" s="179"/>
      <c r="Y191" s="168" t="s">
        <v>40</v>
      </c>
      <c r="Z191" s="168" t="s">
        <v>254</v>
      </c>
      <c r="AA191" s="226"/>
      <c r="AB191" s="226"/>
      <c r="AC191" s="212" t="s">
        <v>40</v>
      </c>
      <c r="AD191" s="212"/>
      <c r="AE191" s="212"/>
      <c r="AF191" s="212"/>
      <c r="AG191" s="212"/>
      <c r="AJ191" s="226">
        <v>48</v>
      </c>
      <c r="AK191" s="226">
        <v>86.3</v>
      </c>
      <c r="AL191" s="318">
        <v>41.423999999999999</v>
      </c>
      <c r="AM191" s="226">
        <v>315408</v>
      </c>
      <c r="AN191" s="281"/>
      <c r="AO191" s="226">
        <v>4</v>
      </c>
      <c r="AP191" s="370">
        <v>1.3</v>
      </c>
      <c r="AQ191" s="320">
        <v>6.7</v>
      </c>
      <c r="AR191" s="371">
        <v>89.3</v>
      </c>
      <c r="AS191" s="322">
        <v>97.3</v>
      </c>
      <c r="AT191" s="373">
        <v>0.19402985074626866</v>
      </c>
      <c r="AU191" s="369">
        <v>17.326865671641791</v>
      </c>
      <c r="AV191" s="325">
        <v>1.3541666666666667E-2</v>
      </c>
      <c r="AW191" s="226">
        <v>0.5</v>
      </c>
      <c r="AX191" s="340">
        <v>0.2</v>
      </c>
      <c r="AY191" s="398">
        <v>19.3</v>
      </c>
      <c r="AZ191" s="226">
        <v>6.6</v>
      </c>
      <c r="BB191" s="226">
        <v>0</v>
      </c>
      <c r="BC191" s="329">
        <v>0.16</v>
      </c>
      <c r="BD191" s="329"/>
      <c r="BE191" s="374" t="s">
        <v>754</v>
      </c>
      <c r="BF191" s="374" t="s">
        <v>754</v>
      </c>
      <c r="BG191" s="374" t="s">
        <v>754</v>
      </c>
      <c r="BH191" s="374" t="s">
        <v>754</v>
      </c>
      <c r="BI191" s="374" t="s">
        <v>754</v>
      </c>
      <c r="BJ191" s="374" t="s">
        <v>754</v>
      </c>
      <c r="BK191" s="374" t="s">
        <v>754</v>
      </c>
      <c r="BL191" s="395" t="s">
        <v>754</v>
      </c>
      <c r="BM191" s="396" t="s">
        <v>754</v>
      </c>
      <c r="BN191" s="374" t="s">
        <v>754</v>
      </c>
      <c r="BO191" s="374" t="s">
        <v>754</v>
      </c>
      <c r="BP191" s="374" t="s">
        <v>754</v>
      </c>
      <c r="BQ191" s="333" t="e">
        <v>#VALUE!</v>
      </c>
      <c r="BR191" s="347"/>
      <c r="BS191" s="347"/>
      <c r="BT191" s="347"/>
      <c r="BU191" s="347"/>
      <c r="BV191" s="347"/>
      <c r="BW191" s="347"/>
      <c r="BX191" s="347"/>
      <c r="BY191" s="347"/>
      <c r="BZ191" s="347"/>
      <c r="CA191" s="347"/>
      <c r="CB191" s="347"/>
      <c r="CC191" s="347"/>
      <c r="CU191" s="66"/>
      <c r="CV191" s="226">
        <v>0</v>
      </c>
      <c r="CW191" s="226">
        <v>0.3</v>
      </c>
      <c r="CX191" s="231" t="s">
        <v>943</v>
      </c>
      <c r="CY191" s="231">
        <v>6</v>
      </c>
      <c r="CZ191" s="231" t="s">
        <v>936</v>
      </c>
      <c r="DA191" s="231" t="s">
        <v>936</v>
      </c>
      <c r="DD191" s="54"/>
      <c r="DE191" s="56"/>
      <c r="DF191" s="56"/>
      <c r="DG191" s="56"/>
      <c r="DH191" s="56"/>
      <c r="DI191" s="23" t="s">
        <v>140</v>
      </c>
      <c r="DJ191" s="274">
        <v>440912468</v>
      </c>
      <c r="DK191" s="274" t="s">
        <v>271</v>
      </c>
      <c r="DL191" s="136">
        <v>6036</v>
      </c>
      <c r="DM191" s="274">
        <v>73</v>
      </c>
      <c r="DN191" s="521" t="s">
        <v>1088</v>
      </c>
      <c r="DO191" s="274" t="s">
        <v>48</v>
      </c>
      <c r="DP191" s="982" t="s">
        <v>281</v>
      </c>
      <c r="DQ191" s="1007">
        <v>2</v>
      </c>
      <c r="DR191" s="1061" t="s">
        <v>34</v>
      </c>
      <c r="DS191" s="1061"/>
      <c r="DT191" s="274">
        <v>1</v>
      </c>
      <c r="DU191" s="274">
        <v>1</v>
      </c>
      <c r="DV191" s="1012">
        <v>41922</v>
      </c>
      <c r="DW191" s="274">
        <v>1</v>
      </c>
      <c r="DX191" s="274">
        <v>19.3</v>
      </c>
      <c r="DY191" s="274" t="s">
        <v>863</v>
      </c>
      <c r="DZ191" s="274" t="s">
        <v>863</v>
      </c>
      <c r="EA191" s="908" t="s">
        <v>863</v>
      </c>
      <c r="EB191" s="908" t="s">
        <v>863</v>
      </c>
      <c r="EC191" s="908">
        <v>1.1000000000000001</v>
      </c>
      <c r="ED191" s="1007">
        <v>21323</v>
      </c>
      <c r="EE191" s="908" t="s">
        <v>863</v>
      </c>
      <c r="EF191" s="274">
        <v>6.56</v>
      </c>
      <c r="EG191" s="274">
        <v>7</v>
      </c>
      <c r="EH191" s="1061">
        <v>6</v>
      </c>
      <c r="EI191" s="284">
        <v>5</v>
      </c>
      <c r="EJ191" s="284">
        <v>5</v>
      </c>
      <c r="EK191" s="274"/>
      <c r="EL191" s="274">
        <v>2</v>
      </c>
      <c r="EM191" s="274">
        <v>0</v>
      </c>
      <c r="EN191" s="274">
        <v>162</v>
      </c>
      <c r="EO191" s="274">
        <v>60</v>
      </c>
      <c r="EP191" s="1087">
        <v>22.862368541380885</v>
      </c>
      <c r="EQ191" s="1061">
        <v>1</v>
      </c>
      <c r="ER191" s="1010">
        <v>42800</v>
      </c>
      <c r="ES191" s="1078" t="s">
        <v>863</v>
      </c>
      <c r="ET191" s="1061" t="s">
        <v>863</v>
      </c>
      <c r="EU191" s="274" t="s">
        <v>863</v>
      </c>
      <c r="EV191" s="691"/>
      <c r="EW191" s="691"/>
      <c r="EX191" s="987">
        <v>6036</v>
      </c>
      <c r="EY191" s="228"/>
      <c r="EZ191" s="228"/>
      <c r="FA191" s="228"/>
      <c r="FB191" s="228"/>
      <c r="FC191" s="228"/>
      <c r="FD191" s="127"/>
      <c r="FE191" s="35"/>
      <c r="FF191" s="228"/>
      <c r="FG191" s="228"/>
      <c r="FH191" s="228"/>
      <c r="FI191" s="228"/>
      <c r="FJ191" s="35"/>
      <c r="FK191" s="35"/>
      <c r="FL191" s="35"/>
      <c r="FM191" s="33"/>
      <c r="FN191" s="117"/>
      <c r="FO191" s="542"/>
      <c r="FP191" s="167" t="s">
        <v>40</v>
      </c>
      <c r="FQ191" s="96"/>
      <c r="FR191" s="42"/>
      <c r="FS191" s="101">
        <v>48</v>
      </c>
      <c r="GR191" s="225"/>
      <c r="GS191" s="225"/>
    </row>
    <row r="192" spans="1:201" hidden="1" x14ac:dyDescent="0.25">
      <c r="A192" s="101">
        <v>66</v>
      </c>
      <c r="B192" s="228">
        <f>COUNTIFS($E$1:E192,E192,$G$1:G192,G192)</f>
        <v>1</v>
      </c>
      <c r="C192" s="228"/>
      <c r="D192" s="966">
        <v>6067</v>
      </c>
      <c r="E192" s="233" t="s">
        <v>274</v>
      </c>
      <c r="F192" s="230" t="s">
        <v>275</v>
      </c>
      <c r="G192" s="230">
        <v>7361245727</v>
      </c>
      <c r="H192" s="230">
        <f t="shared" si="2"/>
        <v>44</v>
      </c>
      <c r="I192" s="230" t="s">
        <v>276</v>
      </c>
      <c r="J192" s="223" t="s">
        <v>92</v>
      </c>
      <c r="K192" s="230" t="s">
        <v>53</v>
      </c>
      <c r="L192" s="257" t="s">
        <v>48</v>
      </c>
      <c r="M192" s="230">
        <v>16</v>
      </c>
      <c r="N192" s="227">
        <v>3</v>
      </c>
      <c r="O192" s="227"/>
      <c r="P192" s="227"/>
      <c r="Q192" s="290" t="s">
        <v>252</v>
      </c>
      <c r="T192" s="168" t="s">
        <v>32</v>
      </c>
      <c r="U192" s="168" t="s">
        <v>40</v>
      </c>
      <c r="V192" s="180" t="s">
        <v>96</v>
      </c>
      <c r="W192" s="168" t="s">
        <v>40</v>
      </c>
      <c r="X192" s="168" t="s">
        <v>277</v>
      </c>
      <c r="Y192" s="168" t="s">
        <v>40</v>
      </c>
      <c r="Z192" s="168" t="s">
        <v>254</v>
      </c>
      <c r="AA192" s="226"/>
      <c r="AB192" s="226"/>
      <c r="AC192" s="219">
        <v>158</v>
      </c>
      <c r="AD192" s="219"/>
      <c r="AE192" s="219"/>
      <c r="AF192" s="219"/>
      <c r="AG192" s="219"/>
      <c r="AH192" s="335" t="s">
        <v>161</v>
      </c>
      <c r="AJ192" s="226">
        <v>6.8</v>
      </c>
      <c r="AK192" s="226">
        <v>92.1</v>
      </c>
      <c r="AL192" s="318">
        <v>6.2627999999999995</v>
      </c>
      <c r="AM192" s="226">
        <v>8870</v>
      </c>
      <c r="AN192" s="281">
        <v>2.2174999999999998</v>
      </c>
      <c r="AO192" s="226">
        <v>4</v>
      </c>
      <c r="AP192" s="370">
        <v>26</v>
      </c>
      <c r="AQ192" s="320">
        <v>39.299999999999997</v>
      </c>
      <c r="AR192" s="371">
        <v>31.8</v>
      </c>
      <c r="AS192" s="322">
        <v>97.1</v>
      </c>
      <c r="AT192" s="373">
        <v>0.66157760814249367</v>
      </c>
      <c r="AU192" s="369">
        <v>21.038167938931299</v>
      </c>
      <c r="AV192" s="325">
        <v>0.36568213783403658</v>
      </c>
      <c r="AW192" s="226">
        <v>23</v>
      </c>
      <c r="AX192" s="340">
        <v>1</v>
      </c>
      <c r="AY192" s="374" t="s">
        <v>754</v>
      </c>
      <c r="AZ192" s="374" t="s">
        <v>754</v>
      </c>
      <c r="BA192" s="404"/>
      <c r="BB192" s="374" t="s">
        <v>754</v>
      </c>
      <c r="BC192" s="329">
        <v>0.6</v>
      </c>
      <c r="BD192" s="329"/>
      <c r="BJ192" s="226">
        <v>42.2</v>
      </c>
      <c r="BK192" s="226">
        <v>57.4</v>
      </c>
      <c r="BL192" s="331">
        <v>0.73519163763066209</v>
      </c>
      <c r="BM192" s="342">
        <v>0.5</v>
      </c>
      <c r="BN192" s="226">
        <v>0.6</v>
      </c>
      <c r="BO192" s="226">
        <v>2.7</v>
      </c>
      <c r="BP192" s="226">
        <v>4.3</v>
      </c>
      <c r="BQ192" s="333">
        <v>1.5925925925925923</v>
      </c>
      <c r="BR192" s="347"/>
      <c r="BS192" s="347"/>
      <c r="BT192" s="347"/>
      <c r="BU192" s="347"/>
      <c r="BV192" s="347"/>
      <c r="BW192" s="347"/>
      <c r="BX192" s="347"/>
      <c r="BY192" s="347"/>
      <c r="BZ192" s="347"/>
      <c r="CA192" s="347"/>
      <c r="CB192" s="347"/>
      <c r="CC192" s="347"/>
      <c r="CG192" s="374" t="s">
        <v>754</v>
      </c>
      <c r="CH192" s="374" t="s">
        <v>754</v>
      </c>
      <c r="CI192" s="374" t="s">
        <v>754</v>
      </c>
      <c r="CJ192" s="374" t="s">
        <v>754</v>
      </c>
      <c r="CK192" s="374"/>
      <c r="CL192" s="374"/>
      <c r="CM192" s="374" t="s">
        <v>754</v>
      </c>
      <c r="CN192" s="407"/>
      <c r="CO192" s="407"/>
      <c r="CP192" s="407"/>
      <c r="CQ192" s="407"/>
      <c r="CR192" s="407"/>
      <c r="CS192" s="407"/>
      <c r="CT192" s="407"/>
      <c r="CU192" s="407"/>
      <c r="CV192" s="226">
        <v>0.9</v>
      </c>
      <c r="CW192" s="226">
        <v>16.5</v>
      </c>
      <c r="CX192" s="231" t="s">
        <v>929</v>
      </c>
      <c r="CY192" s="231">
        <v>3</v>
      </c>
      <c r="CZ192" s="231" t="s">
        <v>1292</v>
      </c>
      <c r="DA192" s="231" t="s">
        <v>1292</v>
      </c>
      <c r="DD192" s="54">
        <v>6067</v>
      </c>
      <c r="DE192" s="56">
        <v>127.48454061</v>
      </c>
      <c r="DF192" s="56">
        <v>37.402353629999993</v>
      </c>
      <c r="DG192" s="56">
        <v>0</v>
      </c>
      <c r="DH192" s="56">
        <v>21.584916040000024</v>
      </c>
      <c r="DI192" s="4" t="s">
        <v>274</v>
      </c>
      <c r="DJ192" s="274">
        <v>7361245727</v>
      </c>
      <c r="DK192" s="274" t="s">
        <v>276</v>
      </c>
      <c r="DL192" s="136">
        <v>6067</v>
      </c>
      <c r="DM192" s="274">
        <v>44</v>
      </c>
      <c r="DN192" s="266" t="s">
        <v>1090</v>
      </c>
      <c r="DO192" s="274" t="s">
        <v>48</v>
      </c>
      <c r="DP192" s="982" t="s">
        <v>280</v>
      </c>
      <c r="DQ192" s="1007">
        <v>2</v>
      </c>
      <c r="DR192" s="1061" t="s">
        <v>34</v>
      </c>
      <c r="DS192" s="1061"/>
      <c r="DT192" s="274">
        <v>0</v>
      </c>
      <c r="DU192" s="274">
        <v>0</v>
      </c>
      <c r="DV192" s="1008" t="s">
        <v>863</v>
      </c>
      <c r="DW192" s="274" t="s">
        <v>863</v>
      </c>
      <c r="DX192" s="274">
        <v>4.3</v>
      </c>
      <c r="DY192" s="274" t="s">
        <v>863</v>
      </c>
      <c r="DZ192" s="274">
        <v>158</v>
      </c>
      <c r="EA192" s="908">
        <v>25.3</v>
      </c>
      <c r="EB192" s="908">
        <v>74.7</v>
      </c>
      <c r="EC192" s="908" t="s">
        <v>863</v>
      </c>
      <c r="ED192" s="1007" t="s">
        <v>863</v>
      </c>
      <c r="EE192" s="908" t="s">
        <v>863</v>
      </c>
      <c r="EF192" s="274" t="s">
        <v>863</v>
      </c>
      <c r="EG192" s="274">
        <v>0</v>
      </c>
      <c r="EH192" s="1061">
        <v>3</v>
      </c>
      <c r="EI192" s="284">
        <v>3</v>
      </c>
      <c r="EJ192" s="284">
        <v>16</v>
      </c>
      <c r="EK192" s="274"/>
      <c r="EL192" s="274">
        <v>2</v>
      </c>
      <c r="EM192" s="274">
        <v>0</v>
      </c>
      <c r="EN192" s="274">
        <v>153</v>
      </c>
      <c r="EO192" s="274">
        <v>115</v>
      </c>
      <c r="EP192" s="1087">
        <v>49.126404374385928</v>
      </c>
      <c r="EQ192" s="1061">
        <v>0</v>
      </c>
      <c r="ER192" s="274" t="s">
        <v>863</v>
      </c>
      <c r="ES192" s="1078">
        <v>3</v>
      </c>
      <c r="ET192" s="1061">
        <v>2</v>
      </c>
      <c r="EU192" s="274">
        <v>4</v>
      </c>
      <c r="EV192" s="691"/>
      <c r="EW192" s="691"/>
      <c r="EX192" s="987">
        <v>6067</v>
      </c>
      <c r="EY192" s="228"/>
      <c r="EZ192" s="228"/>
      <c r="FA192" s="228"/>
      <c r="FB192" s="228"/>
      <c r="FC192" s="228"/>
      <c r="FD192" s="127"/>
      <c r="FE192" s="35"/>
      <c r="FF192" s="228"/>
      <c r="FG192" s="228"/>
      <c r="FH192" s="228"/>
      <c r="FI192" s="228"/>
      <c r="FJ192" s="35"/>
      <c r="FK192" s="35"/>
      <c r="FL192" s="35"/>
      <c r="FM192" s="33"/>
      <c r="FN192" s="117"/>
      <c r="FO192" s="542" t="e">
        <v>#DIV/0!</v>
      </c>
      <c r="FP192" s="167">
        <v>158</v>
      </c>
      <c r="FQ192" s="906" t="s">
        <v>161</v>
      </c>
      <c r="FR192" s="93"/>
      <c r="FS192" s="101">
        <v>6.8</v>
      </c>
      <c r="GR192" s="225"/>
      <c r="GS192" s="225"/>
    </row>
    <row r="193" spans="1:201" hidden="1" x14ac:dyDescent="0.25">
      <c r="A193" s="101">
        <v>67</v>
      </c>
      <c r="B193" s="228">
        <f>COUNTIFS($E$1:E193,E193,$G$1:G193,G193)</f>
        <v>1</v>
      </c>
      <c r="C193" s="228"/>
      <c r="D193" s="966">
        <v>6068</v>
      </c>
      <c r="E193" s="233" t="s">
        <v>278</v>
      </c>
      <c r="F193" s="230" t="s">
        <v>279</v>
      </c>
      <c r="G193" s="230">
        <v>511219201</v>
      </c>
      <c r="H193" s="230">
        <f t="shared" si="2"/>
        <v>66</v>
      </c>
      <c r="I193" s="230" t="s">
        <v>276</v>
      </c>
      <c r="J193" s="230" t="s">
        <v>34</v>
      </c>
      <c r="K193" s="230" t="s">
        <v>53</v>
      </c>
      <c r="L193" s="257" t="s">
        <v>48</v>
      </c>
      <c r="M193" s="230">
        <v>16</v>
      </c>
      <c r="N193" s="226">
        <v>3</v>
      </c>
      <c r="O193" s="226"/>
      <c r="P193" s="226"/>
      <c r="Q193" s="290" t="s">
        <v>252</v>
      </c>
      <c r="T193" s="168" t="s">
        <v>32</v>
      </c>
      <c r="U193" s="168" t="s">
        <v>40</v>
      </c>
      <c r="V193" s="180" t="s">
        <v>96</v>
      </c>
      <c r="W193" s="168" t="s">
        <v>40</v>
      </c>
      <c r="X193" s="168" t="s">
        <v>277</v>
      </c>
      <c r="Y193" s="168" t="s">
        <v>40</v>
      </c>
      <c r="Z193" s="168" t="s">
        <v>254</v>
      </c>
      <c r="AA193" s="226"/>
      <c r="AB193" s="226"/>
      <c r="AC193" s="219">
        <v>12750</v>
      </c>
      <c r="AD193" s="219"/>
      <c r="AE193" s="219"/>
      <c r="AF193" s="219"/>
      <c r="AG193" s="219"/>
      <c r="AH193" s="76" t="s">
        <v>280</v>
      </c>
      <c r="AJ193" s="226">
        <v>73.7</v>
      </c>
      <c r="AK193" s="226">
        <v>96.1</v>
      </c>
      <c r="AL193" s="318">
        <v>70.825699999999998</v>
      </c>
      <c r="AM193" s="226">
        <v>147856</v>
      </c>
      <c r="AN193" s="281">
        <v>36.963999999999999</v>
      </c>
      <c r="AO193" s="226">
        <v>4</v>
      </c>
      <c r="AP193" s="370">
        <v>22</v>
      </c>
      <c r="AQ193" s="320">
        <v>11.9</v>
      </c>
      <c r="AR193" s="371">
        <v>64.599999999999994</v>
      </c>
      <c r="AS193" s="322">
        <v>98.5</v>
      </c>
      <c r="AT193" s="373">
        <v>1.8487394957983192</v>
      </c>
      <c r="AU193" s="369">
        <v>119.42857142857142</v>
      </c>
      <c r="AV193" s="325">
        <v>0.28758169934640521</v>
      </c>
      <c r="AW193" s="226">
        <v>20.3</v>
      </c>
      <c r="AX193" s="340">
        <v>0.2</v>
      </c>
      <c r="AY193" s="374" t="s">
        <v>754</v>
      </c>
      <c r="AZ193" s="374" t="s">
        <v>754</v>
      </c>
      <c r="BA193" s="404"/>
      <c r="BB193" s="374" t="s">
        <v>754</v>
      </c>
      <c r="BC193" s="329">
        <v>0.33999999999999986</v>
      </c>
      <c r="BD193" s="329"/>
      <c r="BJ193" s="226">
        <v>44</v>
      </c>
      <c r="BK193" s="226">
        <v>55.9</v>
      </c>
      <c r="BL193" s="331">
        <v>0.7871198568872988</v>
      </c>
      <c r="BM193" s="342">
        <v>3</v>
      </c>
      <c r="BN193" s="226">
        <v>0.2</v>
      </c>
      <c r="BO193" s="226">
        <v>3.5</v>
      </c>
      <c r="BP193" s="226">
        <v>14.4</v>
      </c>
      <c r="BQ193" s="333">
        <v>4.1142857142857148</v>
      </c>
      <c r="BR193" s="347"/>
      <c r="BS193" s="347"/>
      <c r="BT193" s="347"/>
      <c r="BU193" s="347"/>
      <c r="BV193" s="347"/>
      <c r="BW193" s="347"/>
      <c r="BX193" s="347"/>
      <c r="BY193" s="347"/>
      <c r="BZ193" s="347"/>
      <c r="CA193" s="347"/>
      <c r="CB193" s="347"/>
      <c r="CC193" s="347"/>
      <c r="CG193" s="374" t="s">
        <v>754</v>
      </c>
      <c r="CH193" s="374" t="s">
        <v>754</v>
      </c>
      <c r="CI193" s="374" t="s">
        <v>754</v>
      </c>
      <c r="CJ193" s="374" t="s">
        <v>754</v>
      </c>
      <c r="CK193" s="374"/>
      <c r="CL193" s="374"/>
      <c r="CM193" s="374" t="s">
        <v>754</v>
      </c>
      <c r="CN193" s="407"/>
      <c r="CO193" s="407"/>
      <c r="CP193" s="407"/>
      <c r="CQ193" s="407"/>
      <c r="CR193" s="407"/>
      <c r="CS193" s="407"/>
      <c r="CT193" s="407"/>
      <c r="CU193" s="407"/>
      <c r="CV193" s="226">
        <v>0.1</v>
      </c>
      <c r="CW193" s="226">
        <v>2.2999999999999998</v>
      </c>
      <c r="CX193" s="231" t="s">
        <v>929</v>
      </c>
      <c r="CY193" s="231">
        <v>3</v>
      </c>
      <c r="CZ193" s="231" t="s">
        <v>936</v>
      </c>
      <c r="DA193" s="231" t="s">
        <v>1294</v>
      </c>
      <c r="DD193" s="54">
        <v>6068</v>
      </c>
      <c r="DE193" s="56">
        <v>64.298760959999981</v>
      </c>
      <c r="DF193" s="56">
        <v>52.986491999999984</v>
      </c>
      <c r="DG193" s="56">
        <v>0</v>
      </c>
      <c r="DH193" s="56">
        <v>7.4368206399999934</v>
      </c>
      <c r="DI193" s="4" t="s">
        <v>278</v>
      </c>
      <c r="DJ193" s="274">
        <v>511219201</v>
      </c>
      <c r="DK193" s="274" t="s">
        <v>276</v>
      </c>
      <c r="DL193" s="136">
        <v>6068</v>
      </c>
      <c r="DM193" s="274">
        <v>66</v>
      </c>
      <c r="DN193" s="521" t="s">
        <v>1088</v>
      </c>
      <c r="DO193" s="274" t="s">
        <v>48</v>
      </c>
      <c r="DP193" s="982" t="s">
        <v>280</v>
      </c>
      <c r="DQ193" s="1007" t="s">
        <v>314</v>
      </c>
      <c r="DR193" s="1061" t="s">
        <v>34</v>
      </c>
      <c r="DS193" s="1061"/>
      <c r="DT193" s="274">
        <v>0</v>
      </c>
      <c r="DU193" s="274">
        <v>0</v>
      </c>
      <c r="DV193" s="1008" t="s">
        <v>863</v>
      </c>
      <c r="DW193" s="274" t="s">
        <v>863</v>
      </c>
      <c r="DX193" s="274">
        <v>31.5</v>
      </c>
      <c r="DY193" s="274" t="s">
        <v>863</v>
      </c>
      <c r="DZ193" s="274">
        <v>1164</v>
      </c>
      <c r="EA193" s="908">
        <v>40.6</v>
      </c>
      <c r="EB193" s="908">
        <v>59.4</v>
      </c>
      <c r="EC193" s="908" t="s">
        <v>863</v>
      </c>
      <c r="ED193" s="1007" t="s">
        <v>863</v>
      </c>
      <c r="EE193" s="908" t="s">
        <v>863</v>
      </c>
      <c r="EF193" s="274" t="s">
        <v>863</v>
      </c>
      <c r="EG193" s="274">
        <v>0</v>
      </c>
      <c r="EH193" s="1061">
        <v>3</v>
      </c>
      <c r="EI193" s="284">
        <v>3</v>
      </c>
      <c r="EJ193" s="284">
        <v>16</v>
      </c>
      <c r="EK193" s="274"/>
      <c r="EL193" s="274">
        <v>2</v>
      </c>
      <c r="EM193" s="274">
        <v>0</v>
      </c>
      <c r="EN193" s="274">
        <v>183</v>
      </c>
      <c r="EO193" s="274">
        <v>107</v>
      </c>
      <c r="EP193" s="1087">
        <v>31.95078981157992</v>
      </c>
      <c r="EQ193" s="1061">
        <v>0</v>
      </c>
      <c r="ER193" s="274" t="s">
        <v>863</v>
      </c>
      <c r="ES193" s="1078">
        <v>2</v>
      </c>
      <c r="ET193" s="1061">
        <v>0</v>
      </c>
      <c r="EU193" s="274" t="s">
        <v>863</v>
      </c>
      <c r="EV193" s="691"/>
      <c r="EW193" s="691"/>
      <c r="EX193" s="987">
        <v>6068</v>
      </c>
      <c r="EY193" s="228"/>
      <c r="EZ193" s="228"/>
      <c r="FA193" s="228"/>
      <c r="FB193" s="228"/>
      <c r="FC193" s="228"/>
      <c r="FD193" s="127"/>
      <c r="FE193" s="35"/>
      <c r="FF193" s="228"/>
      <c r="FG193" s="228"/>
      <c r="FH193" s="228"/>
      <c r="FI193" s="228"/>
      <c r="FJ193" s="35"/>
      <c r="FK193" s="35"/>
      <c r="FL193" s="35"/>
      <c r="FM193" s="33"/>
      <c r="FN193" s="117"/>
      <c r="FO193" s="542" t="e">
        <v>#DIV/0!</v>
      </c>
      <c r="FP193" s="167">
        <v>12750</v>
      </c>
      <c r="FQ193" s="96" t="s">
        <v>280</v>
      </c>
      <c r="FR193" s="93"/>
      <c r="FS193" s="101">
        <v>73.7</v>
      </c>
      <c r="GR193" s="225"/>
      <c r="GS193" s="225"/>
    </row>
    <row r="194" spans="1:201" hidden="1" x14ac:dyDescent="0.25">
      <c r="A194" s="101">
        <v>68</v>
      </c>
      <c r="B194" s="228">
        <f>COUNTIFS($E$1:E194,E194,$G$1:G194,G194)</f>
        <v>2</v>
      </c>
      <c r="C194" s="228"/>
      <c r="D194" s="966">
        <v>6069</v>
      </c>
      <c r="E194" s="233" t="s">
        <v>278</v>
      </c>
      <c r="F194" s="230" t="s">
        <v>279</v>
      </c>
      <c r="G194" s="230">
        <v>511219201</v>
      </c>
      <c r="H194" s="230">
        <f t="shared" si="2"/>
        <v>66</v>
      </c>
      <c r="I194" s="230" t="s">
        <v>276</v>
      </c>
      <c r="J194" s="230" t="s">
        <v>34</v>
      </c>
      <c r="K194" s="230" t="s">
        <v>53</v>
      </c>
      <c r="L194" s="257" t="s">
        <v>48</v>
      </c>
      <c r="M194" s="230">
        <v>5</v>
      </c>
      <c r="N194" s="226">
        <v>6</v>
      </c>
      <c r="O194" s="226"/>
      <c r="P194" s="226"/>
      <c r="Q194" s="290" t="s">
        <v>252</v>
      </c>
      <c r="T194" s="168" t="s">
        <v>32</v>
      </c>
      <c r="U194" s="168" t="s">
        <v>40</v>
      </c>
      <c r="V194" s="180" t="s">
        <v>96</v>
      </c>
      <c r="W194" s="168" t="s">
        <v>40</v>
      </c>
      <c r="X194" s="168" t="s">
        <v>277</v>
      </c>
      <c r="Y194" s="168" t="s">
        <v>40</v>
      </c>
      <c r="Z194" s="168" t="s">
        <v>254</v>
      </c>
      <c r="AA194" s="226"/>
      <c r="AB194" s="226"/>
      <c r="AC194" s="219">
        <v>1164</v>
      </c>
      <c r="AD194" s="219"/>
      <c r="AE194" s="219"/>
      <c r="AF194" s="219"/>
      <c r="AG194" s="219"/>
      <c r="AH194" s="76" t="s">
        <v>281</v>
      </c>
      <c r="AJ194" s="226">
        <v>84</v>
      </c>
      <c r="AK194" s="226">
        <v>96.6</v>
      </c>
      <c r="AL194" s="318">
        <v>81.143999999999991</v>
      </c>
      <c r="AM194" s="226">
        <v>383427</v>
      </c>
      <c r="AN194" s="281">
        <v>306.74160000000001</v>
      </c>
      <c r="AO194" s="226">
        <v>4</v>
      </c>
      <c r="AP194" s="370">
        <v>2.1</v>
      </c>
      <c r="AQ194" s="320">
        <v>7.6</v>
      </c>
      <c r="AR194" s="371">
        <v>89.1</v>
      </c>
      <c r="AS194" s="322">
        <v>98.8</v>
      </c>
      <c r="AT194" s="373">
        <v>0.27631578947368424</v>
      </c>
      <c r="AU194" s="369">
        <v>24.619736842105265</v>
      </c>
      <c r="AV194" s="325">
        <v>2.1716649431230615E-2</v>
      </c>
      <c r="AW194" s="226">
        <v>1.8</v>
      </c>
      <c r="AX194" s="340">
        <v>0.1</v>
      </c>
      <c r="AY194" s="374" t="s">
        <v>754</v>
      </c>
      <c r="AZ194" s="374" t="s">
        <v>754</v>
      </c>
      <c r="BA194" s="404"/>
      <c r="BB194" s="374" t="s">
        <v>754</v>
      </c>
      <c r="BC194" s="329">
        <v>6.0000000000000012E-2</v>
      </c>
      <c r="BD194" s="329"/>
      <c r="BJ194" s="226">
        <v>46.8</v>
      </c>
      <c r="BK194" s="226">
        <v>53.2</v>
      </c>
      <c r="BL194" s="331">
        <v>0.87969924812030065</v>
      </c>
      <c r="BM194" s="342">
        <v>0.1</v>
      </c>
      <c r="BN194" s="226">
        <v>0</v>
      </c>
      <c r="BO194" s="226">
        <v>7.7</v>
      </c>
      <c r="BP194" s="226">
        <v>13.9</v>
      </c>
      <c r="BQ194" s="333">
        <v>1.8051948051948052</v>
      </c>
      <c r="BR194" s="347"/>
      <c r="BS194" s="347"/>
      <c r="BT194" s="347"/>
      <c r="BU194" s="347"/>
      <c r="BV194" s="347"/>
      <c r="BW194" s="347"/>
      <c r="BX194" s="347"/>
      <c r="BY194" s="347"/>
      <c r="BZ194" s="347"/>
      <c r="CA194" s="347"/>
      <c r="CB194" s="347"/>
      <c r="CC194" s="347"/>
      <c r="CG194" s="374" t="s">
        <v>754</v>
      </c>
      <c r="CH194" s="374" t="s">
        <v>754</v>
      </c>
      <c r="CI194" s="374" t="s">
        <v>754</v>
      </c>
      <c r="CJ194" s="374" t="s">
        <v>754</v>
      </c>
      <c r="CK194" s="374"/>
      <c r="CL194" s="374"/>
      <c r="CM194" s="374" t="s">
        <v>754</v>
      </c>
      <c r="CN194" s="407"/>
      <c r="CO194" s="407"/>
      <c r="CP194" s="407"/>
      <c r="CQ194" s="407"/>
      <c r="CR194" s="407"/>
      <c r="CS194" s="407"/>
      <c r="CT194" s="407"/>
      <c r="CU194" s="407"/>
      <c r="CV194" s="226">
        <v>0.02</v>
      </c>
      <c r="CW194" s="226">
        <v>0.3</v>
      </c>
      <c r="CX194" s="231" t="s">
        <v>944</v>
      </c>
      <c r="CY194" s="231">
        <v>5</v>
      </c>
      <c r="CZ194" s="231" t="s">
        <v>936</v>
      </c>
      <c r="DA194" s="231" t="s">
        <v>936</v>
      </c>
      <c r="DD194" s="54"/>
      <c r="DE194" s="56"/>
      <c r="DF194" s="56"/>
      <c r="DG194" s="56"/>
      <c r="DH194" s="56"/>
      <c r="DI194" s="4" t="s">
        <v>278</v>
      </c>
      <c r="DJ194" s="274">
        <v>511219201</v>
      </c>
      <c r="DK194" s="274" t="s">
        <v>276</v>
      </c>
      <c r="DL194" s="136">
        <v>6069</v>
      </c>
      <c r="DM194" s="274">
        <v>66</v>
      </c>
      <c r="DN194" s="521" t="s">
        <v>1088</v>
      </c>
      <c r="DO194" s="274" t="s">
        <v>48</v>
      </c>
      <c r="DP194" s="982" t="s">
        <v>281</v>
      </c>
      <c r="DQ194" s="1007" t="s">
        <v>314</v>
      </c>
      <c r="DR194" s="1061" t="s">
        <v>445</v>
      </c>
      <c r="DS194" s="1061"/>
      <c r="DT194" s="274">
        <v>1</v>
      </c>
      <c r="DU194" s="274">
        <v>0</v>
      </c>
      <c r="DV194" s="1008" t="s">
        <v>863</v>
      </c>
      <c r="DW194" s="274" t="s">
        <v>863</v>
      </c>
      <c r="DX194" s="274">
        <v>31.5</v>
      </c>
      <c r="DY194" s="274" t="s">
        <v>863</v>
      </c>
      <c r="DZ194" s="274">
        <v>12750</v>
      </c>
      <c r="EA194" s="908">
        <v>77.5</v>
      </c>
      <c r="EB194" s="908">
        <v>22.5</v>
      </c>
      <c r="EC194" s="908" t="s">
        <v>863</v>
      </c>
      <c r="ED194" s="1007" t="s">
        <v>863</v>
      </c>
      <c r="EE194" s="908" t="s">
        <v>863</v>
      </c>
      <c r="EF194" s="274" t="s">
        <v>863</v>
      </c>
      <c r="EG194" s="274">
        <v>2</v>
      </c>
      <c r="EH194" s="1061">
        <v>5</v>
      </c>
      <c r="EI194" s="284">
        <v>6</v>
      </c>
      <c r="EJ194" s="284">
        <v>5</v>
      </c>
      <c r="EK194" s="274"/>
      <c r="EL194" s="274">
        <v>2</v>
      </c>
      <c r="EM194" s="274">
        <v>0</v>
      </c>
      <c r="EN194" s="274">
        <v>183</v>
      </c>
      <c r="EO194" s="274">
        <v>107</v>
      </c>
      <c r="EP194" s="1087">
        <v>31.95078981157992</v>
      </c>
      <c r="EQ194" s="1061">
        <v>2</v>
      </c>
      <c r="ER194" s="274" t="s">
        <v>863</v>
      </c>
      <c r="ES194" s="1078">
        <v>1</v>
      </c>
      <c r="ET194" s="1061">
        <v>1</v>
      </c>
      <c r="EU194" s="274">
        <v>4</v>
      </c>
      <c r="EV194" s="691"/>
      <c r="EW194" s="691"/>
      <c r="EX194" s="987">
        <v>6069</v>
      </c>
      <c r="EY194" s="903"/>
      <c r="EZ194" s="903"/>
      <c r="FA194" s="903"/>
      <c r="FB194" s="903"/>
      <c r="FC194" s="228"/>
      <c r="FD194" s="127"/>
      <c r="FE194" s="35"/>
      <c r="FF194" s="903"/>
      <c r="FG194" s="903"/>
      <c r="FH194" s="903"/>
      <c r="FI194" s="903"/>
      <c r="FJ194" s="904"/>
      <c r="FK194" s="35"/>
      <c r="FL194" s="35"/>
      <c r="FM194" s="33"/>
      <c r="FN194" s="117"/>
      <c r="FO194" s="542" t="e">
        <v>#DIV/0!</v>
      </c>
      <c r="FP194" s="167">
        <v>1164</v>
      </c>
      <c r="FQ194" s="907" t="s">
        <v>281</v>
      </c>
      <c r="FR194" s="42"/>
      <c r="FS194" s="101">
        <v>84</v>
      </c>
      <c r="GR194" s="225"/>
      <c r="GS194" s="225"/>
    </row>
    <row r="195" spans="1:201" hidden="1" x14ac:dyDescent="0.25">
      <c r="A195" s="101">
        <v>69</v>
      </c>
      <c r="B195" s="228">
        <f>COUNTIFS($E$1:E195,E195,$G$1:G195,G195)</f>
        <v>2</v>
      </c>
      <c r="C195" s="228"/>
      <c r="D195" s="966">
        <v>6070</v>
      </c>
      <c r="E195" s="233" t="s">
        <v>69</v>
      </c>
      <c r="F195" s="230" t="s">
        <v>46</v>
      </c>
      <c r="G195" s="230">
        <v>6311247140</v>
      </c>
      <c r="H195" s="230">
        <f t="shared" si="2"/>
        <v>54</v>
      </c>
      <c r="I195" s="230" t="s">
        <v>276</v>
      </c>
      <c r="J195" s="230" t="s">
        <v>34</v>
      </c>
      <c r="K195" s="230" t="s">
        <v>53</v>
      </c>
      <c r="L195" s="257" t="s">
        <v>48</v>
      </c>
      <c r="M195" s="230">
        <v>14</v>
      </c>
      <c r="N195" s="226">
        <v>2</v>
      </c>
      <c r="O195" s="226"/>
      <c r="P195" s="226"/>
      <c r="Q195" s="290" t="s">
        <v>252</v>
      </c>
      <c r="T195" s="168" t="s">
        <v>32</v>
      </c>
      <c r="U195" s="168" t="s">
        <v>40</v>
      </c>
      <c r="V195" s="180" t="s">
        <v>96</v>
      </c>
      <c r="W195" s="168" t="s">
        <v>40</v>
      </c>
      <c r="X195" s="168" t="s">
        <v>277</v>
      </c>
      <c r="Y195" s="168" t="s">
        <v>40</v>
      </c>
      <c r="Z195" s="168" t="s">
        <v>254</v>
      </c>
      <c r="AA195" s="226"/>
      <c r="AB195" s="226"/>
      <c r="AC195" s="219">
        <v>323</v>
      </c>
      <c r="AD195" s="219"/>
      <c r="AE195" s="219"/>
      <c r="AF195" s="219"/>
      <c r="AG195" s="219"/>
      <c r="AH195" s="335" t="s">
        <v>161</v>
      </c>
      <c r="AJ195" s="226">
        <v>74.5</v>
      </c>
      <c r="AK195" s="226">
        <v>84</v>
      </c>
      <c r="AL195" s="318">
        <v>62.58</v>
      </c>
      <c r="AM195" s="226">
        <v>22522</v>
      </c>
      <c r="AN195" s="281">
        <v>6.4348571428571431</v>
      </c>
      <c r="AO195" s="226">
        <v>4</v>
      </c>
      <c r="AP195" s="370">
        <v>32.9</v>
      </c>
      <c r="AQ195" s="320">
        <v>61.5</v>
      </c>
      <c r="AR195" s="371">
        <v>2.1</v>
      </c>
      <c r="AS195" s="322">
        <v>96.5</v>
      </c>
      <c r="AT195" s="373">
        <v>0.53495934959349589</v>
      </c>
      <c r="AU195" s="369">
        <v>1.1234146341463414</v>
      </c>
      <c r="AV195" s="325">
        <v>0.51729559748427667</v>
      </c>
      <c r="AW195" s="226">
        <v>26.4</v>
      </c>
      <c r="AX195" s="340">
        <v>2.4</v>
      </c>
      <c r="AY195" s="374" t="s">
        <v>754</v>
      </c>
      <c r="AZ195" s="374" t="s">
        <v>754</v>
      </c>
      <c r="BA195" s="404"/>
      <c r="BB195" s="374" t="s">
        <v>754</v>
      </c>
      <c r="BC195" s="329">
        <v>1.3</v>
      </c>
      <c r="BD195" s="329"/>
      <c r="BJ195" s="226">
        <v>32.700000000000003</v>
      </c>
      <c r="BK195" s="226">
        <v>67.2</v>
      </c>
      <c r="BL195" s="331">
        <v>0.4866071428571429</v>
      </c>
      <c r="BM195" s="342">
        <v>0.5</v>
      </c>
      <c r="BN195" s="226">
        <v>0.4</v>
      </c>
      <c r="BO195" s="226">
        <v>1.7</v>
      </c>
      <c r="BP195" s="226">
        <v>6.7</v>
      </c>
      <c r="BQ195" s="333">
        <v>3.9411764705882355</v>
      </c>
      <c r="BR195" s="347"/>
      <c r="BS195" s="347"/>
      <c r="BT195" s="347"/>
      <c r="BU195" s="347"/>
      <c r="BV195" s="347"/>
      <c r="BW195" s="347"/>
      <c r="BX195" s="347"/>
      <c r="BY195" s="347"/>
      <c r="BZ195" s="347"/>
      <c r="CA195" s="347"/>
      <c r="CB195" s="347"/>
      <c r="CC195" s="347"/>
      <c r="CG195" s="374" t="s">
        <v>754</v>
      </c>
      <c r="CH195" s="374" t="s">
        <v>754</v>
      </c>
      <c r="CI195" s="374" t="s">
        <v>754</v>
      </c>
      <c r="CJ195" s="374" t="s">
        <v>754</v>
      </c>
      <c r="CK195" s="374"/>
      <c r="CL195" s="374"/>
      <c r="CM195" s="374" t="s">
        <v>754</v>
      </c>
      <c r="CN195" s="407"/>
      <c r="CO195" s="407"/>
      <c r="CP195" s="407"/>
      <c r="CQ195" s="407"/>
      <c r="CR195" s="407"/>
      <c r="CS195" s="407"/>
      <c r="CT195" s="407"/>
      <c r="CU195" s="407"/>
      <c r="CV195" s="226">
        <v>0.4</v>
      </c>
      <c r="CW195" s="226">
        <v>17.600000000000001</v>
      </c>
      <c r="CX195" s="231" t="s">
        <v>929</v>
      </c>
      <c r="CY195" s="231">
        <v>3</v>
      </c>
      <c r="CZ195" s="231" t="s">
        <v>927</v>
      </c>
      <c r="DA195" s="62" t="s">
        <v>927</v>
      </c>
      <c r="DD195" s="54">
        <v>6070</v>
      </c>
      <c r="DE195" s="56">
        <v>105.65799104</v>
      </c>
      <c r="DF195" s="56">
        <v>32.270508270000001</v>
      </c>
      <c r="DG195" s="56">
        <v>0</v>
      </c>
      <c r="DH195" s="56">
        <v>26.193549639999986</v>
      </c>
      <c r="DI195" s="4" t="s">
        <v>69</v>
      </c>
      <c r="DJ195" s="274">
        <v>6311247140</v>
      </c>
      <c r="DK195" s="274" t="s">
        <v>276</v>
      </c>
      <c r="DL195" s="136">
        <v>6070</v>
      </c>
      <c r="DM195" s="274">
        <v>54</v>
      </c>
      <c r="DN195" s="521" t="s">
        <v>1088</v>
      </c>
      <c r="DO195" s="274"/>
      <c r="DP195" s="982" t="s">
        <v>280</v>
      </c>
      <c r="DQ195" s="1007">
        <v>2</v>
      </c>
      <c r="DR195" s="1061" t="s">
        <v>34</v>
      </c>
      <c r="DS195" s="1061"/>
      <c r="DT195" s="274"/>
      <c r="DU195" s="274"/>
      <c r="DV195" s="1008"/>
      <c r="DW195" s="274"/>
      <c r="DX195" s="274" t="s">
        <v>863</v>
      </c>
      <c r="DY195" s="274" t="s">
        <v>863</v>
      </c>
      <c r="DZ195" s="274">
        <v>323</v>
      </c>
      <c r="EA195" s="908">
        <v>10.8</v>
      </c>
      <c r="EB195" s="908">
        <v>89.2</v>
      </c>
      <c r="EC195" s="274" t="s">
        <v>863</v>
      </c>
      <c r="ED195" s="274" t="s">
        <v>863</v>
      </c>
      <c r="EE195" s="274" t="s">
        <v>863</v>
      </c>
      <c r="EF195" s="274" t="s">
        <v>863</v>
      </c>
      <c r="EG195" s="274">
        <v>0</v>
      </c>
      <c r="EH195" s="1061"/>
      <c r="EI195" s="284"/>
      <c r="EJ195" s="284"/>
      <c r="EK195" s="274"/>
      <c r="EL195" s="274"/>
      <c r="EM195" s="1018">
        <v>1</v>
      </c>
      <c r="EN195" s="1018">
        <v>181</v>
      </c>
      <c r="EO195" s="1018">
        <v>122</v>
      </c>
      <c r="EP195" s="1080">
        <f>EO195/((EN195/100)*(EN195/100))</f>
        <v>37.239400506700036</v>
      </c>
      <c r="EQ195" s="1061">
        <v>2</v>
      </c>
      <c r="ER195" s="274" t="s">
        <v>863</v>
      </c>
      <c r="ES195" s="557">
        <v>3</v>
      </c>
      <c r="ET195" s="557">
        <v>1</v>
      </c>
      <c r="EU195" s="274">
        <v>4</v>
      </c>
      <c r="EV195" s="1019">
        <v>42712</v>
      </c>
      <c r="EW195" s="1019"/>
      <c r="EX195" s="987">
        <v>6070</v>
      </c>
      <c r="EY195" s="903"/>
      <c r="EZ195" s="903"/>
      <c r="FA195" s="903"/>
      <c r="FB195" s="903"/>
      <c r="FC195" s="228"/>
      <c r="FD195" s="127"/>
      <c r="FE195" s="35"/>
      <c r="FF195" s="903"/>
      <c r="FG195" s="903"/>
      <c r="FH195" s="903"/>
      <c r="FI195" s="903"/>
      <c r="FJ195" s="904"/>
      <c r="FK195" s="35"/>
      <c r="FL195" s="35"/>
      <c r="FM195" s="33"/>
      <c r="FN195" s="117"/>
      <c r="FO195" s="542" t="e">
        <v>#DIV/0!</v>
      </c>
      <c r="FP195" s="167">
        <v>323</v>
      </c>
      <c r="FQ195" s="909" t="s">
        <v>161</v>
      </c>
      <c r="FR195" s="93"/>
      <c r="FS195" s="101">
        <v>74.5</v>
      </c>
      <c r="GR195" s="225"/>
      <c r="GS195" s="225"/>
    </row>
    <row r="196" spans="1:201" hidden="1" x14ac:dyDescent="0.25">
      <c r="A196" s="101">
        <v>70</v>
      </c>
      <c r="B196" s="228">
        <f>COUNTIFS($E$1:E196,E196,$G$1:G196,G196)</f>
        <v>2</v>
      </c>
      <c r="C196" s="228"/>
      <c r="D196" s="966">
        <v>6071</v>
      </c>
      <c r="E196" s="233" t="s">
        <v>107</v>
      </c>
      <c r="F196" s="230" t="s">
        <v>63</v>
      </c>
      <c r="G196" s="230">
        <v>6112040396</v>
      </c>
      <c r="H196" s="230">
        <f t="shared" si="2"/>
        <v>56</v>
      </c>
      <c r="I196" s="230" t="s">
        <v>276</v>
      </c>
      <c r="J196" s="223" t="s">
        <v>282</v>
      </c>
      <c r="K196" s="230" t="s">
        <v>53</v>
      </c>
      <c r="L196" s="257" t="s">
        <v>48</v>
      </c>
      <c r="M196" s="230">
        <v>6</v>
      </c>
      <c r="N196" s="226">
        <v>2</v>
      </c>
      <c r="O196" s="226"/>
      <c r="P196" s="226"/>
      <c r="Q196" s="290" t="s">
        <v>252</v>
      </c>
      <c r="T196" s="168" t="s">
        <v>32</v>
      </c>
      <c r="U196" s="168" t="s">
        <v>40</v>
      </c>
      <c r="V196" s="180" t="s">
        <v>96</v>
      </c>
      <c r="W196" s="168" t="s">
        <v>40</v>
      </c>
      <c r="X196" s="168" t="s">
        <v>277</v>
      </c>
      <c r="Y196" s="168" t="s">
        <v>40</v>
      </c>
      <c r="Z196" s="168" t="s">
        <v>254</v>
      </c>
      <c r="AA196" s="226"/>
      <c r="AB196" s="226"/>
      <c r="AC196" s="219">
        <v>114</v>
      </c>
      <c r="AD196" s="219"/>
      <c r="AE196" s="219"/>
      <c r="AF196" s="219"/>
      <c r="AG196" s="219"/>
      <c r="AH196" s="335" t="s">
        <v>161</v>
      </c>
      <c r="AJ196" s="226">
        <v>32.4</v>
      </c>
      <c r="AK196" s="226">
        <v>71.5</v>
      </c>
      <c r="AL196" s="318">
        <v>23.166</v>
      </c>
      <c r="AM196" s="226">
        <v>1249</v>
      </c>
      <c r="AN196" s="281">
        <v>0.83266666666666667</v>
      </c>
      <c r="AO196" s="226">
        <v>4</v>
      </c>
      <c r="AP196" s="370">
        <v>32.799999999999997</v>
      </c>
      <c r="AQ196" s="320">
        <v>44.3</v>
      </c>
      <c r="AR196" s="371">
        <v>19.100000000000001</v>
      </c>
      <c r="AS196" s="322">
        <v>96.199999999999989</v>
      </c>
      <c r="AT196" s="373">
        <v>0.7404063205417607</v>
      </c>
      <c r="AU196" s="369">
        <v>14.14176072234763</v>
      </c>
      <c r="AV196" s="325">
        <v>0.51735015772870663</v>
      </c>
      <c r="AW196" s="226">
        <v>24.1</v>
      </c>
      <c r="AX196" s="340">
        <v>1.4</v>
      </c>
      <c r="AY196" s="374" t="s">
        <v>754</v>
      </c>
      <c r="AZ196" s="374" t="s">
        <v>754</v>
      </c>
      <c r="BA196" s="404"/>
      <c r="BB196" s="374" t="s">
        <v>754</v>
      </c>
      <c r="BC196" s="329">
        <v>1.7399999999999991</v>
      </c>
      <c r="BD196" s="329"/>
      <c r="BJ196" s="226">
        <v>18</v>
      </c>
      <c r="BK196" s="226">
        <v>82</v>
      </c>
      <c r="BL196" s="331">
        <v>0.21951219512195122</v>
      </c>
      <c r="BM196" s="342" t="s">
        <v>754</v>
      </c>
      <c r="BN196" s="226">
        <v>2.1</v>
      </c>
      <c r="BO196" s="231" t="s">
        <v>754</v>
      </c>
      <c r="BP196" s="231" t="s">
        <v>754</v>
      </c>
      <c r="BQ196" s="333" t="e">
        <v>#VALUE!</v>
      </c>
      <c r="BR196" s="347">
        <v>17.5</v>
      </c>
      <c r="BS196" s="347">
        <v>93.9</v>
      </c>
      <c r="BT196" s="347"/>
      <c r="BU196" s="357">
        <v>2.2000000000000002</v>
      </c>
      <c r="BV196" s="357">
        <v>38.299999999999997</v>
      </c>
      <c r="BW196" s="357" t="s">
        <v>754</v>
      </c>
      <c r="BX196" s="357" t="s">
        <v>754</v>
      </c>
      <c r="BY196" s="357" t="s">
        <v>754</v>
      </c>
      <c r="BZ196" s="357" t="s">
        <v>754</v>
      </c>
      <c r="CA196" s="357">
        <v>48.2</v>
      </c>
      <c r="CB196" s="357">
        <v>18.600000000000001</v>
      </c>
      <c r="CC196" s="357">
        <v>0.5</v>
      </c>
      <c r="CG196" s="374" t="s">
        <v>754</v>
      </c>
      <c r="CH196" s="374" t="s">
        <v>754</v>
      </c>
      <c r="CI196" s="374" t="s">
        <v>754</v>
      </c>
      <c r="CJ196" s="374" t="s">
        <v>754</v>
      </c>
      <c r="CK196" s="374"/>
      <c r="CL196" s="374"/>
      <c r="CM196" s="374" t="s">
        <v>754</v>
      </c>
      <c r="CN196" s="407"/>
      <c r="CO196" s="407"/>
      <c r="CP196" s="407"/>
      <c r="CQ196" s="407"/>
      <c r="CR196" s="407"/>
      <c r="CS196" s="407"/>
      <c r="CT196" s="407"/>
      <c r="CU196" s="407"/>
      <c r="CV196" s="226">
        <v>0.08</v>
      </c>
      <c r="CW196" s="226">
        <v>22</v>
      </c>
      <c r="CX196" s="231" t="s">
        <v>929</v>
      </c>
      <c r="CY196" s="231">
        <v>3</v>
      </c>
      <c r="CZ196" s="231" t="s">
        <v>927</v>
      </c>
      <c r="DA196" s="62" t="s">
        <v>927</v>
      </c>
      <c r="DD196" s="54">
        <v>6071</v>
      </c>
      <c r="DE196" s="56">
        <v>202.14446101000004</v>
      </c>
      <c r="DF196" s="56">
        <v>27.497878429999997</v>
      </c>
      <c r="DG196" s="56">
        <v>0</v>
      </c>
      <c r="DH196" s="56">
        <v>15.545212360000022</v>
      </c>
      <c r="DI196" s="4" t="s">
        <v>107</v>
      </c>
      <c r="DJ196" s="274">
        <v>6112040396</v>
      </c>
      <c r="DK196" s="274" t="s">
        <v>276</v>
      </c>
      <c r="DL196" s="136">
        <v>6071</v>
      </c>
      <c r="DM196" s="274">
        <v>56</v>
      </c>
      <c r="DN196" s="521" t="s">
        <v>1088</v>
      </c>
      <c r="DO196" s="274" t="s">
        <v>48</v>
      </c>
      <c r="DP196" s="982" t="s">
        <v>280</v>
      </c>
      <c r="DQ196" s="1007">
        <v>2</v>
      </c>
      <c r="DR196" s="1061" t="s">
        <v>34</v>
      </c>
      <c r="DS196" s="1061"/>
      <c r="DT196" s="274">
        <v>0</v>
      </c>
      <c r="DU196" s="274">
        <v>0</v>
      </c>
      <c r="DV196" s="1008" t="s">
        <v>863</v>
      </c>
      <c r="DW196" s="274" t="s">
        <v>863</v>
      </c>
      <c r="DX196" s="274" t="s">
        <v>863</v>
      </c>
      <c r="DY196" s="274" t="s">
        <v>863</v>
      </c>
      <c r="DZ196" s="274">
        <v>114</v>
      </c>
      <c r="EA196" s="908">
        <v>29.8</v>
      </c>
      <c r="EB196" s="908">
        <v>70.2</v>
      </c>
      <c r="EC196" s="908" t="s">
        <v>863</v>
      </c>
      <c r="ED196" s="1007" t="s">
        <v>863</v>
      </c>
      <c r="EE196" s="908" t="s">
        <v>863</v>
      </c>
      <c r="EF196" s="274" t="s">
        <v>863</v>
      </c>
      <c r="EG196" s="274">
        <v>0</v>
      </c>
      <c r="EH196" s="1061">
        <v>3</v>
      </c>
      <c r="EI196" s="284">
        <v>2</v>
      </c>
      <c r="EJ196" s="284">
        <v>6</v>
      </c>
      <c r="EK196" s="274"/>
      <c r="EL196" s="274">
        <v>1</v>
      </c>
      <c r="EM196" s="274">
        <v>1</v>
      </c>
      <c r="EN196" s="274" t="s">
        <v>863</v>
      </c>
      <c r="EO196" s="274" t="s">
        <v>863</v>
      </c>
      <c r="EP196" s="1087" t="s">
        <v>863</v>
      </c>
      <c r="EQ196" s="1061">
        <v>0</v>
      </c>
      <c r="ER196" s="274" t="s">
        <v>863</v>
      </c>
      <c r="ES196" s="1078">
        <v>2</v>
      </c>
      <c r="ET196" s="1061">
        <v>2</v>
      </c>
      <c r="EU196" s="274" t="s">
        <v>863</v>
      </c>
      <c r="EV196" s="691"/>
      <c r="EW196" s="691"/>
      <c r="EX196" s="987">
        <v>6071</v>
      </c>
      <c r="EY196" s="228"/>
      <c r="EZ196" s="228"/>
      <c r="FA196" s="228"/>
      <c r="FB196" s="228"/>
      <c r="FC196" s="228"/>
      <c r="FD196" s="127"/>
      <c r="FE196" s="35"/>
      <c r="FF196" s="228"/>
      <c r="FG196" s="228"/>
      <c r="FH196" s="228"/>
      <c r="FI196" s="228"/>
      <c r="FJ196" s="35"/>
      <c r="FK196" s="35"/>
      <c r="FL196" s="35"/>
      <c r="FM196" s="33"/>
      <c r="FN196" s="117"/>
      <c r="FO196" s="542" t="e">
        <v>#DIV/0!</v>
      </c>
      <c r="FP196" s="167">
        <v>114</v>
      </c>
      <c r="FQ196" s="906" t="s">
        <v>161</v>
      </c>
      <c r="FR196" s="42"/>
      <c r="FS196" s="101">
        <v>32.4</v>
      </c>
      <c r="GR196" s="225"/>
      <c r="GS196" s="225"/>
    </row>
    <row r="197" spans="1:201" hidden="1" x14ac:dyDescent="0.25">
      <c r="A197" s="101">
        <v>71</v>
      </c>
      <c r="B197" s="228">
        <f>COUNTIFS($E$1:E197,E197,$G$1:G197,G197)</f>
        <v>1</v>
      </c>
      <c r="C197" s="228"/>
      <c r="D197" s="966">
        <v>6072</v>
      </c>
      <c r="E197" s="233" t="s">
        <v>283</v>
      </c>
      <c r="F197" s="230" t="s">
        <v>284</v>
      </c>
      <c r="G197" s="230">
        <v>5810161346</v>
      </c>
      <c r="H197" s="230">
        <f t="shared" si="2"/>
        <v>59</v>
      </c>
      <c r="I197" s="230" t="s">
        <v>276</v>
      </c>
      <c r="J197" s="230" t="s">
        <v>34</v>
      </c>
      <c r="K197" s="230" t="s">
        <v>53</v>
      </c>
      <c r="L197" s="257" t="s">
        <v>48</v>
      </c>
      <c r="M197" s="230">
        <v>18</v>
      </c>
      <c r="N197" s="226">
        <v>2</v>
      </c>
      <c r="O197" s="226"/>
      <c r="P197" s="226"/>
      <c r="Q197" s="290" t="s">
        <v>252</v>
      </c>
      <c r="T197" s="168" t="s">
        <v>32</v>
      </c>
      <c r="U197" s="168" t="s">
        <v>40</v>
      </c>
      <c r="V197" s="180" t="s">
        <v>96</v>
      </c>
      <c r="W197" s="168" t="s">
        <v>40</v>
      </c>
      <c r="X197" s="187" t="s">
        <v>277</v>
      </c>
      <c r="Y197" s="168" t="s">
        <v>40</v>
      </c>
      <c r="Z197" s="168" t="s">
        <v>254</v>
      </c>
      <c r="AA197" s="226"/>
      <c r="AB197" s="226"/>
      <c r="AC197" s="212">
        <v>275</v>
      </c>
      <c r="AD197" s="212"/>
      <c r="AE197" s="212"/>
      <c r="AF197" s="212"/>
      <c r="AG197" s="212"/>
      <c r="AH197" s="76" t="s">
        <v>161</v>
      </c>
      <c r="AJ197" s="226">
        <v>42.9</v>
      </c>
      <c r="AK197" s="226">
        <v>83.5</v>
      </c>
      <c r="AL197" s="318">
        <v>35.8215</v>
      </c>
      <c r="AM197" s="226">
        <v>46550</v>
      </c>
      <c r="AN197" s="281">
        <v>10.344444444444445</v>
      </c>
      <c r="AO197" s="226">
        <v>4</v>
      </c>
      <c r="AP197" s="370">
        <v>32.6</v>
      </c>
      <c r="AQ197" s="320">
        <v>16</v>
      </c>
      <c r="AR197" s="371">
        <v>47.8</v>
      </c>
      <c r="AS197" s="322">
        <v>96.4</v>
      </c>
      <c r="AT197" s="373">
        <v>2.0375000000000001</v>
      </c>
      <c r="AU197" s="369">
        <v>97.392499999999998</v>
      </c>
      <c r="AV197" s="325">
        <v>0.5109717868338558</v>
      </c>
      <c r="AW197" s="226">
        <v>28.5</v>
      </c>
      <c r="AX197" s="340">
        <v>1</v>
      </c>
      <c r="AY197" s="374" t="s">
        <v>754</v>
      </c>
      <c r="AZ197" s="374" t="s">
        <v>754</v>
      </c>
      <c r="BA197" s="404"/>
      <c r="BB197" s="374" t="s">
        <v>754</v>
      </c>
      <c r="BC197" s="329">
        <v>0.82000000000000028</v>
      </c>
      <c r="BD197" s="329"/>
      <c r="BJ197" s="226">
        <v>23.5</v>
      </c>
      <c r="BK197" s="226">
        <v>76</v>
      </c>
      <c r="BL197" s="331">
        <v>0.30921052631578949</v>
      </c>
      <c r="BM197" s="342">
        <v>0.7</v>
      </c>
      <c r="BN197" s="226">
        <v>0.2</v>
      </c>
      <c r="BO197" s="226">
        <v>5.5</v>
      </c>
      <c r="BP197" s="226">
        <v>2.7</v>
      </c>
      <c r="BQ197" s="333">
        <v>0.49090909090909096</v>
      </c>
      <c r="BR197" s="347"/>
      <c r="BS197" s="347"/>
      <c r="BT197" s="347"/>
      <c r="BU197" s="347"/>
      <c r="BV197" s="347"/>
      <c r="BW197" s="347"/>
      <c r="BX197" s="347"/>
      <c r="BY197" s="347"/>
      <c r="BZ197" s="347"/>
      <c r="CA197" s="347"/>
      <c r="CB197" s="347"/>
      <c r="CC197" s="347"/>
      <c r="CG197" s="374" t="s">
        <v>754</v>
      </c>
      <c r="CH197" s="374" t="s">
        <v>754</v>
      </c>
      <c r="CI197" s="374" t="s">
        <v>754</v>
      </c>
      <c r="CJ197" s="374" t="s">
        <v>754</v>
      </c>
      <c r="CK197" s="374"/>
      <c r="CL197" s="374"/>
      <c r="CM197" s="374" t="s">
        <v>754</v>
      </c>
      <c r="CN197" s="407"/>
      <c r="CO197" s="407"/>
      <c r="CP197" s="407"/>
      <c r="CQ197" s="407"/>
      <c r="CR197" s="407"/>
      <c r="CS197" s="407"/>
      <c r="CT197" s="407"/>
      <c r="CU197" s="407"/>
      <c r="CV197" s="226">
        <v>1.1000000000000001</v>
      </c>
      <c r="CW197" s="226">
        <v>6.7</v>
      </c>
      <c r="CX197" s="231" t="s">
        <v>929</v>
      </c>
      <c r="CY197" s="231">
        <v>3</v>
      </c>
      <c r="CZ197" s="231" t="s">
        <v>1293</v>
      </c>
      <c r="DA197" s="231" t="s">
        <v>1294</v>
      </c>
      <c r="DD197" s="54">
        <v>6072</v>
      </c>
      <c r="DE197" s="56">
        <v>240.34599936000004</v>
      </c>
      <c r="DF197" s="56">
        <v>35.56904187</v>
      </c>
      <c r="DG197" s="56">
        <v>0</v>
      </c>
      <c r="DH197" s="56">
        <v>40.021462689999993</v>
      </c>
      <c r="DI197" s="4" t="s">
        <v>283</v>
      </c>
      <c r="DJ197" s="274">
        <v>5810161346</v>
      </c>
      <c r="DK197" s="274" t="s">
        <v>276</v>
      </c>
      <c r="DL197" s="136">
        <v>6072</v>
      </c>
      <c r="DM197" s="274">
        <v>59</v>
      </c>
      <c r="DN197" s="521" t="s">
        <v>1088</v>
      </c>
      <c r="DO197" s="274" t="s">
        <v>48</v>
      </c>
      <c r="DP197" s="982" t="s">
        <v>280</v>
      </c>
      <c r="DQ197" s="1007">
        <v>2</v>
      </c>
      <c r="DR197" s="1061" t="s">
        <v>34</v>
      </c>
      <c r="DS197" s="1061"/>
      <c r="DT197" s="274">
        <v>0</v>
      </c>
      <c r="DU197" s="274">
        <v>0</v>
      </c>
      <c r="DV197" s="1008" t="s">
        <v>863</v>
      </c>
      <c r="DW197" s="274" t="s">
        <v>863</v>
      </c>
      <c r="DX197" s="274" t="s">
        <v>863</v>
      </c>
      <c r="DY197" s="274" t="s">
        <v>863</v>
      </c>
      <c r="DZ197" s="274">
        <v>275</v>
      </c>
      <c r="EA197" s="908">
        <v>34.200000000000003</v>
      </c>
      <c r="EB197" s="908">
        <v>65.8</v>
      </c>
      <c r="EC197" s="908" t="s">
        <v>863</v>
      </c>
      <c r="ED197" s="1007" t="s">
        <v>863</v>
      </c>
      <c r="EE197" s="908" t="s">
        <v>863</v>
      </c>
      <c r="EF197" s="274" t="s">
        <v>863</v>
      </c>
      <c r="EG197" s="274">
        <v>0</v>
      </c>
      <c r="EH197" s="1061">
        <v>3</v>
      </c>
      <c r="EI197" s="284">
        <v>2</v>
      </c>
      <c r="EJ197" s="284">
        <v>18</v>
      </c>
      <c r="EK197" s="274"/>
      <c r="EL197" s="274">
        <v>3</v>
      </c>
      <c r="EM197" s="274">
        <v>1</v>
      </c>
      <c r="EN197" s="274">
        <v>186</v>
      </c>
      <c r="EO197" s="274">
        <v>98</v>
      </c>
      <c r="EP197" s="1087">
        <v>28.326974216672454</v>
      </c>
      <c r="EQ197" s="1061">
        <v>2</v>
      </c>
      <c r="ER197" s="274" t="s">
        <v>863</v>
      </c>
      <c r="ES197" s="1078">
        <v>3</v>
      </c>
      <c r="ET197" s="1061">
        <v>2</v>
      </c>
      <c r="EU197" s="274" t="s">
        <v>863</v>
      </c>
      <c r="EV197" s="691"/>
      <c r="EW197" s="691"/>
      <c r="EX197" s="987">
        <v>6072</v>
      </c>
      <c r="EY197" s="228"/>
      <c r="EZ197" s="228"/>
      <c r="FA197" s="228"/>
      <c r="FB197" s="228"/>
      <c r="FC197" s="228"/>
      <c r="FD197" s="127"/>
      <c r="FE197" s="35"/>
      <c r="FF197" s="228"/>
      <c r="FG197" s="228"/>
      <c r="FH197" s="228"/>
      <c r="FI197" s="228"/>
      <c r="FJ197" s="35"/>
      <c r="FK197" s="35"/>
      <c r="FL197" s="35"/>
      <c r="FM197" s="33"/>
      <c r="FN197" s="117"/>
      <c r="FO197" s="542" t="e">
        <v>#DIV/0!</v>
      </c>
      <c r="FP197" s="167">
        <v>275</v>
      </c>
      <c r="FQ197" s="96" t="s">
        <v>161</v>
      </c>
      <c r="FR197" s="93"/>
      <c r="FS197" s="101">
        <v>42.9</v>
      </c>
      <c r="GR197" s="225"/>
      <c r="GS197" s="225"/>
    </row>
    <row r="198" spans="1:201" hidden="1" x14ac:dyDescent="0.25">
      <c r="A198" s="101">
        <v>72</v>
      </c>
      <c r="B198" s="228">
        <f>COUNTIFS($E$1:E198,E198,$G$1:G198,G198)</f>
        <v>1</v>
      </c>
      <c r="C198" s="228"/>
      <c r="D198" s="966">
        <v>6084</v>
      </c>
      <c r="E198" s="233" t="s">
        <v>285</v>
      </c>
      <c r="F198" s="230" t="s">
        <v>286</v>
      </c>
      <c r="G198" s="230">
        <v>450824745</v>
      </c>
      <c r="H198" s="230">
        <f t="shared" si="2"/>
        <v>72</v>
      </c>
      <c r="I198" s="230" t="s">
        <v>287</v>
      </c>
      <c r="J198" s="230" t="s">
        <v>27</v>
      </c>
      <c r="K198" s="230" t="s">
        <v>53</v>
      </c>
      <c r="L198" s="257" t="s">
        <v>48</v>
      </c>
      <c r="M198" s="230">
        <v>21</v>
      </c>
      <c r="N198" s="231" t="s">
        <v>757</v>
      </c>
      <c r="O198" s="226"/>
      <c r="P198" s="226"/>
      <c r="Q198" s="290" t="s">
        <v>252</v>
      </c>
      <c r="T198" s="168" t="s">
        <v>32</v>
      </c>
      <c r="U198" s="168" t="s">
        <v>260</v>
      </c>
      <c r="V198" s="180" t="s">
        <v>96</v>
      </c>
      <c r="W198" s="168" t="s">
        <v>32</v>
      </c>
      <c r="X198" s="187" t="s">
        <v>288</v>
      </c>
      <c r="Y198" s="168" t="s">
        <v>40</v>
      </c>
      <c r="Z198" s="168" t="s">
        <v>254</v>
      </c>
      <c r="AA198" s="226"/>
      <c r="AB198" s="226"/>
      <c r="AC198" s="212">
        <v>161</v>
      </c>
      <c r="AD198" s="212"/>
      <c r="AE198" s="212"/>
      <c r="AF198" s="212"/>
      <c r="AG198" s="212"/>
      <c r="AH198" s="205" t="s">
        <v>1115</v>
      </c>
      <c r="AJ198" s="226">
        <v>1.5</v>
      </c>
      <c r="AK198" s="226">
        <v>87.1</v>
      </c>
      <c r="AL198" s="318">
        <v>1.3064999999999998</v>
      </c>
      <c r="AM198" s="226">
        <v>10180</v>
      </c>
      <c r="AN198" s="281">
        <v>2.9085714285714284</v>
      </c>
      <c r="AO198" s="226">
        <v>6</v>
      </c>
      <c r="AP198" s="370">
        <v>46.2</v>
      </c>
      <c r="AQ198" s="320">
        <v>39.6</v>
      </c>
      <c r="AR198" s="371">
        <v>11.3</v>
      </c>
      <c r="AS198" s="322">
        <v>97.100000000000009</v>
      </c>
      <c r="AT198" s="373">
        <v>1.1666666666666667</v>
      </c>
      <c r="AU198" s="369">
        <v>13.183333333333335</v>
      </c>
      <c r="AV198" s="325">
        <v>0.90766208251473468</v>
      </c>
      <c r="AW198" s="226">
        <v>43</v>
      </c>
      <c r="AX198" s="340">
        <v>1.8</v>
      </c>
      <c r="AY198" s="226">
        <v>3.8</v>
      </c>
      <c r="AZ198" s="231" t="s">
        <v>754</v>
      </c>
      <c r="BB198" s="226">
        <v>0.02</v>
      </c>
      <c r="BC198" s="329">
        <v>0.64000000000000057</v>
      </c>
      <c r="BD198" s="329"/>
      <c r="BJ198" s="226">
        <v>25.1</v>
      </c>
      <c r="BK198" s="226">
        <v>74.5</v>
      </c>
      <c r="BL198" s="331">
        <v>0.3369127516778524</v>
      </c>
      <c r="BM198" s="342">
        <v>0.2</v>
      </c>
      <c r="BN198" s="226">
        <v>2.1</v>
      </c>
      <c r="BO198" s="226">
        <v>10.8</v>
      </c>
      <c r="BP198" s="231" t="s">
        <v>945</v>
      </c>
      <c r="BQ198" s="333" t="e">
        <v>#VALUE!</v>
      </c>
      <c r="BR198" s="347">
        <v>21.4</v>
      </c>
      <c r="BS198" s="347">
        <v>93.8</v>
      </c>
      <c r="BT198" s="347"/>
      <c r="BU198" s="357">
        <v>2.8999999999999986</v>
      </c>
      <c r="BV198" s="357">
        <v>38.799999999999997</v>
      </c>
      <c r="BW198" s="357">
        <v>23.1</v>
      </c>
      <c r="BX198" s="357">
        <v>8.9</v>
      </c>
      <c r="BY198" s="357">
        <v>31</v>
      </c>
      <c r="BZ198" s="357">
        <v>12</v>
      </c>
      <c r="CA198" s="357">
        <v>38.6</v>
      </c>
      <c r="CB198" s="357">
        <v>15</v>
      </c>
      <c r="CC198" s="357">
        <v>0.6</v>
      </c>
      <c r="CU198" s="66"/>
      <c r="CV198" s="226">
        <v>0.23</v>
      </c>
      <c r="CW198" s="226">
        <v>9.6999999999999993</v>
      </c>
      <c r="CX198" s="231" t="s">
        <v>929</v>
      </c>
      <c r="CY198" s="231">
        <v>3</v>
      </c>
      <c r="CZ198" s="231" t="s">
        <v>927</v>
      </c>
      <c r="DA198" s="62" t="s">
        <v>927</v>
      </c>
      <c r="DD198" s="54">
        <v>6084</v>
      </c>
      <c r="DE198" s="56">
        <v>202.46295803999999</v>
      </c>
      <c r="DF198" s="56">
        <v>109.92979308</v>
      </c>
      <c r="DG198" s="56">
        <v>0</v>
      </c>
      <c r="DH198" s="56">
        <v>12.940627089999992</v>
      </c>
      <c r="DI198" s="4" t="s">
        <v>285</v>
      </c>
      <c r="DJ198" s="274">
        <v>450824745</v>
      </c>
      <c r="DK198" s="274" t="s">
        <v>287</v>
      </c>
      <c r="DL198" s="136">
        <v>6084</v>
      </c>
      <c r="DM198" s="274">
        <v>72</v>
      </c>
      <c r="DN198" s="521" t="s">
        <v>1088</v>
      </c>
      <c r="DO198" s="274" t="s">
        <v>48</v>
      </c>
      <c r="DP198" s="982" t="s">
        <v>281</v>
      </c>
      <c r="DQ198" s="1007" t="s">
        <v>314</v>
      </c>
      <c r="DR198" s="1061" t="s">
        <v>34</v>
      </c>
      <c r="DS198" s="1061"/>
      <c r="DT198" s="274">
        <v>0</v>
      </c>
      <c r="DU198" s="274">
        <v>0</v>
      </c>
      <c r="DV198" s="1008" t="s">
        <v>863</v>
      </c>
      <c r="DW198" s="274" t="s">
        <v>863</v>
      </c>
      <c r="DX198" s="274" t="s">
        <v>863</v>
      </c>
      <c r="DY198" s="274" t="s">
        <v>863</v>
      </c>
      <c r="DZ198" s="274">
        <v>161</v>
      </c>
      <c r="EA198" s="908">
        <v>31.1</v>
      </c>
      <c r="EB198" s="908">
        <v>68.900000000000006</v>
      </c>
      <c r="EC198" s="908" t="s">
        <v>863</v>
      </c>
      <c r="ED198" s="1007" t="s">
        <v>863</v>
      </c>
      <c r="EE198" s="908" t="s">
        <v>863</v>
      </c>
      <c r="EF198" s="274" t="s">
        <v>863</v>
      </c>
      <c r="EG198" s="274">
        <v>0</v>
      </c>
      <c r="EH198" s="1061">
        <v>3</v>
      </c>
      <c r="EI198" s="284">
        <v>5</v>
      </c>
      <c r="EJ198" s="284">
        <v>21</v>
      </c>
      <c r="EK198" s="274"/>
      <c r="EL198" s="274">
        <v>3</v>
      </c>
      <c r="EM198" s="274">
        <v>1</v>
      </c>
      <c r="EN198" s="274" t="s">
        <v>863</v>
      </c>
      <c r="EO198" s="274" t="s">
        <v>863</v>
      </c>
      <c r="EP198" s="1087" t="s">
        <v>863</v>
      </c>
      <c r="EQ198" s="1061">
        <v>2</v>
      </c>
      <c r="ER198" s="274" t="s">
        <v>863</v>
      </c>
      <c r="ES198" s="1078">
        <v>3</v>
      </c>
      <c r="ET198" s="1061">
        <v>2</v>
      </c>
      <c r="EU198" s="274" t="s">
        <v>863</v>
      </c>
      <c r="EV198" s="691"/>
      <c r="EW198" s="691"/>
      <c r="EX198" s="987">
        <v>6084</v>
      </c>
      <c r="EY198" s="228"/>
      <c r="EZ198" s="228"/>
      <c r="FA198" s="228"/>
      <c r="FB198" s="228"/>
      <c r="FC198" s="228"/>
      <c r="FD198" s="127"/>
      <c r="FE198" s="35"/>
      <c r="FF198" s="228"/>
      <c r="FG198" s="228"/>
      <c r="FH198" s="228"/>
      <c r="FI198" s="228"/>
      <c r="FJ198" s="35"/>
      <c r="FK198" s="35"/>
      <c r="FL198" s="35"/>
      <c r="FM198" s="33"/>
      <c r="FN198" s="117"/>
      <c r="FO198" s="542" t="e">
        <v>#DIV/0!</v>
      </c>
      <c r="FP198" s="167">
        <v>161</v>
      </c>
      <c r="FQ198" s="96" t="s">
        <v>290</v>
      </c>
      <c r="FR198" s="42"/>
      <c r="FS198" s="101">
        <v>1.5</v>
      </c>
      <c r="GR198" s="225"/>
      <c r="GS198" s="225"/>
    </row>
    <row r="199" spans="1:201" hidden="1" x14ac:dyDescent="0.25">
      <c r="A199" s="101">
        <v>73</v>
      </c>
      <c r="B199" s="228">
        <f>COUNTIFS($E$1:E199,E199,$G$1:G199,G199)</f>
        <v>1</v>
      </c>
      <c r="C199" s="228"/>
      <c r="D199" s="966">
        <v>6085</v>
      </c>
      <c r="E199" s="233" t="s">
        <v>291</v>
      </c>
      <c r="F199" s="230" t="s">
        <v>292</v>
      </c>
      <c r="G199" s="123" t="s">
        <v>946</v>
      </c>
      <c r="H199" s="230">
        <f t="shared" si="2"/>
        <v>117</v>
      </c>
      <c r="I199" s="230" t="s">
        <v>287</v>
      </c>
      <c r="J199" s="223" t="s">
        <v>293</v>
      </c>
      <c r="K199" s="230" t="s">
        <v>294</v>
      </c>
      <c r="L199" s="257" t="s">
        <v>48</v>
      </c>
      <c r="M199" s="230">
        <v>5</v>
      </c>
      <c r="N199" s="226">
        <v>2</v>
      </c>
      <c r="O199" s="226"/>
      <c r="P199" s="226"/>
      <c r="Q199" s="290" t="s">
        <v>252</v>
      </c>
      <c r="T199" s="168" t="s">
        <v>32</v>
      </c>
      <c r="U199" s="168" t="s">
        <v>40</v>
      </c>
      <c r="V199" s="180" t="s">
        <v>96</v>
      </c>
      <c r="W199" s="168" t="s">
        <v>40</v>
      </c>
      <c r="X199" s="187" t="s">
        <v>288</v>
      </c>
      <c r="Y199" s="168" t="s">
        <v>40</v>
      </c>
      <c r="Z199" s="168" t="s">
        <v>289</v>
      </c>
      <c r="AA199" s="226"/>
      <c r="AB199" s="226"/>
      <c r="AC199" s="212">
        <v>36255</v>
      </c>
      <c r="AD199" s="212"/>
      <c r="AE199" s="212"/>
      <c r="AF199" s="212"/>
      <c r="AG199" s="212"/>
      <c r="AH199" s="76" t="s">
        <v>295</v>
      </c>
      <c r="AJ199" s="231" t="s">
        <v>754</v>
      </c>
      <c r="AK199" s="226">
        <v>92.4</v>
      </c>
      <c r="AL199" s="338" t="s">
        <v>754</v>
      </c>
      <c r="AM199" s="226">
        <v>533997</v>
      </c>
      <c r="AN199" s="281">
        <v>427.19760000000002</v>
      </c>
      <c r="AO199" s="226">
        <v>4</v>
      </c>
      <c r="AP199" s="370">
        <v>9.4</v>
      </c>
      <c r="AQ199" s="320">
        <v>1.7</v>
      </c>
      <c r="AR199" s="371">
        <v>86.3</v>
      </c>
      <c r="AS199" s="322">
        <v>97.399999999999991</v>
      </c>
      <c r="AT199" s="373">
        <v>5.5294117647058831</v>
      </c>
      <c r="AU199" s="369">
        <v>477.1882352941177</v>
      </c>
      <c r="AV199" s="325">
        <v>0.10681818181818183</v>
      </c>
      <c r="AW199" s="226">
        <v>8</v>
      </c>
      <c r="AX199" s="340">
        <v>0.6</v>
      </c>
      <c r="AY199" s="374" t="s">
        <v>754</v>
      </c>
      <c r="AZ199" s="374" t="s">
        <v>754</v>
      </c>
      <c r="BA199" s="404"/>
      <c r="BB199" s="374" t="s">
        <v>754</v>
      </c>
      <c r="BC199" s="329">
        <v>0.28000000000000008</v>
      </c>
      <c r="BD199" s="329"/>
      <c r="BJ199" s="226">
        <v>50.8</v>
      </c>
      <c r="BK199" s="226">
        <v>48.4</v>
      </c>
      <c r="BL199" s="331">
        <v>1.0495867768595042</v>
      </c>
      <c r="BM199" s="342">
        <v>0.7</v>
      </c>
      <c r="BN199" s="226">
        <v>0</v>
      </c>
      <c r="BO199" s="226">
        <v>13.4</v>
      </c>
      <c r="BP199" s="226">
        <v>12.5</v>
      </c>
      <c r="BQ199" s="333">
        <v>0.93283582089552242</v>
      </c>
      <c r="BR199" s="347"/>
      <c r="BS199" s="347"/>
      <c r="BT199" s="347"/>
      <c r="BU199" s="347"/>
      <c r="BV199" s="347"/>
      <c r="BW199" s="347"/>
      <c r="BX199" s="347"/>
      <c r="BY199" s="347"/>
      <c r="BZ199" s="347"/>
      <c r="CA199" s="347"/>
      <c r="CB199" s="347"/>
      <c r="CC199" s="347"/>
      <c r="CG199" s="374" t="s">
        <v>754</v>
      </c>
      <c r="CH199" s="374" t="s">
        <v>754</v>
      </c>
      <c r="CI199" s="374" t="s">
        <v>754</v>
      </c>
      <c r="CJ199" s="374" t="s">
        <v>754</v>
      </c>
      <c r="CK199" s="374"/>
      <c r="CL199" s="374"/>
      <c r="CM199" s="374" t="s">
        <v>754</v>
      </c>
      <c r="CN199" s="407"/>
      <c r="CO199" s="407"/>
      <c r="CP199" s="407"/>
      <c r="CQ199" s="407"/>
      <c r="CR199" s="407"/>
      <c r="CS199" s="407"/>
      <c r="CT199" s="407"/>
      <c r="CU199" s="407"/>
      <c r="CV199" s="226">
        <v>0</v>
      </c>
      <c r="CW199" s="226">
        <v>0.5</v>
      </c>
      <c r="CX199" s="231" t="s">
        <v>942</v>
      </c>
      <c r="CY199" s="231">
        <v>7</v>
      </c>
      <c r="CZ199" s="231" t="s">
        <v>933</v>
      </c>
      <c r="DA199" s="231" t="s">
        <v>933</v>
      </c>
      <c r="DD199" s="54"/>
      <c r="DE199" s="56"/>
      <c r="DF199" s="56"/>
      <c r="DG199" s="56"/>
      <c r="DH199" s="56"/>
      <c r="DI199" s="41" t="s">
        <v>291</v>
      </c>
      <c r="DJ199" s="273">
        <v>60045711</v>
      </c>
      <c r="DK199" s="274" t="s">
        <v>287</v>
      </c>
      <c r="DL199" s="136">
        <v>6085</v>
      </c>
      <c r="DM199" s="274">
        <v>17</v>
      </c>
      <c r="DN199" s="266" t="s">
        <v>1090</v>
      </c>
      <c r="DO199" s="274" t="s">
        <v>48</v>
      </c>
      <c r="DP199" s="982" t="s">
        <v>280</v>
      </c>
      <c r="DQ199" s="1007" t="s">
        <v>314</v>
      </c>
      <c r="DR199" s="1061" t="s">
        <v>293</v>
      </c>
      <c r="DS199" s="1061"/>
      <c r="DT199" s="274">
        <v>0</v>
      </c>
      <c r="DU199" s="274">
        <v>0</v>
      </c>
      <c r="DV199" s="1008" t="s">
        <v>863</v>
      </c>
      <c r="DW199" s="274" t="s">
        <v>863</v>
      </c>
      <c r="DX199" s="274" t="s">
        <v>863</v>
      </c>
      <c r="DY199" s="274" t="s">
        <v>863</v>
      </c>
      <c r="DZ199" s="274">
        <v>36255</v>
      </c>
      <c r="EA199" s="908">
        <v>87.8</v>
      </c>
      <c r="EB199" s="908">
        <v>12.2</v>
      </c>
      <c r="EC199" s="908">
        <v>2.2999999999999998</v>
      </c>
      <c r="ED199" s="1007">
        <v>17384</v>
      </c>
      <c r="EE199" s="908" t="s">
        <v>863</v>
      </c>
      <c r="EF199" s="274">
        <v>4.8600000000000003</v>
      </c>
      <c r="EG199" s="274">
        <v>0</v>
      </c>
      <c r="EH199" s="1061">
        <v>7</v>
      </c>
      <c r="EI199" s="284">
        <v>2</v>
      </c>
      <c r="EJ199" s="284">
        <v>5</v>
      </c>
      <c r="EK199" s="274"/>
      <c r="EL199" s="274">
        <v>3</v>
      </c>
      <c r="EM199" s="274">
        <v>1</v>
      </c>
      <c r="EN199" s="274">
        <v>164</v>
      </c>
      <c r="EO199" s="274">
        <v>57</v>
      </c>
      <c r="EP199" s="1087">
        <v>21.192742415229031</v>
      </c>
      <c r="EQ199" s="1061">
        <v>2</v>
      </c>
      <c r="ER199" s="274" t="s">
        <v>863</v>
      </c>
      <c r="ES199" s="1078">
        <v>0</v>
      </c>
      <c r="ET199" s="1061">
        <v>2</v>
      </c>
      <c r="EU199" s="274">
        <v>6</v>
      </c>
      <c r="EV199" s="691"/>
      <c r="EW199" s="691"/>
      <c r="EX199" s="987">
        <v>6085</v>
      </c>
      <c r="EY199" s="228"/>
      <c r="EZ199" s="228"/>
      <c r="FA199" s="228"/>
      <c r="FB199" s="228"/>
      <c r="FC199" s="228"/>
      <c r="FD199" s="127"/>
      <c r="FE199" s="35"/>
      <c r="FF199" s="228"/>
      <c r="FG199" s="228"/>
      <c r="FH199" s="228"/>
      <c r="FI199" s="228"/>
      <c r="FJ199" s="35"/>
      <c r="FK199" s="35"/>
      <c r="FL199" s="35"/>
      <c r="FM199" s="33"/>
      <c r="FN199" s="117"/>
      <c r="FO199" s="542" t="e">
        <v>#DIV/0!</v>
      </c>
      <c r="FP199" s="167">
        <v>36255</v>
      </c>
      <c r="FQ199" s="96" t="s">
        <v>295</v>
      </c>
      <c r="FR199" s="93"/>
      <c r="FS199" s="624" t="s">
        <v>754</v>
      </c>
      <c r="GR199" s="225"/>
      <c r="GS199" s="225"/>
    </row>
    <row r="200" spans="1:201" hidden="1" x14ac:dyDescent="0.25">
      <c r="A200" s="228">
        <v>74</v>
      </c>
      <c r="B200" s="228">
        <f>COUNTIFS($E$1:E200,E200,$G$1:G200,G200)</f>
        <v>1</v>
      </c>
      <c r="C200" s="228"/>
      <c r="D200" s="966">
        <v>6121</v>
      </c>
      <c r="E200" s="233" t="s">
        <v>296</v>
      </c>
      <c r="F200" s="230" t="s">
        <v>54</v>
      </c>
      <c r="G200" s="230">
        <v>295501479</v>
      </c>
      <c r="H200" s="230">
        <f t="shared" si="2"/>
        <v>88</v>
      </c>
      <c r="I200" s="230" t="s">
        <v>297</v>
      </c>
      <c r="J200" s="230" t="s">
        <v>27</v>
      </c>
      <c r="K200" s="230" t="s">
        <v>53</v>
      </c>
      <c r="L200" s="257" t="s">
        <v>48</v>
      </c>
      <c r="M200" s="230">
        <v>9</v>
      </c>
      <c r="N200" s="226">
        <v>5</v>
      </c>
      <c r="O200" s="226"/>
      <c r="P200" s="226"/>
      <c r="Q200" s="290" t="s">
        <v>252</v>
      </c>
      <c r="T200" s="168" t="s">
        <v>32</v>
      </c>
      <c r="U200" s="168" t="s">
        <v>298</v>
      </c>
      <c r="V200" s="180" t="s">
        <v>96</v>
      </c>
      <c r="W200" s="168" t="s">
        <v>40</v>
      </c>
      <c r="X200" s="168" t="s">
        <v>40</v>
      </c>
      <c r="Y200" s="168" t="s">
        <v>40</v>
      </c>
      <c r="Z200" s="168" t="s">
        <v>40</v>
      </c>
      <c r="AA200" s="226"/>
      <c r="AB200" s="226"/>
      <c r="AC200" s="219">
        <v>14564</v>
      </c>
      <c r="AD200" s="219"/>
      <c r="AE200" s="219"/>
      <c r="AF200" s="219"/>
      <c r="AG200" s="219"/>
      <c r="AH200" s="335" t="s">
        <v>161</v>
      </c>
      <c r="AJ200" s="231" t="s">
        <v>754</v>
      </c>
      <c r="AK200" s="226">
        <v>67.900000000000006</v>
      </c>
      <c r="AL200" s="338" t="s">
        <v>754</v>
      </c>
      <c r="AM200" s="226">
        <v>59691</v>
      </c>
      <c r="AN200" s="281">
        <v>19.896999999999998</v>
      </c>
      <c r="AO200" s="226">
        <v>3</v>
      </c>
      <c r="AP200" s="370">
        <v>3.7</v>
      </c>
      <c r="AQ200" s="320">
        <v>3.6</v>
      </c>
      <c r="AR200" s="371">
        <v>87</v>
      </c>
      <c r="AS200" s="322">
        <v>94.3</v>
      </c>
      <c r="AT200" s="373">
        <v>1.0277777777777779</v>
      </c>
      <c r="AU200" s="369">
        <v>89.416666666666671</v>
      </c>
      <c r="AV200" s="325">
        <v>4.083885209713025E-2</v>
      </c>
      <c r="AW200" s="374" t="s">
        <v>754</v>
      </c>
      <c r="AX200" s="410" t="s">
        <v>754</v>
      </c>
      <c r="AY200" s="374" t="s">
        <v>754</v>
      </c>
      <c r="AZ200" s="374" t="s">
        <v>754</v>
      </c>
      <c r="BA200" s="404"/>
      <c r="BB200" s="374" t="s">
        <v>754</v>
      </c>
      <c r="BC200" s="329" t="e">
        <v>#VALUE!</v>
      </c>
      <c r="BD200" s="329"/>
      <c r="BJ200" s="374" t="s">
        <v>754</v>
      </c>
      <c r="BK200" s="374" t="s">
        <v>754</v>
      </c>
      <c r="BL200" s="395" t="s">
        <v>754</v>
      </c>
      <c r="BM200" s="396" t="s">
        <v>754</v>
      </c>
      <c r="BN200" s="374" t="s">
        <v>754</v>
      </c>
      <c r="BO200" s="374" t="s">
        <v>754</v>
      </c>
      <c r="BP200" s="374" t="s">
        <v>754</v>
      </c>
      <c r="BQ200" s="333" t="e">
        <v>#VALUE!</v>
      </c>
      <c r="BR200" s="347"/>
      <c r="BS200" s="347"/>
      <c r="BT200" s="347"/>
      <c r="BU200" s="347"/>
      <c r="BV200" s="347"/>
      <c r="BW200" s="347"/>
      <c r="BX200" s="347"/>
      <c r="BY200" s="347"/>
      <c r="BZ200" s="347"/>
      <c r="CA200" s="347"/>
      <c r="CB200" s="347"/>
      <c r="CC200" s="347"/>
      <c r="CU200" s="66"/>
      <c r="CV200" s="231" t="s">
        <v>754</v>
      </c>
      <c r="CW200" s="231" t="s">
        <v>754</v>
      </c>
      <c r="CX200" s="231" t="s">
        <v>942</v>
      </c>
      <c r="CY200" s="231">
        <v>7</v>
      </c>
      <c r="CZ200" s="231" t="s">
        <v>933</v>
      </c>
      <c r="DA200" s="231" t="s">
        <v>933</v>
      </c>
      <c r="DB200" s="349" t="s">
        <v>939</v>
      </c>
      <c r="DD200" s="54"/>
      <c r="DE200" s="56"/>
      <c r="DF200" s="56"/>
      <c r="DG200" s="56"/>
      <c r="DH200" s="56"/>
      <c r="DI200" s="4" t="s">
        <v>296</v>
      </c>
      <c r="DJ200" s="274">
        <v>295501479</v>
      </c>
      <c r="DK200" s="274" t="s">
        <v>297</v>
      </c>
      <c r="DL200" s="136">
        <v>6121</v>
      </c>
      <c r="DM200" s="274">
        <v>88</v>
      </c>
      <c r="DN200" s="266" t="s">
        <v>1090</v>
      </c>
      <c r="DO200" s="274" t="s">
        <v>48</v>
      </c>
      <c r="DP200" s="982" t="s">
        <v>280</v>
      </c>
      <c r="DQ200" s="1007">
        <v>2</v>
      </c>
      <c r="DR200" s="1061" t="s">
        <v>1104</v>
      </c>
      <c r="DS200" s="1061"/>
      <c r="DT200" s="274">
        <v>0</v>
      </c>
      <c r="DU200" s="274">
        <v>0</v>
      </c>
      <c r="DV200" s="1008" t="s">
        <v>863</v>
      </c>
      <c r="DW200" s="274" t="s">
        <v>863</v>
      </c>
      <c r="DX200" s="274">
        <v>35.200000000000003</v>
      </c>
      <c r="DY200" s="274">
        <v>2744</v>
      </c>
      <c r="DZ200" s="274">
        <v>14564</v>
      </c>
      <c r="EA200" s="908">
        <v>89.2</v>
      </c>
      <c r="EB200" s="908">
        <v>10.8</v>
      </c>
      <c r="EC200" s="908">
        <v>10.199999999999999</v>
      </c>
      <c r="ED200" s="908">
        <v>2744</v>
      </c>
      <c r="EE200" s="908" t="s">
        <v>863</v>
      </c>
      <c r="EF200" s="274">
        <v>7.72</v>
      </c>
      <c r="EG200" s="274">
        <v>0</v>
      </c>
      <c r="EH200" s="1061">
        <v>7</v>
      </c>
      <c r="EI200" s="284">
        <v>5</v>
      </c>
      <c r="EJ200" s="284">
        <v>9</v>
      </c>
      <c r="EK200" s="274"/>
      <c r="EL200" s="274">
        <v>3</v>
      </c>
      <c r="EM200" s="274">
        <v>1</v>
      </c>
      <c r="EN200" s="274">
        <v>162</v>
      </c>
      <c r="EO200" s="274">
        <v>50</v>
      </c>
      <c r="EP200" s="1087">
        <v>19.051973784484073</v>
      </c>
      <c r="EQ200" s="1061">
        <v>2</v>
      </c>
      <c r="ER200" s="274" t="s">
        <v>863</v>
      </c>
      <c r="ES200" s="1078">
        <v>3</v>
      </c>
      <c r="ET200" s="1061">
        <v>2</v>
      </c>
      <c r="EU200" s="274" t="s">
        <v>863</v>
      </c>
      <c r="EV200" s="691"/>
      <c r="EW200" s="691"/>
      <c r="EX200" s="987">
        <v>6121</v>
      </c>
      <c r="EY200" s="228"/>
      <c r="EZ200" s="228"/>
      <c r="FA200" s="228"/>
      <c r="FB200" s="228"/>
      <c r="FC200" s="228"/>
      <c r="FD200" s="127"/>
      <c r="FE200" s="35"/>
      <c r="FF200" s="228"/>
      <c r="FG200" s="228"/>
      <c r="FH200" s="228"/>
      <c r="FI200" s="228"/>
      <c r="FJ200" s="35"/>
      <c r="FK200" s="35"/>
      <c r="FL200" s="35"/>
      <c r="FM200" s="33"/>
      <c r="FN200" s="117"/>
      <c r="FO200" s="542" t="e">
        <v>#DIV/0!</v>
      </c>
      <c r="FP200" s="167">
        <v>14564</v>
      </c>
      <c r="FQ200" s="906" t="s">
        <v>161</v>
      </c>
      <c r="FR200" s="42"/>
      <c r="FS200" s="624" t="s">
        <v>754</v>
      </c>
      <c r="GR200" s="225"/>
      <c r="GS200" s="225"/>
    </row>
    <row r="201" spans="1:201" hidden="1" x14ac:dyDescent="0.25">
      <c r="A201" s="101">
        <v>75</v>
      </c>
      <c r="B201" s="228">
        <f>COUNTIFS($E$1:E201,E201,$G$1:G201,G201)</f>
        <v>1</v>
      </c>
      <c r="C201" s="228"/>
      <c r="D201" s="966">
        <v>6126</v>
      </c>
      <c r="E201" s="233" t="s">
        <v>299</v>
      </c>
      <c r="F201" s="230" t="s">
        <v>73</v>
      </c>
      <c r="G201" s="230">
        <v>6509271417</v>
      </c>
      <c r="H201" s="230">
        <f t="shared" ref="H201:H264" si="3">LEFT(I201,4)-CONCATENATE(19,LEFT(G201,2))</f>
        <v>52</v>
      </c>
      <c r="I201" s="230" t="s">
        <v>300</v>
      </c>
      <c r="J201" s="230" t="s">
        <v>301</v>
      </c>
      <c r="K201" s="230" t="s">
        <v>53</v>
      </c>
      <c r="L201" s="257" t="s">
        <v>48</v>
      </c>
      <c r="M201" s="230">
        <v>15</v>
      </c>
      <c r="N201" s="231" t="s">
        <v>1123</v>
      </c>
      <c r="O201" s="226"/>
      <c r="P201" s="226"/>
      <c r="Q201" s="290" t="s">
        <v>252</v>
      </c>
      <c r="T201" s="168" t="s">
        <v>32</v>
      </c>
      <c r="U201" s="168" t="s">
        <v>298</v>
      </c>
      <c r="V201" s="180" t="s">
        <v>96</v>
      </c>
      <c r="W201" s="168" t="s">
        <v>32</v>
      </c>
      <c r="X201" s="179" t="s">
        <v>45</v>
      </c>
      <c r="Y201" s="168" t="s">
        <v>40</v>
      </c>
      <c r="Z201" s="168" t="s">
        <v>289</v>
      </c>
      <c r="AA201" s="226"/>
      <c r="AB201" s="226"/>
      <c r="AC201" s="212">
        <v>390</v>
      </c>
      <c r="AD201" s="212"/>
      <c r="AE201" s="212"/>
      <c r="AF201" s="212"/>
      <c r="AG201" s="212"/>
      <c r="AH201" s="335" t="s">
        <v>158</v>
      </c>
      <c r="AJ201" s="226">
        <v>12.4</v>
      </c>
      <c r="AK201" s="226">
        <v>77.5</v>
      </c>
      <c r="AL201" s="318">
        <v>9.61</v>
      </c>
      <c r="AM201" s="226">
        <v>13789</v>
      </c>
      <c r="AN201" s="281">
        <v>5.5156000000000001</v>
      </c>
      <c r="AO201" s="226">
        <v>6</v>
      </c>
      <c r="AP201" s="370">
        <v>22.4</v>
      </c>
      <c r="AQ201" s="320">
        <v>41.9</v>
      </c>
      <c r="AR201" s="371">
        <v>30.1</v>
      </c>
      <c r="AS201" s="322">
        <v>94.4</v>
      </c>
      <c r="AT201" s="373">
        <v>0.53460620525059666</v>
      </c>
      <c r="AU201" s="369">
        <v>16.091646778042961</v>
      </c>
      <c r="AV201" s="325">
        <v>0.31111111111111112</v>
      </c>
      <c r="AW201" s="226">
        <v>18.2</v>
      </c>
      <c r="AX201" s="340">
        <v>1.7</v>
      </c>
      <c r="AY201" s="226">
        <v>7.5</v>
      </c>
      <c r="AZ201" s="226">
        <v>46.1</v>
      </c>
      <c r="BB201" s="226">
        <v>0.8</v>
      </c>
      <c r="BC201" s="329">
        <v>0.83999999999999986</v>
      </c>
      <c r="BD201" s="329"/>
      <c r="BJ201" s="226">
        <v>56.1</v>
      </c>
      <c r="BK201" s="226">
        <v>39.4</v>
      </c>
      <c r="BL201" s="331">
        <v>1.4238578680203047</v>
      </c>
      <c r="BM201" s="342">
        <v>0.1</v>
      </c>
      <c r="BN201" s="226">
        <v>1.3</v>
      </c>
      <c r="BO201" s="226">
        <v>7.6</v>
      </c>
      <c r="BP201" s="226">
        <v>31.8</v>
      </c>
      <c r="BQ201" s="333">
        <v>4.1842105263157894</v>
      </c>
      <c r="BR201" s="347"/>
      <c r="BS201" s="347"/>
      <c r="BT201" s="347"/>
      <c r="BU201" s="347"/>
      <c r="BV201" s="347"/>
      <c r="BW201" s="347"/>
      <c r="BX201" s="347"/>
      <c r="BY201" s="347"/>
      <c r="BZ201" s="347"/>
      <c r="CA201" s="347"/>
      <c r="CB201" s="347"/>
      <c r="CC201" s="347"/>
      <c r="CU201" s="66"/>
      <c r="CX201" s="231" t="s">
        <v>926</v>
      </c>
      <c r="CY201" s="231">
        <v>2</v>
      </c>
      <c r="CZ201" s="231" t="s">
        <v>1293</v>
      </c>
      <c r="DA201" s="231" t="s">
        <v>1293</v>
      </c>
      <c r="DD201" s="54"/>
      <c r="DE201" s="56"/>
      <c r="DF201" s="56"/>
      <c r="DG201" s="56"/>
      <c r="DH201" s="56"/>
      <c r="DI201" s="4" t="s">
        <v>299</v>
      </c>
      <c r="DJ201" s="274">
        <v>6509271417</v>
      </c>
      <c r="DK201" s="274" t="s">
        <v>300</v>
      </c>
      <c r="DL201" s="136">
        <v>6126</v>
      </c>
      <c r="DM201" s="274">
        <v>52</v>
      </c>
      <c r="DN201" s="521" t="s">
        <v>1088</v>
      </c>
      <c r="DO201" s="274" t="s">
        <v>48</v>
      </c>
      <c r="DP201" s="982" t="s">
        <v>281</v>
      </c>
      <c r="DQ201" s="1007">
        <v>2</v>
      </c>
      <c r="DR201" s="1061" t="s">
        <v>99</v>
      </c>
      <c r="DS201" s="1061"/>
      <c r="DT201" s="274">
        <v>0</v>
      </c>
      <c r="DU201" s="274">
        <v>0</v>
      </c>
      <c r="DV201" s="1008" t="s">
        <v>863</v>
      </c>
      <c r="DW201" s="274" t="s">
        <v>863</v>
      </c>
      <c r="DX201" s="274" t="s">
        <v>863</v>
      </c>
      <c r="DY201" s="274" t="s">
        <v>863</v>
      </c>
      <c r="DZ201" s="274">
        <v>390</v>
      </c>
      <c r="EA201" s="908">
        <v>15.9</v>
      </c>
      <c r="EB201" s="908">
        <v>84.1</v>
      </c>
      <c r="EC201" s="908" t="s">
        <v>863</v>
      </c>
      <c r="ED201" s="908" t="s">
        <v>863</v>
      </c>
      <c r="EE201" s="908" t="s">
        <v>863</v>
      </c>
      <c r="EF201" s="274" t="s">
        <v>863</v>
      </c>
      <c r="EG201" s="274">
        <v>0</v>
      </c>
      <c r="EH201" s="1061">
        <v>2</v>
      </c>
      <c r="EI201" s="284">
        <v>10</v>
      </c>
      <c r="EJ201" s="284">
        <v>15</v>
      </c>
      <c r="EK201" s="274"/>
      <c r="EL201" s="274">
        <v>2</v>
      </c>
      <c r="EM201" s="274">
        <v>1</v>
      </c>
      <c r="EN201" s="274">
        <v>185</v>
      </c>
      <c r="EO201" s="274">
        <v>95</v>
      </c>
      <c r="EP201" s="1087">
        <v>27.757487216946682</v>
      </c>
      <c r="EQ201" s="1061">
        <v>1</v>
      </c>
      <c r="ER201" s="1010">
        <v>42748</v>
      </c>
      <c r="ES201" s="1078">
        <v>2</v>
      </c>
      <c r="ET201" s="1061">
        <v>2</v>
      </c>
      <c r="EU201" s="274">
        <v>4</v>
      </c>
      <c r="EV201" s="691"/>
      <c r="EW201" s="691"/>
      <c r="EX201" s="987">
        <v>6126</v>
      </c>
      <c r="EY201" s="228"/>
      <c r="EZ201" s="228"/>
      <c r="FA201" s="228"/>
      <c r="FB201" s="228"/>
      <c r="FC201" s="228"/>
      <c r="FD201" s="127"/>
      <c r="FE201" s="35"/>
      <c r="FF201" s="228"/>
      <c r="FG201" s="228"/>
      <c r="FH201" s="228"/>
      <c r="FI201" s="228"/>
      <c r="FJ201" s="35"/>
      <c r="FK201" s="35"/>
      <c r="FL201" s="35"/>
      <c r="FM201" s="33"/>
      <c r="FN201" s="117"/>
      <c r="FO201" s="542" t="e">
        <v>#DIV/0!</v>
      </c>
      <c r="FP201" s="167">
        <v>390</v>
      </c>
      <c r="FQ201" s="906" t="s">
        <v>158</v>
      </c>
      <c r="FR201" s="42"/>
      <c r="FS201" s="101">
        <v>12.4</v>
      </c>
      <c r="GR201" s="225"/>
      <c r="GS201" s="225"/>
    </row>
    <row r="202" spans="1:201" hidden="1" x14ac:dyDescent="0.25">
      <c r="A202" s="101">
        <v>76</v>
      </c>
      <c r="B202" s="228">
        <f>COUNTIFS($E$1:E202,E202,$G$1:G202,G202)</f>
        <v>1</v>
      </c>
      <c r="C202" s="228"/>
      <c r="D202" s="966">
        <v>6127</v>
      </c>
      <c r="E202" s="233" t="s">
        <v>302</v>
      </c>
      <c r="F202" s="230" t="s">
        <v>303</v>
      </c>
      <c r="G202" s="230">
        <v>7156074057</v>
      </c>
      <c r="H202" s="230">
        <f t="shared" si="3"/>
        <v>46</v>
      </c>
      <c r="I202" s="230" t="s">
        <v>300</v>
      </c>
      <c r="J202" s="223" t="s">
        <v>304</v>
      </c>
      <c r="K202" s="230" t="s">
        <v>53</v>
      </c>
      <c r="L202" s="257" t="s">
        <v>48</v>
      </c>
      <c r="M202" s="230">
        <v>3</v>
      </c>
      <c r="N202" s="226">
        <v>1</v>
      </c>
      <c r="O202" s="226"/>
      <c r="P202" s="226"/>
      <c r="Q202" s="290" t="s">
        <v>305</v>
      </c>
      <c r="T202" s="168" t="s">
        <v>32</v>
      </c>
      <c r="U202" s="168" t="s">
        <v>298</v>
      </c>
      <c r="V202" s="180" t="s">
        <v>96</v>
      </c>
      <c r="W202" s="168" t="s">
        <v>40</v>
      </c>
      <c r="X202" s="168" t="s">
        <v>40</v>
      </c>
      <c r="Y202" s="168" t="s">
        <v>40</v>
      </c>
      <c r="Z202" s="168" t="s">
        <v>40</v>
      </c>
      <c r="AA202" s="226"/>
      <c r="AB202" s="226"/>
      <c r="AC202" s="212">
        <v>145</v>
      </c>
      <c r="AD202" s="212"/>
      <c r="AE202" s="212"/>
      <c r="AF202" s="212"/>
      <c r="AG202" s="212"/>
      <c r="AH202" s="335" t="s">
        <v>158</v>
      </c>
      <c r="AJ202" s="231" t="s">
        <v>754</v>
      </c>
      <c r="AK202" s="226">
        <v>50.3</v>
      </c>
      <c r="AL202" s="338" t="s">
        <v>754</v>
      </c>
      <c r="AM202" s="226">
        <v>34604</v>
      </c>
      <c r="AN202" s="281">
        <v>34.603999999999999</v>
      </c>
      <c r="AO202" s="226">
        <v>3</v>
      </c>
      <c r="AP202" s="370">
        <v>94.1</v>
      </c>
      <c r="AQ202" s="320">
        <v>1.7</v>
      </c>
      <c r="AR202" s="371">
        <v>0.1</v>
      </c>
      <c r="AS202" s="322">
        <v>95.899999999999991</v>
      </c>
      <c r="AT202" s="373">
        <v>55.352941176470587</v>
      </c>
      <c r="AU202" s="369">
        <v>5.5352941176470587</v>
      </c>
      <c r="AV202" s="325">
        <v>52.277777777777771</v>
      </c>
      <c r="AW202" s="374" t="s">
        <v>754</v>
      </c>
      <c r="AX202" s="410" t="s">
        <v>754</v>
      </c>
      <c r="AY202" s="374" t="s">
        <v>754</v>
      </c>
      <c r="AZ202" s="374" t="s">
        <v>754</v>
      </c>
      <c r="BA202" s="404"/>
      <c r="BB202" s="374" t="s">
        <v>754</v>
      </c>
      <c r="BC202" s="329" t="e">
        <v>#VALUE!</v>
      </c>
      <c r="BD202" s="329"/>
      <c r="BJ202" s="374" t="s">
        <v>754</v>
      </c>
      <c r="BK202" s="374" t="s">
        <v>754</v>
      </c>
      <c r="BL202" s="395" t="s">
        <v>754</v>
      </c>
      <c r="BM202" s="396" t="s">
        <v>754</v>
      </c>
      <c r="BN202" s="374" t="s">
        <v>754</v>
      </c>
      <c r="BO202" s="374" t="s">
        <v>754</v>
      </c>
      <c r="BP202" s="374" t="s">
        <v>754</v>
      </c>
      <c r="BQ202" s="333" t="e">
        <v>#VALUE!</v>
      </c>
      <c r="BR202" s="347"/>
      <c r="BS202" s="347"/>
      <c r="BT202" s="347"/>
      <c r="BU202" s="347"/>
      <c r="BV202" s="347"/>
      <c r="BW202" s="347"/>
      <c r="BX202" s="347"/>
      <c r="BY202" s="347"/>
      <c r="BZ202" s="347"/>
      <c r="CA202" s="347"/>
      <c r="CB202" s="347"/>
      <c r="CC202" s="347"/>
      <c r="CU202" s="66"/>
      <c r="CV202" s="231" t="s">
        <v>754</v>
      </c>
      <c r="CW202" s="231" t="s">
        <v>754</v>
      </c>
      <c r="CX202" s="231" t="s">
        <v>942</v>
      </c>
      <c r="CY202" s="231">
        <v>7</v>
      </c>
      <c r="CZ202" s="231" t="s">
        <v>930</v>
      </c>
      <c r="DA202" s="231" t="s">
        <v>930</v>
      </c>
      <c r="DB202" s="349" t="s">
        <v>939</v>
      </c>
      <c r="DD202" s="54"/>
      <c r="DE202" s="56"/>
      <c r="DF202" s="56"/>
      <c r="DG202" s="56"/>
      <c r="DH202" s="56"/>
      <c r="DI202" s="4" t="s">
        <v>302</v>
      </c>
      <c r="DJ202" s="274"/>
      <c r="DK202" s="274"/>
      <c r="DL202" s="136"/>
      <c r="DM202" s="274">
        <v>46</v>
      </c>
      <c r="DN202" s="266" t="s">
        <v>1090</v>
      </c>
      <c r="DO202" s="274"/>
      <c r="DP202" s="983" t="s">
        <v>1982</v>
      </c>
      <c r="DQ202" s="1007"/>
      <c r="DR202" s="1061"/>
      <c r="DS202" s="1061"/>
      <c r="DT202" s="274"/>
      <c r="DU202" s="274"/>
      <c r="DV202" s="1008"/>
      <c r="DW202" s="274"/>
      <c r="DX202" s="274" t="s">
        <v>2747</v>
      </c>
      <c r="DY202" s="274" t="s">
        <v>863</v>
      </c>
      <c r="DZ202" s="274" t="s">
        <v>863</v>
      </c>
      <c r="EA202" s="908">
        <v>145</v>
      </c>
      <c r="EB202" s="908">
        <v>2.1</v>
      </c>
      <c r="EC202" s="908">
        <v>97.9</v>
      </c>
      <c r="ED202" s="908" t="s">
        <v>863</v>
      </c>
      <c r="EE202" s="908" t="s">
        <v>863</v>
      </c>
      <c r="EF202" s="274" t="s">
        <v>863</v>
      </c>
      <c r="EG202" s="910" t="s">
        <v>2748</v>
      </c>
      <c r="EH202" s="1061"/>
      <c r="EI202" s="284"/>
      <c r="EJ202" s="284"/>
      <c r="EK202" s="274"/>
      <c r="EL202" s="274"/>
      <c r="EM202" s="1018">
        <v>1</v>
      </c>
      <c r="EN202" s="1018">
        <v>170</v>
      </c>
      <c r="EO202" s="1018">
        <v>64</v>
      </c>
      <c r="EP202" s="1080">
        <f>EO202/((EN202/100)*(EN202/100))</f>
        <v>22.145328719723185</v>
      </c>
      <c r="EQ202" s="1080">
        <v>0</v>
      </c>
      <c r="ER202" s="1018" t="s">
        <v>863</v>
      </c>
      <c r="ES202" s="1080">
        <v>1</v>
      </c>
      <c r="ET202" s="1080">
        <v>0</v>
      </c>
      <c r="EU202" s="1018">
        <v>2</v>
      </c>
      <c r="EV202" s="1019">
        <v>42748</v>
      </c>
      <c r="EW202" s="1019"/>
      <c r="EX202" s="987">
        <v>6127</v>
      </c>
      <c r="EY202" s="228"/>
      <c r="EZ202" s="228"/>
      <c r="FA202" s="228"/>
      <c r="FB202" s="228"/>
      <c r="FC202" s="228"/>
      <c r="FD202" s="127"/>
      <c r="FE202" s="35"/>
      <c r="FF202" s="228"/>
      <c r="FG202" s="228"/>
      <c r="FH202" s="228"/>
      <c r="FI202" s="228"/>
      <c r="FJ202" s="35"/>
      <c r="FK202" s="35"/>
      <c r="FL202" s="35"/>
      <c r="FM202" s="33"/>
      <c r="FN202" s="117"/>
      <c r="FO202" s="542" t="e">
        <v>#DIV/0!</v>
      </c>
      <c r="FP202" s="167">
        <v>145</v>
      </c>
      <c r="FQ202" s="906" t="s">
        <v>158</v>
      </c>
      <c r="FR202" s="42"/>
      <c r="FS202" s="624" t="s">
        <v>754</v>
      </c>
      <c r="GR202" s="225"/>
      <c r="GS202" s="225"/>
    </row>
    <row r="203" spans="1:201" s="260" customFormat="1" hidden="1" x14ac:dyDescent="0.25">
      <c r="A203" s="101">
        <v>77</v>
      </c>
      <c r="B203" s="228">
        <f>COUNTIFS($E$1:E203,E203,$G$1:G203,G203)</f>
        <v>1</v>
      </c>
      <c r="C203" s="228"/>
      <c r="D203" s="966">
        <v>6128</v>
      </c>
      <c r="E203" s="233" t="s">
        <v>306</v>
      </c>
      <c r="F203" s="230" t="s">
        <v>181</v>
      </c>
      <c r="G203" s="230">
        <v>5905120012</v>
      </c>
      <c r="H203" s="230">
        <f t="shared" si="3"/>
        <v>58</v>
      </c>
      <c r="I203" s="230" t="s">
        <v>300</v>
      </c>
      <c r="J203" s="230" t="s">
        <v>34</v>
      </c>
      <c r="K203" s="230" t="s">
        <v>53</v>
      </c>
      <c r="L203" s="257" t="s">
        <v>48</v>
      </c>
      <c r="M203" s="230">
        <v>7</v>
      </c>
      <c r="N203" s="226">
        <v>2</v>
      </c>
      <c r="O203" s="226"/>
      <c r="P203" s="226"/>
      <c r="Q203" s="290" t="s">
        <v>307</v>
      </c>
      <c r="R203" s="66"/>
      <c r="S203" s="66"/>
      <c r="T203" s="168" t="s">
        <v>32</v>
      </c>
      <c r="U203" s="168" t="s">
        <v>298</v>
      </c>
      <c r="V203" s="180" t="s">
        <v>96</v>
      </c>
      <c r="W203" s="168" t="s">
        <v>32</v>
      </c>
      <c r="X203" s="179" t="s">
        <v>45</v>
      </c>
      <c r="Y203" s="168" t="s">
        <v>40</v>
      </c>
      <c r="Z203" s="168" t="s">
        <v>289</v>
      </c>
      <c r="AA203" s="226"/>
      <c r="AB203" s="226"/>
      <c r="AC203" s="212">
        <v>166</v>
      </c>
      <c r="AD203" s="212"/>
      <c r="AE203" s="212"/>
      <c r="AF203" s="212"/>
      <c r="AG203" s="212"/>
      <c r="AH203" s="335" t="s">
        <v>158</v>
      </c>
      <c r="AI203" s="72"/>
      <c r="AJ203" s="226">
        <v>66.400000000000006</v>
      </c>
      <c r="AK203" s="226">
        <v>69.7</v>
      </c>
      <c r="AL203" s="318">
        <v>46.280800000000006</v>
      </c>
      <c r="AM203" s="226">
        <v>9787</v>
      </c>
      <c r="AN203" s="281">
        <v>8.3888571428571428</v>
      </c>
      <c r="AO203" s="226">
        <v>6</v>
      </c>
      <c r="AP203" s="370">
        <v>36.9</v>
      </c>
      <c r="AQ203" s="320">
        <v>42.2</v>
      </c>
      <c r="AR203" s="371">
        <v>15.7</v>
      </c>
      <c r="AS203" s="322">
        <v>94.8</v>
      </c>
      <c r="AT203" s="373">
        <v>0.87440758293838849</v>
      </c>
      <c r="AU203" s="369">
        <v>13.728199052132698</v>
      </c>
      <c r="AV203" s="325">
        <v>0.63730569948186522</v>
      </c>
      <c r="AW203" s="226">
        <v>35.4</v>
      </c>
      <c r="AX203" s="340">
        <v>1.3</v>
      </c>
      <c r="AY203" s="226">
        <v>3.6</v>
      </c>
      <c r="AZ203" s="226">
        <v>62</v>
      </c>
      <c r="BA203" s="345"/>
      <c r="BB203" s="226">
        <v>1</v>
      </c>
      <c r="BC203" s="329">
        <v>0.3</v>
      </c>
      <c r="BD203" s="329"/>
      <c r="BE203" s="226"/>
      <c r="BF203" s="226"/>
      <c r="BG203" s="226"/>
      <c r="BH203" s="226"/>
      <c r="BI203" s="226"/>
      <c r="BJ203" s="226">
        <v>31.4</v>
      </c>
      <c r="BK203" s="226">
        <v>64.400000000000006</v>
      </c>
      <c r="BL203" s="331">
        <v>0.48757763975155272</v>
      </c>
      <c r="BM203" s="342">
        <v>0.3</v>
      </c>
      <c r="BN203" s="226">
        <v>1.6</v>
      </c>
      <c r="BO203" s="226">
        <v>7.3</v>
      </c>
      <c r="BP203" s="226">
        <v>29.7</v>
      </c>
      <c r="BQ203" s="333">
        <v>4.0684931506849313</v>
      </c>
      <c r="BR203" s="347"/>
      <c r="BS203" s="347"/>
      <c r="BT203" s="347"/>
      <c r="BU203" s="347"/>
      <c r="BV203" s="347"/>
      <c r="BW203" s="347"/>
      <c r="BX203" s="347"/>
      <c r="BY203" s="347"/>
      <c r="BZ203" s="347"/>
      <c r="CA203" s="347"/>
      <c r="CB203" s="347"/>
      <c r="CC203" s="347"/>
      <c r="CD203" s="226"/>
      <c r="CE203" s="226"/>
      <c r="CF203" s="226"/>
      <c r="CG203" s="226"/>
      <c r="CH203" s="226"/>
      <c r="CI203" s="226"/>
      <c r="CJ203" s="226"/>
      <c r="CK203" s="226"/>
      <c r="CL203" s="226"/>
      <c r="CM203" s="226"/>
      <c r="CN203" s="66"/>
      <c r="CO203" s="66"/>
      <c r="CP203" s="66"/>
      <c r="CQ203" s="66"/>
      <c r="CR203" s="66"/>
      <c r="CS203" s="66"/>
      <c r="CT203" s="66"/>
      <c r="CU203" s="66"/>
      <c r="CV203" s="226"/>
      <c r="CW203" s="226"/>
      <c r="CX203" s="231" t="s">
        <v>942</v>
      </c>
      <c r="CY203" s="231">
        <v>7</v>
      </c>
      <c r="CZ203" s="231" t="s">
        <v>927</v>
      </c>
      <c r="DA203" s="62" t="s">
        <v>927</v>
      </c>
      <c r="DB203" s="335"/>
      <c r="DC203" s="226"/>
      <c r="DD203" s="54"/>
      <c r="DE203" s="56"/>
      <c r="DF203" s="56"/>
      <c r="DG203" s="56"/>
      <c r="DH203" s="56"/>
      <c r="DI203" s="4" t="s">
        <v>306</v>
      </c>
      <c r="DJ203" s="274">
        <v>5905120012</v>
      </c>
      <c r="DK203" s="274" t="s">
        <v>300</v>
      </c>
      <c r="DL203" s="136">
        <v>6128</v>
      </c>
      <c r="DM203" s="274">
        <v>58</v>
      </c>
      <c r="DN203" s="521" t="s">
        <v>1088</v>
      </c>
      <c r="DO203" s="274" t="s">
        <v>48</v>
      </c>
      <c r="DP203" s="982" t="s">
        <v>281</v>
      </c>
      <c r="DQ203" s="1007">
        <v>2</v>
      </c>
      <c r="DR203" s="1061" t="s">
        <v>34</v>
      </c>
      <c r="DS203" s="1061"/>
      <c r="DT203" s="274">
        <v>0</v>
      </c>
      <c r="DU203" s="274">
        <v>0</v>
      </c>
      <c r="DV203" s="1008" t="s">
        <v>863</v>
      </c>
      <c r="DW203" s="274" t="s">
        <v>863</v>
      </c>
      <c r="DX203" s="274" t="s">
        <v>863</v>
      </c>
      <c r="DY203" s="274" t="s">
        <v>863</v>
      </c>
      <c r="DZ203" s="274">
        <v>166</v>
      </c>
      <c r="EA203" s="908">
        <v>16.3</v>
      </c>
      <c r="EB203" s="908">
        <v>83.7</v>
      </c>
      <c r="EC203" s="908" t="s">
        <v>863</v>
      </c>
      <c r="ED203" s="908" t="s">
        <v>863</v>
      </c>
      <c r="EE203" s="908" t="s">
        <v>863</v>
      </c>
      <c r="EF203" s="274" t="s">
        <v>863</v>
      </c>
      <c r="EG203" s="274">
        <v>0</v>
      </c>
      <c r="EH203" s="1061">
        <v>7</v>
      </c>
      <c r="EI203" s="284">
        <v>2</v>
      </c>
      <c r="EJ203" s="284">
        <v>7</v>
      </c>
      <c r="EK203" s="274"/>
      <c r="EL203" s="274">
        <v>3</v>
      </c>
      <c r="EM203" s="274">
        <v>0</v>
      </c>
      <c r="EN203" s="274" t="s">
        <v>863</v>
      </c>
      <c r="EO203" s="274" t="s">
        <v>863</v>
      </c>
      <c r="EP203" s="1087" t="s">
        <v>863</v>
      </c>
      <c r="EQ203" s="1061">
        <v>0</v>
      </c>
      <c r="ER203" s="274" t="s">
        <v>863</v>
      </c>
      <c r="ES203" s="1078">
        <v>1</v>
      </c>
      <c r="ET203" s="1061">
        <v>1</v>
      </c>
      <c r="EU203" s="274" t="s">
        <v>863</v>
      </c>
      <c r="EV203" s="691"/>
      <c r="EW203" s="691"/>
      <c r="EX203" s="987">
        <v>6128</v>
      </c>
      <c r="EY203" s="228"/>
      <c r="EZ203" s="228"/>
      <c r="FA203" s="228"/>
      <c r="FB203" s="228"/>
      <c r="FC203" s="228"/>
      <c r="FD203" s="127"/>
      <c r="FE203" s="35"/>
      <c r="FF203" s="228"/>
      <c r="FG203" s="228"/>
      <c r="FH203" s="228"/>
      <c r="FI203" s="228"/>
      <c r="FJ203" s="35"/>
      <c r="FK203" s="35"/>
      <c r="FL203" s="35"/>
      <c r="FM203" s="33"/>
      <c r="FN203" s="117"/>
      <c r="FO203" s="542" t="e">
        <v>#DIV/0!</v>
      </c>
      <c r="FP203" s="167">
        <v>166</v>
      </c>
      <c r="FQ203" s="906" t="s">
        <v>158</v>
      </c>
      <c r="FR203" s="42"/>
      <c r="FS203" s="101">
        <v>66.400000000000006</v>
      </c>
      <c r="FT203" s="93"/>
      <c r="FU203" s="93"/>
      <c r="FV203" s="93"/>
      <c r="FW203" s="93"/>
      <c r="FX203" s="93"/>
      <c r="FY203" s="93"/>
      <c r="FZ203" s="93"/>
      <c r="GA203" s="93"/>
      <c r="GB203" s="93"/>
      <c r="GC203" s="93"/>
      <c r="GD203" s="93"/>
      <c r="GE203" s="93"/>
      <c r="GF203" s="93"/>
      <c r="GG203" s="93"/>
      <c r="GH203" s="93"/>
      <c r="GI203" s="93"/>
      <c r="GJ203" s="93"/>
      <c r="GK203" s="93"/>
      <c r="GL203" s="93"/>
      <c r="GM203" s="93"/>
      <c r="GN203" s="93"/>
      <c r="GO203" s="93"/>
      <c r="GP203" s="93"/>
      <c r="GQ203" s="93"/>
      <c r="GR203" s="225"/>
      <c r="GS203" s="225"/>
    </row>
    <row r="204" spans="1:201" hidden="1" x14ac:dyDescent="0.25">
      <c r="A204" s="101">
        <v>78</v>
      </c>
      <c r="B204" s="228">
        <f>COUNTIFS($E$1:E204,E204,$G$1:G204,G204)</f>
        <v>1</v>
      </c>
      <c r="C204" s="228"/>
      <c r="D204" s="966">
        <v>6140</v>
      </c>
      <c r="E204" s="233" t="s">
        <v>308</v>
      </c>
      <c r="F204" s="230" t="s">
        <v>77</v>
      </c>
      <c r="G204" s="230">
        <v>395217401</v>
      </c>
      <c r="H204" s="230">
        <f t="shared" si="3"/>
        <v>78</v>
      </c>
      <c r="I204" s="230" t="s">
        <v>309</v>
      </c>
      <c r="J204" s="230" t="s">
        <v>34</v>
      </c>
      <c r="K204" s="230" t="s">
        <v>53</v>
      </c>
      <c r="L204" s="257" t="s">
        <v>48</v>
      </c>
      <c r="M204" s="230">
        <v>4</v>
      </c>
      <c r="N204" s="114" t="s">
        <v>1124</v>
      </c>
      <c r="O204" s="88"/>
      <c r="P204" s="88"/>
      <c r="Q204" s="290" t="s">
        <v>310</v>
      </c>
      <c r="T204" s="168" t="s">
        <v>32</v>
      </c>
      <c r="U204" s="168" t="s">
        <v>298</v>
      </c>
      <c r="V204" s="180" t="s">
        <v>40</v>
      </c>
      <c r="W204" s="168" t="s">
        <v>40</v>
      </c>
      <c r="X204" s="179" t="s">
        <v>45</v>
      </c>
      <c r="Y204" s="168" t="s">
        <v>40</v>
      </c>
      <c r="Z204" s="168" t="s">
        <v>40</v>
      </c>
      <c r="AA204" s="226"/>
      <c r="AB204" s="226"/>
      <c r="AC204" s="212">
        <v>612</v>
      </c>
      <c r="AD204" s="212"/>
      <c r="AE204" s="212"/>
      <c r="AF204" s="212"/>
      <c r="AG204" s="212"/>
      <c r="AH204" s="335" t="s">
        <v>161</v>
      </c>
      <c r="AJ204" s="231" t="s">
        <v>754</v>
      </c>
      <c r="AK204" s="226">
        <v>36.4</v>
      </c>
      <c r="AL204" s="338" t="s">
        <v>754</v>
      </c>
      <c r="AM204" s="226">
        <v>23276</v>
      </c>
      <c r="AN204" s="281">
        <v>17.457000000000001</v>
      </c>
      <c r="AO204" s="226">
        <v>3</v>
      </c>
      <c r="AP204" s="370">
        <v>49.9</v>
      </c>
      <c r="AQ204" s="320">
        <v>46.7</v>
      </c>
      <c r="AR204" s="371">
        <v>0.5</v>
      </c>
      <c r="AS204" s="322">
        <v>97.1</v>
      </c>
      <c r="AT204" s="373">
        <v>1.0685224839400427</v>
      </c>
      <c r="AU204" s="369">
        <v>0.53426124197002134</v>
      </c>
      <c r="AV204" s="325">
        <v>1.0572033898305084</v>
      </c>
      <c r="AW204" s="226">
        <v>40.700000000000003</v>
      </c>
      <c r="AX204" s="340" t="s">
        <v>754</v>
      </c>
      <c r="AY204" s="231" t="s">
        <v>754</v>
      </c>
      <c r="AZ204" s="231" t="s">
        <v>754</v>
      </c>
      <c r="BB204" s="231" t="s">
        <v>754</v>
      </c>
      <c r="BC204" s="329">
        <v>1.8399999999999992</v>
      </c>
      <c r="BD204" s="329"/>
      <c r="BE204" s="374" t="s">
        <v>754</v>
      </c>
      <c r="BF204" s="374" t="s">
        <v>754</v>
      </c>
      <c r="BG204" s="374" t="s">
        <v>754</v>
      </c>
      <c r="BH204" s="374" t="s">
        <v>754</v>
      </c>
      <c r="BI204" s="374" t="s">
        <v>754</v>
      </c>
      <c r="BJ204" s="226">
        <v>65.5</v>
      </c>
      <c r="BK204" s="226">
        <v>33.799999999999997</v>
      </c>
      <c r="BL204" s="331">
        <v>1.9378698224852073</v>
      </c>
      <c r="BM204" s="342">
        <v>2.4</v>
      </c>
      <c r="BN204" s="226">
        <v>0.9</v>
      </c>
      <c r="BO204" s="226">
        <v>11.4</v>
      </c>
      <c r="BP204" s="226">
        <v>21</v>
      </c>
      <c r="BQ204" s="333">
        <v>1.8421052631578947</v>
      </c>
      <c r="BR204" s="347">
        <v>32.1</v>
      </c>
      <c r="BS204" s="347">
        <v>87.7</v>
      </c>
      <c r="BT204" s="347"/>
      <c r="BU204" s="357">
        <v>6</v>
      </c>
      <c r="BV204" s="357">
        <v>45.9</v>
      </c>
      <c r="BW204" s="357">
        <v>35.1</v>
      </c>
      <c r="BX204" s="357">
        <v>16.100000000000001</v>
      </c>
      <c r="BY204" s="357">
        <v>34.1</v>
      </c>
      <c r="BZ204" s="357">
        <v>15.7</v>
      </c>
      <c r="CA204" s="357">
        <v>17.7</v>
      </c>
      <c r="CB204" s="357">
        <v>8.1</v>
      </c>
      <c r="CC204" s="357">
        <v>1.1000000000000001</v>
      </c>
      <c r="CU204" s="66"/>
      <c r="CV204" s="231" t="s">
        <v>754</v>
      </c>
      <c r="CW204" s="231" t="s">
        <v>754</v>
      </c>
      <c r="CX204" s="231" t="s">
        <v>929</v>
      </c>
      <c r="CY204" s="231">
        <v>3</v>
      </c>
      <c r="CZ204" s="231" t="s">
        <v>930</v>
      </c>
      <c r="DA204" s="98" t="s">
        <v>930</v>
      </c>
      <c r="DD204" s="54">
        <v>6140</v>
      </c>
      <c r="DE204" s="56">
        <v>157.37241503999999</v>
      </c>
      <c r="DF204" s="56">
        <v>32.786181469999995</v>
      </c>
      <c r="DG204" s="56">
        <v>0</v>
      </c>
      <c r="DH204" s="56">
        <v>6.348732609999999</v>
      </c>
      <c r="DI204" s="4" t="s">
        <v>308</v>
      </c>
      <c r="DJ204" s="274">
        <v>395217401</v>
      </c>
      <c r="DK204" s="274" t="s">
        <v>309</v>
      </c>
      <c r="DL204" s="136">
        <v>6140</v>
      </c>
      <c r="DM204" s="274">
        <v>78</v>
      </c>
      <c r="DN204" s="266" t="s">
        <v>1090</v>
      </c>
      <c r="DO204" s="274" t="s">
        <v>48</v>
      </c>
      <c r="DP204" s="982" t="s">
        <v>280</v>
      </c>
      <c r="DQ204" s="1007">
        <v>2</v>
      </c>
      <c r="DR204" s="1061" t="s">
        <v>34</v>
      </c>
      <c r="DS204" s="1061"/>
      <c r="DT204" s="274">
        <v>0</v>
      </c>
      <c r="DU204" s="274">
        <v>0</v>
      </c>
      <c r="DV204" s="1008" t="s">
        <v>863</v>
      </c>
      <c r="DW204" s="274" t="s">
        <v>863</v>
      </c>
      <c r="DX204" s="274" t="s">
        <v>863</v>
      </c>
      <c r="DY204" s="274" t="s">
        <v>863</v>
      </c>
      <c r="DZ204" s="274">
        <v>612</v>
      </c>
      <c r="EA204" s="908">
        <v>39.9</v>
      </c>
      <c r="EB204" s="908">
        <v>60.1</v>
      </c>
      <c r="EC204" s="908" t="s">
        <v>863</v>
      </c>
      <c r="ED204" s="908" t="s">
        <v>863</v>
      </c>
      <c r="EE204" s="908" t="s">
        <v>863</v>
      </c>
      <c r="EF204" s="274" t="s">
        <v>863</v>
      </c>
      <c r="EG204" s="274">
        <v>0</v>
      </c>
      <c r="EH204" s="1061">
        <v>3</v>
      </c>
      <c r="EI204" s="286" t="s">
        <v>1105</v>
      </c>
      <c r="EJ204" s="284">
        <v>4</v>
      </c>
      <c r="EK204" s="274"/>
      <c r="EL204" s="274">
        <v>2</v>
      </c>
      <c r="EM204" s="274">
        <v>0</v>
      </c>
      <c r="EN204" s="274">
        <v>170</v>
      </c>
      <c r="EO204" s="274">
        <v>97</v>
      </c>
      <c r="EP204" s="1087">
        <v>33.564013840830448</v>
      </c>
      <c r="EQ204" s="1061">
        <v>3</v>
      </c>
      <c r="ER204" s="274" t="s">
        <v>863</v>
      </c>
      <c r="ES204" s="1078">
        <v>3</v>
      </c>
      <c r="ET204" s="1061">
        <v>2</v>
      </c>
      <c r="EU204" s="274" t="s">
        <v>863</v>
      </c>
      <c r="EV204" s="691"/>
      <c r="EW204" s="691"/>
      <c r="EX204" s="987">
        <v>6140</v>
      </c>
      <c r="EY204" s="643"/>
      <c r="EZ204" s="643"/>
      <c r="FA204" s="643"/>
      <c r="FB204" s="643"/>
      <c r="FC204" s="643"/>
      <c r="FD204" s="644"/>
      <c r="FE204" s="645"/>
      <c r="FF204" s="643"/>
      <c r="FG204" s="643"/>
      <c r="FH204" s="643"/>
      <c r="FI204" s="643"/>
      <c r="FJ204" s="645"/>
      <c r="FK204" s="645"/>
      <c r="FL204" s="645"/>
      <c r="FM204" s="646"/>
      <c r="FN204" s="647"/>
      <c r="FO204" s="542" t="e">
        <v>#DIV/0!</v>
      </c>
      <c r="FP204" s="167">
        <v>612</v>
      </c>
      <c r="FQ204" s="906" t="s">
        <v>161</v>
      </c>
      <c r="FR204" s="93"/>
      <c r="FS204" s="624" t="s">
        <v>754</v>
      </c>
      <c r="GR204" s="225"/>
      <c r="GS204" s="225"/>
    </row>
    <row r="205" spans="1:201" s="260" customFormat="1" hidden="1" x14ac:dyDescent="0.25">
      <c r="A205" s="101">
        <v>79</v>
      </c>
      <c r="B205" s="228">
        <f>COUNTIFS($E$1:E205,E205,$G$1:G205,G205)</f>
        <v>1</v>
      </c>
      <c r="C205" s="228"/>
      <c r="D205" s="966">
        <v>6153</v>
      </c>
      <c r="E205" s="233" t="s">
        <v>311</v>
      </c>
      <c r="F205" s="230" t="s">
        <v>91</v>
      </c>
      <c r="G205" s="230">
        <v>6609240836</v>
      </c>
      <c r="H205" s="230">
        <f t="shared" si="3"/>
        <v>51</v>
      </c>
      <c r="I205" s="230" t="s">
        <v>312</v>
      </c>
      <c r="J205" s="223" t="s">
        <v>313</v>
      </c>
      <c r="K205" s="230" t="s">
        <v>53</v>
      </c>
      <c r="L205" s="257" t="s">
        <v>48</v>
      </c>
      <c r="M205" s="230">
        <v>7</v>
      </c>
      <c r="N205" s="44">
        <v>2</v>
      </c>
      <c r="O205" s="88"/>
      <c r="P205" s="88"/>
      <c r="Q205" s="290" t="s">
        <v>307</v>
      </c>
      <c r="R205" s="66"/>
      <c r="S205" s="66" t="s">
        <v>244</v>
      </c>
      <c r="T205" s="168" t="s">
        <v>32</v>
      </c>
      <c r="U205" s="168" t="s">
        <v>298</v>
      </c>
      <c r="V205" s="180" t="s">
        <v>40</v>
      </c>
      <c r="W205" s="168" t="s">
        <v>32</v>
      </c>
      <c r="X205" s="179" t="s">
        <v>45</v>
      </c>
      <c r="Y205" s="168" t="s">
        <v>40</v>
      </c>
      <c r="Z205" s="168" t="s">
        <v>289</v>
      </c>
      <c r="AA205" s="226"/>
      <c r="AB205" s="226"/>
      <c r="AC205" s="212">
        <v>410</v>
      </c>
      <c r="AD205" s="212"/>
      <c r="AE205" s="212"/>
      <c r="AF205" s="212"/>
      <c r="AG205" s="212"/>
      <c r="AH205" s="335" t="s">
        <v>161</v>
      </c>
      <c r="AI205" s="72"/>
      <c r="AJ205" s="226">
        <v>58.6</v>
      </c>
      <c r="AK205" s="226">
        <v>91.2</v>
      </c>
      <c r="AL205" s="318">
        <v>53.443200000000004</v>
      </c>
      <c r="AM205" s="226">
        <v>29925</v>
      </c>
      <c r="AN205" s="281">
        <v>21.375</v>
      </c>
      <c r="AO205" s="226">
        <v>5</v>
      </c>
      <c r="AP205" s="370">
        <v>65.400000000000006</v>
      </c>
      <c r="AQ205" s="320">
        <v>31.7</v>
      </c>
      <c r="AR205" s="371">
        <v>0.5</v>
      </c>
      <c r="AS205" s="322">
        <v>97.600000000000009</v>
      </c>
      <c r="AT205" s="373">
        <v>2.0630914826498423</v>
      </c>
      <c r="AU205" s="369">
        <v>1.0315457413249212</v>
      </c>
      <c r="AV205" s="325">
        <v>2.031055900621118</v>
      </c>
      <c r="AW205" s="226">
        <v>64.099999999999994</v>
      </c>
      <c r="AX205" s="340">
        <v>1.5</v>
      </c>
      <c r="AY205" s="226">
        <v>2.2999999999999998</v>
      </c>
      <c r="AZ205" s="226">
        <v>46.6</v>
      </c>
      <c r="BA205" s="345"/>
      <c r="BB205" s="226">
        <v>0.2</v>
      </c>
      <c r="BC205" s="329">
        <v>0.26000000000000228</v>
      </c>
      <c r="BD205" s="329"/>
      <c r="BE205" s="374" t="s">
        <v>754</v>
      </c>
      <c r="BF205" s="374" t="s">
        <v>754</v>
      </c>
      <c r="BG205" s="374" t="s">
        <v>754</v>
      </c>
      <c r="BH205" s="374" t="s">
        <v>754</v>
      </c>
      <c r="BI205" s="374" t="s">
        <v>754</v>
      </c>
      <c r="BJ205" s="226">
        <v>51</v>
      </c>
      <c r="BK205" s="226">
        <v>48.5</v>
      </c>
      <c r="BL205" s="331">
        <v>1.0515463917525774</v>
      </c>
      <c r="BM205" s="342">
        <v>2.8</v>
      </c>
      <c r="BN205" s="226">
        <v>1.5</v>
      </c>
      <c r="BO205" s="226">
        <v>9.1</v>
      </c>
      <c r="BP205" s="226">
        <v>15.6</v>
      </c>
      <c r="BQ205" s="333">
        <v>1.7142857142857144</v>
      </c>
      <c r="BR205" s="347"/>
      <c r="BS205" s="347"/>
      <c r="BT205" s="347"/>
      <c r="BU205" s="347"/>
      <c r="BV205" s="347"/>
      <c r="BW205" s="347"/>
      <c r="BX205" s="347"/>
      <c r="BY205" s="347"/>
      <c r="BZ205" s="347"/>
      <c r="CA205" s="347"/>
      <c r="CB205" s="347"/>
      <c r="CC205" s="347"/>
      <c r="CD205" s="226"/>
      <c r="CE205" s="226"/>
      <c r="CF205" s="226"/>
      <c r="CG205" s="226"/>
      <c r="CH205" s="226"/>
      <c r="CI205" s="226"/>
      <c r="CJ205" s="226"/>
      <c r="CK205" s="226"/>
      <c r="CL205" s="226"/>
      <c r="CM205" s="226"/>
      <c r="CN205" s="66"/>
      <c r="CO205" s="66"/>
      <c r="CP205" s="66"/>
      <c r="CQ205" s="66"/>
      <c r="CR205" s="66"/>
      <c r="CS205" s="66"/>
      <c r="CT205" s="66"/>
      <c r="CU205" s="66"/>
      <c r="CV205" s="226"/>
      <c r="CW205" s="226"/>
      <c r="CX205" s="231" t="s">
        <v>926</v>
      </c>
      <c r="CY205" s="231">
        <v>2</v>
      </c>
      <c r="CZ205" s="231" t="s">
        <v>927</v>
      </c>
      <c r="DA205" s="231" t="s">
        <v>928</v>
      </c>
      <c r="DB205" s="335"/>
      <c r="DC205" s="226"/>
      <c r="DD205" s="54"/>
      <c r="DE205" s="56"/>
      <c r="DF205" s="56"/>
      <c r="DG205" s="56"/>
      <c r="DH205" s="56"/>
      <c r="DI205" s="4" t="s">
        <v>311</v>
      </c>
      <c r="DJ205" s="274">
        <v>6609240836</v>
      </c>
      <c r="DK205" s="274" t="s">
        <v>312</v>
      </c>
      <c r="DL205" s="136">
        <v>6153</v>
      </c>
      <c r="DM205" s="274">
        <v>51</v>
      </c>
      <c r="DN205" s="521" t="s">
        <v>1088</v>
      </c>
      <c r="DO205" s="274" t="s">
        <v>48</v>
      </c>
      <c r="DP205" s="982" t="s">
        <v>280</v>
      </c>
      <c r="DQ205" s="1007">
        <v>2</v>
      </c>
      <c r="DR205" s="1061" t="s">
        <v>313</v>
      </c>
      <c r="DS205" s="1061"/>
      <c r="DT205" s="274">
        <v>0</v>
      </c>
      <c r="DU205" s="274">
        <v>0</v>
      </c>
      <c r="DV205" s="1008" t="s">
        <v>863</v>
      </c>
      <c r="DW205" s="274" t="s">
        <v>863</v>
      </c>
      <c r="DX205" s="274" t="s">
        <v>863</v>
      </c>
      <c r="DY205" s="274" t="s">
        <v>863</v>
      </c>
      <c r="DZ205" s="274">
        <v>410</v>
      </c>
      <c r="EA205" s="908">
        <v>8.3000000000000007</v>
      </c>
      <c r="EB205" s="908">
        <v>91.7</v>
      </c>
      <c r="EC205" s="908" t="s">
        <v>863</v>
      </c>
      <c r="ED205" s="908" t="s">
        <v>863</v>
      </c>
      <c r="EE205" s="908" t="s">
        <v>863</v>
      </c>
      <c r="EF205" s="274" t="s">
        <v>863</v>
      </c>
      <c r="EG205" s="274">
        <v>0</v>
      </c>
      <c r="EH205" s="1061">
        <v>2</v>
      </c>
      <c r="EI205" s="286" t="s">
        <v>314</v>
      </c>
      <c r="EJ205" s="284">
        <v>7</v>
      </c>
      <c r="EK205" s="274"/>
      <c r="EL205" s="274">
        <v>2</v>
      </c>
      <c r="EM205" s="274">
        <v>1</v>
      </c>
      <c r="EN205" s="274" t="s">
        <v>863</v>
      </c>
      <c r="EO205" s="274" t="s">
        <v>863</v>
      </c>
      <c r="EP205" s="1087" t="s">
        <v>863</v>
      </c>
      <c r="EQ205" s="1061">
        <v>0</v>
      </c>
      <c r="ER205" s="1010">
        <v>42778</v>
      </c>
      <c r="ES205" s="1078">
        <v>0</v>
      </c>
      <c r="ET205" s="1061">
        <v>1</v>
      </c>
      <c r="EU205" s="274">
        <v>1</v>
      </c>
      <c r="EV205" s="691"/>
      <c r="EW205" s="691"/>
      <c r="EX205" s="987">
        <v>6153</v>
      </c>
      <c r="EY205" s="643"/>
      <c r="EZ205" s="643"/>
      <c r="FA205" s="643"/>
      <c r="FB205" s="643"/>
      <c r="FC205" s="643"/>
      <c r="FD205" s="644"/>
      <c r="FE205" s="645"/>
      <c r="FF205" s="643"/>
      <c r="FG205" s="643"/>
      <c r="FH205" s="643"/>
      <c r="FI205" s="643"/>
      <c r="FJ205" s="645"/>
      <c r="FK205" s="645"/>
      <c r="FL205" s="645"/>
      <c r="FM205" s="646"/>
      <c r="FN205" s="647"/>
      <c r="FO205" s="542" t="e">
        <v>#DIV/0!</v>
      </c>
      <c r="FP205" s="167">
        <v>410</v>
      </c>
      <c r="FQ205" s="742" t="s">
        <v>161</v>
      </c>
      <c r="FR205" s="93"/>
      <c r="FS205" s="101">
        <v>58.6</v>
      </c>
      <c r="FT205" s="93"/>
      <c r="FU205" s="93"/>
      <c r="FV205" s="93"/>
      <c r="FW205" s="93"/>
      <c r="FX205" s="93"/>
      <c r="FY205" s="93"/>
      <c r="FZ205" s="93"/>
      <c r="GA205" s="93"/>
      <c r="GB205" s="93"/>
      <c r="GC205" s="93"/>
      <c r="GD205" s="93"/>
      <c r="GE205" s="93"/>
      <c r="GF205" s="93"/>
      <c r="GG205" s="93"/>
      <c r="GH205" s="93"/>
      <c r="GI205" s="93"/>
      <c r="GJ205" s="93"/>
      <c r="GK205" s="93"/>
      <c r="GL205" s="93"/>
      <c r="GM205" s="93"/>
      <c r="GN205" s="93"/>
      <c r="GO205" s="93"/>
      <c r="GP205" s="93"/>
      <c r="GQ205" s="93"/>
      <c r="GR205" s="225"/>
      <c r="GS205" s="225"/>
    </row>
    <row r="206" spans="1:201" hidden="1" x14ac:dyDescent="0.25">
      <c r="A206" s="101">
        <v>80</v>
      </c>
      <c r="B206" s="228">
        <f>COUNTIFS($E$1:E206,E206,$G$1:G206,G206)</f>
        <v>1</v>
      </c>
      <c r="C206" s="228"/>
      <c r="D206" s="966">
        <v>6154</v>
      </c>
      <c r="E206" s="233" t="s">
        <v>315</v>
      </c>
      <c r="F206" s="230" t="s">
        <v>316</v>
      </c>
      <c r="G206" s="230">
        <v>6054091384</v>
      </c>
      <c r="H206" s="230">
        <f t="shared" si="3"/>
        <v>57</v>
      </c>
      <c r="I206" s="230" t="s">
        <v>312</v>
      </c>
      <c r="J206" s="223" t="s">
        <v>317</v>
      </c>
      <c r="K206" s="230" t="s">
        <v>53</v>
      </c>
      <c r="L206" s="257" t="s">
        <v>48</v>
      </c>
      <c r="M206" s="230">
        <v>9</v>
      </c>
      <c r="N206" s="44">
        <v>2</v>
      </c>
      <c r="O206" s="88"/>
      <c r="P206" s="88"/>
      <c r="Q206" s="290" t="s">
        <v>307</v>
      </c>
      <c r="S206" s="66" t="s">
        <v>244</v>
      </c>
      <c r="T206" s="168" t="s">
        <v>32</v>
      </c>
      <c r="U206" s="168" t="s">
        <v>298</v>
      </c>
      <c r="V206" s="180" t="s">
        <v>96</v>
      </c>
      <c r="W206" s="168" t="s">
        <v>32</v>
      </c>
      <c r="X206" s="179" t="s">
        <v>45</v>
      </c>
      <c r="Y206" s="168" t="s">
        <v>40</v>
      </c>
      <c r="Z206" s="168" t="s">
        <v>289</v>
      </c>
      <c r="AA206" s="226"/>
      <c r="AB206" s="226"/>
      <c r="AC206" s="212">
        <v>247</v>
      </c>
      <c r="AD206" s="212"/>
      <c r="AE206" s="212"/>
      <c r="AF206" s="212"/>
      <c r="AG206" s="212"/>
      <c r="AH206" s="335" t="s">
        <v>161</v>
      </c>
      <c r="AJ206" s="226">
        <v>20.3</v>
      </c>
      <c r="AK206" s="226">
        <v>91.4</v>
      </c>
      <c r="AL206" s="318">
        <v>18.554200000000002</v>
      </c>
      <c r="AM206" s="226">
        <v>11619</v>
      </c>
      <c r="AN206" s="281">
        <v>7.7460000000000004</v>
      </c>
      <c r="AO206" s="226">
        <v>6</v>
      </c>
      <c r="AP206" s="370">
        <v>85.3</v>
      </c>
      <c r="AQ206" s="320">
        <v>10.6</v>
      </c>
      <c r="AR206" s="371">
        <v>2.6</v>
      </c>
      <c r="AS206" s="322">
        <v>98.499999999999986</v>
      </c>
      <c r="AT206" s="373">
        <v>8.0471698113207548</v>
      </c>
      <c r="AU206" s="369">
        <v>20.922641509433962</v>
      </c>
      <c r="AV206" s="325">
        <v>6.4621212121212119</v>
      </c>
      <c r="AW206" s="226">
        <v>79.099999999999994</v>
      </c>
      <c r="AX206" s="340">
        <v>4.2</v>
      </c>
      <c r="AY206" s="226">
        <v>4.9000000000000004</v>
      </c>
      <c r="AZ206" s="226">
        <v>39.200000000000003</v>
      </c>
      <c r="BB206" s="226">
        <v>0.5</v>
      </c>
      <c r="BC206" s="329">
        <v>1.2400000000000007</v>
      </c>
      <c r="BD206" s="329"/>
      <c r="BJ206" s="226">
        <v>29.3</v>
      </c>
      <c r="BK206" s="226">
        <v>50.7</v>
      </c>
      <c r="BL206" s="331">
        <v>0.57790927021696248</v>
      </c>
      <c r="BM206" s="342">
        <v>3.8</v>
      </c>
      <c r="BN206" s="226">
        <v>0.3</v>
      </c>
      <c r="BO206" s="226">
        <v>29.3</v>
      </c>
      <c r="BP206" s="226">
        <v>76.400000000000006</v>
      </c>
      <c r="BQ206" s="333">
        <v>2.6075085324232083</v>
      </c>
      <c r="BR206" s="347"/>
      <c r="BS206" s="347"/>
      <c r="BT206" s="347"/>
      <c r="BU206" s="347"/>
      <c r="BV206" s="347"/>
      <c r="BW206" s="347"/>
      <c r="BX206" s="347"/>
      <c r="BY206" s="347"/>
      <c r="BZ206" s="347"/>
      <c r="CA206" s="347"/>
      <c r="CB206" s="347"/>
      <c r="CC206" s="347"/>
      <c r="CU206" s="66"/>
      <c r="CX206" s="231" t="s">
        <v>926</v>
      </c>
      <c r="CY206" s="231">
        <v>2</v>
      </c>
      <c r="CZ206" s="231" t="s">
        <v>938</v>
      </c>
      <c r="DA206" s="98" t="s">
        <v>930</v>
      </c>
      <c r="DD206" s="54">
        <v>6154</v>
      </c>
      <c r="DE206" s="56">
        <v>249.77548125000001</v>
      </c>
      <c r="DF206" s="56">
        <v>43.638468749999994</v>
      </c>
      <c r="DG206" s="56">
        <v>0</v>
      </c>
      <c r="DH206" s="56">
        <v>4.5446401600000002</v>
      </c>
      <c r="DI206" s="4" t="s">
        <v>315</v>
      </c>
      <c r="DJ206" s="274">
        <v>6054091384</v>
      </c>
      <c r="DK206" s="274" t="s">
        <v>312</v>
      </c>
      <c r="DL206" s="136">
        <v>6154</v>
      </c>
      <c r="DM206" s="274">
        <v>57</v>
      </c>
      <c r="DN206" s="266" t="s">
        <v>1090</v>
      </c>
      <c r="DO206" s="274" t="s">
        <v>48</v>
      </c>
      <c r="DP206" s="982" t="s">
        <v>280</v>
      </c>
      <c r="DQ206" s="1007">
        <v>2</v>
      </c>
      <c r="DR206" s="1061" t="s">
        <v>92</v>
      </c>
      <c r="DS206" s="1061"/>
      <c r="DT206" s="274">
        <v>0</v>
      </c>
      <c r="DU206" s="274">
        <v>0</v>
      </c>
      <c r="DV206" s="1008" t="s">
        <v>863</v>
      </c>
      <c r="DW206" s="274" t="s">
        <v>863</v>
      </c>
      <c r="DX206" s="274" t="s">
        <v>863</v>
      </c>
      <c r="DY206" s="274" t="s">
        <v>863</v>
      </c>
      <c r="DZ206" s="274">
        <v>247</v>
      </c>
      <c r="EA206" s="908">
        <v>8.1</v>
      </c>
      <c r="EB206" s="908">
        <v>91.9</v>
      </c>
      <c r="EC206" s="908" t="s">
        <v>863</v>
      </c>
      <c r="ED206" s="908" t="s">
        <v>863</v>
      </c>
      <c r="EE206" s="908" t="s">
        <v>863</v>
      </c>
      <c r="EF206" s="274" t="s">
        <v>863</v>
      </c>
      <c r="EG206" s="274">
        <v>0</v>
      </c>
      <c r="EH206" s="1061">
        <v>2</v>
      </c>
      <c r="EI206" s="286" t="s">
        <v>314</v>
      </c>
      <c r="EJ206" s="284">
        <v>9</v>
      </c>
      <c r="EK206" s="274"/>
      <c r="EL206" s="274">
        <v>2</v>
      </c>
      <c r="EM206" s="274">
        <v>1</v>
      </c>
      <c r="EN206" s="274" t="s">
        <v>863</v>
      </c>
      <c r="EO206" s="274" t="s">
        <v>863</v>
      </c>
      <c r="EP206" s="1087" t="s">
        <v>863</v>
      </c>
      <c r="EQ206" s="1061">
        <v>0</v>
      </c>
      <c r="ER206" s="274" t="s">
        <v>863</v>
      </c>
      <c r="ES206" s="1078">
        <v>3</v>
      </c>
      <c r="ET206" s="1061">
        <v>2</v>
      </c>
      <c r="EU206" s="274">
        <v>4</v>
      </c>
      <c r="EV206" s="691"/>
      <c r="EW206" s="691"/>
      <c r="EX206" s="987">
        <v>6154</v>
      </c>
      <c r="EY206" s="643"/>
      <c r="EZ206" s="643"/>
      <c r="FA206" s="643"/>
      <c r="FB206" s="643"/>
      <c r="FC206" s="643"/>
      <c r="FD206" s="644"/>
      <c r="FE206" s="645"/>
      <c r="FF206" s="643"/>
      <c r="FG206" s="643"/>
      <c r="FH206" s="643"/>
      <c r="FI206" s="643"/>
      <c r="FJ206" s="645"/>
      <c r="FK206" s="645"/>
      <c r="FL206" s="645"/>
      <c r="FM206" s="646"/>
      <c r="FN206" s="647"/>
      <c r="FO206" s="542" t="e">
        <v>#DIV/0!</v>
      </c>
      <c r="FP206" s="167">
        <v>247</v>
      </c>
      <c r="FQ206" s="742" t="s">
        <v>161</v>
      </c>
      <c r="FR206" s="42"/>
      <c r="FS206" s="101">
        <v>20.3</v>
      </c>
      <c r="GR206" s="225"/>
      <c r="GS206" s="225"/>
    </row>
    <row r="207" spans="1:201" hidden="1" x14ac:dyDescent="0.25">
      <c r="A207" s="101">
        <v>81</v>
      </c>
      <c r="B207" s="228">
        <f>COUNTIFS($E$1:E207,E207,$G$1:G207,G207)</f>
        <v>1</v>
      </c>
      <c r="C207" s="228"/>
      <c r="D207" s="966">
        <v>6155</v>
      </c>
      <c r="E207" s="233" t="s">
        <v>318</v>
      </c>
      <c r="F207" s="230" t="s">
        <v>319</v>
      </c>
      <c r="G207" s="230">
        <v>7306215763</v>
      </c>
      <c r="H207" s="230">
        <f t="shared" si="3"/>
        <v>44</v>
      </c>
      <c r="I207" s="230" t="s">
        <v>312</v>
      </c>
      <c r="J207" s="223" t="s">
        <v>320</v>
      </c>
      <c r="K207" s="230" t="s">
        <v>53</v>
      </c>
      <c r="L207" s="257" t="s">
        <v>48</v>
      </c>
      <c r="M207" s="230">
        <v>3</v>
      </c>
      <c r="N207" s="44">
        <v>8</v>
      </c>
      <c r="O207" s="88"/>
      <c r="P207" s="88"/>
      <c r="Q207" s="290" t="s">
        <v>322</v>
      </c>
      <c r="S207" s="66" t="s">
        <v>244</v>
      </c>
      <c r="T207" s="168" t="s">
        <v>32</v>
      </c>
      <c r="U207" s="168" t="s">
        <v>298</v>
      </c>
      <c r="V207" s="180" t="s">
        <v>96</v>
      </c>
      <c r="W207" s="168" t="s">
        <v>40</v>
      </c>
      <c r="X207" s="179" t="s">
        <v>40</v>
      </c>
      <c r="Y207" s="168" t="s">
        <v>40</v>
      </c>
      <c r="Z207" s="168" t="s">
        <v>40</v>
      </c>
      <c r="AA207" s="226"/>
      <c r="AB207" s="226"/>
      <c r="AC207" s="212">
        <v>342</v>
      </c>
      <c r="AD207" s="212"/>
      <c r="AE207" s="212"/>
      <c r="AF207" s="212"/>
      <c r="AG207" s="212"/>
      <c r="AH207" s="335" t="s">
        <v>158</v>
      </c>
      <c r="AJ207" s="231" t="s">
        <v>754</v>
      </c>
      <c r="AK207" s="226">
        <v>23.4</v>
      </c>
      <c r="AL207" s="338" t="s">
        <v>754</v>
      </c>
      <c r="AM207" s="226">
        <v>63276</v>
      </c>
      <c r="AN207" s="281">
        <v>63.276000000000003</v>
      </c>
      <c r="AO207" s="226">
        <v>3</v>
      </c>
      <c r="AP207" s="370">
        <v>62.1</v>
      </c>
      <c r="AQ207" s="320">
        <v>30.6</v>
      </c>
      <c r="AR207" s="371">
        <v>4</v>
      </c>
      <c r="AS207" s="322">
        <v>96.7</v>
      </c>
      <c r="AT207" s="373">
        <v>2.0294117647058822</v>
      </c>
      <c r="AU207" s="369">
        <v>8.117647058823529</v>
      </c>
      <c r="AV207" s="325">
        <v>1.7947976878612717</v>
      </c>
      <c r="AW207" s="374" t="s">
        <v>754</v>
      </c>
      <c r="AX207" s="410" t="s">
        <v>754</v>
      </c>
      <c r="AY207" s="374" t="s">
        <v>754</v>
      </c>
      <c r="AZ207" s="374" t="s">
        <v>754</v>
      </c>
      <c r="BA207" s="404"/>
      <c r="BB207" s="374" t="s">
        <v>754</v>
      </c>
      <c r="BC207" s="329" t="e">
        <v>#VALUE!</v>
      </c>
      <c r="BD207" s="329"/>
      <c r="BJ207" s="374" t="s">
        <v>754</v>
      </c>
      <c r="BK207" s="374" t="s">
        <v>754</v>
      </c>
      <c r="BL207" s="395" t="s">
        <v>754</v>
      </c>
      <c r="BM207" s="396" t="s">
        <v>754</v>
      </c>
      <c r="BN207" s="374" t="s">
        <v>754</v>
      </c>
      <c r="BO207" s="374" t="s">
        <v>754</v>
      </c>
      <c r="BP207" s="374" t="s">
        <v>754</v>
      </c>
      <c r="BQ207" s="333" t="e">
        <v>#VALUE!</v>
      </c>
      <c r="BR207" s="347"/>
      <c r="BS207" s="347"/>
      <c r="BT207" s="347"/>
      <c r="BU207" s="347"/>
      <c r="BV207" s="347"/>
      <c r="BW207" s="347"/>
      <c r="BX207" s="347"/>
      <c r="BY207" s="347"/>
      <c r="BZ207" s="347"/>
      <c r="CA207" s="347"/>
      <c r="CB207" s="347"/>
      <c r="CC207" s="347"/>
      <c r="CU207" s="66"/>
      <c r="CV207" s="231" t="s">
        <v>754</v>
      </c>
      <c r="CW207" s="231" t="s">
        <v>754</v>
      </c>
      <c r="CX207" s="231" t="s">
        <v>926</v>
      </c>
      <c r="CY207" s="231">
        <v>2</v>
      </c>
      <c r="CZ207" s="231" t="s">
        <v>927</v>
      </c>
      <c r="DA207" s="231" t="s">
        <v>928</v>
      </c>
      <c r="DB207" s="349" t="s">
        <v>939</v>
      </c>
      <c r="DD207" s="54"/>
      <c r="DE207" s="56"/>
      <c r="DF207" s="56"/>
      <c r="DG207" s="56"/>
      <c r="DH207" s="56"/>
      <c r="DI207" s="4" t="s">
        <v>318</v>
      </c>
      <c r="DJ207" s="274">
        <v>7306215763</v>
      </c>
      <c r="DK207" s="274" t="s">
        <v>312</v>
      </c>
      <c r="DL207" s="136">
        <v>6155</v>
      </c>
      <c r="DM207" s="274">
        <v>44</v>
      </c>
      <c r="DN207" s="521" t="s">
        <v>1088</v>
      </c>
      <c r="DO207" s="274" t="s">
        <v>48</v>
      </c>
      <c r="DP207" s="982" t="s">
        <v>281</v>
      </c>
      <c r="DQ207" s="1007">
        <v>2</v>
      </c>
      <c r="DR207" s="1061" t="s">
        <v>34</v>
      </c>
      <c r="DS207" s="1061"/>
      <c r="DT207" s="274">
        <v>0</v>
      </c>
      <c r="DU207" s="274">
        <v>0</v>
      </c>
      <c r="DV207" s="1008" t="s">
        <v>863</v>
      </c>
      <c r="DW207" s="274" t="s">
        <v>863</v>
      </c>
      <c r="DX207" s="274" t="s">
        <v>863</v>
      </c>
      <c r="DY207" s="274" t="s">
        <v>863</v>
      </c>
      <c r="DZ207" s="274">
        <v>342</v>
      </c>
      <c r="EA207" s="908">
        <v>10.5</v>
      </c>
      <c r="EB207" s="908">
        <v>89.5</v>
      </c>
      <c r="EC207" s="908" t="s">
        <v>863</v>
      </c>
      <c r="ED207" s="908" t="s">
        <v>863</v>
      </c>
      <c r="EE207" s="908" t="s">
        <v>863</v>
      </c>
      <c r="EF207" s="274" t="s">
        <v>863</v>
      </c>
      <c r="EG207" s="274">
        <v>0</v>
      </c>
      <c r="EH207" s="1061">
        <v>2</v>
      </c>
      <c r="EI207" s="286" t="s">
        <v>321</v>
      </c>
      <c r="EJ207" s="284">
        <v>3</v>
      </c>
      <c r="EK207" s="274"/>
      <c r="EL207" s="274">
        <v>2</v>
      </c>
      <c r="EM207" s="274">
        <v>1</v>
      </c>
      <c r="EN207" s="274">
        <v>186</v>
      </c>
      <c r="EO207" s="274">
        <v>96</v>
      </c>
      <c r="EP207" s="1087">
        <v>27.74887270204648</v>
      </c>
      <c r="EQ207" s="1061">
        <v>0</v>
      </c>
      <c r="ER207" s="274" t="s">
        <v>863</v>
      </c>
      <c r="ES207" s="1078">
        <v>2</v>
      </c>
      <c r="ET207" s="1061">
        <v>2</v>
      </c>
      <c r="EU207" s="274">
        <v>4</v>
      </c>
      <c r="EV207" s="691"/>
      <c r="EW207" s="691"/>
      <c r="EX207" s="987">
        <v>6155</v>
      </c>
      <c r="EY207" s="643"/>
      <c r="EZ207" s="643"/>
      <c r="FA207" s="643"/>
      <c r="FB207" s="643"/>
      <c r="FC207" s="643"/>
      <c r="FD207" s="644"/>
      <c r="FE207" s="645"/>
      <c r="FF207" s="643"/>
      <c r="FG207" s="643"/>
      <c r="FH207" s="643"/>
      <c r="FI207" s="643"/>
      <c r="FJ207" s="645"/>
      <c r="FK207" s="645"/>
      <c r="FL207" s="645"/>
      <c r="FM207" s="646"/>
      <c r="FN207" s="647"/>
      <c r="FO207" s="542" t="e">
        <v>#DIV/0!</v>
      </c>
      <c r="FP207" s="167">
        <v>342</v>
      </c>
      <c r="FQ207" s="742" t="s">
        <v>158</v>
      </c>
      <c r="FR207" s="93"/>
      <c r="FS207" s="624" t="s">
        <v>754</v>
      </c>
      <c r="GR207" s="225"/>
      <c r="GS207" s="225"/>
    </row>
    <row r="208" spans="1:201" s="260" customFormat="1" hidden="1" x14ac:dyDescent="0.25">
      <c r="A208" s="101">
        <v>82</v>
      </c>
      <c r="B208" s="228">
        <f>COUNTIFS($E$1:E208,E208,$G$1:G208,G208)</f>
        <v>1</v>
      </c>
      <c r="C208" s="228"/>
      <c r="D208" s="966">
        <v>6159</v>
      </c>
      <c r="E208" s="233" t="s">
        <v>323</v>
      </c>
      <c r="F208" s="230" t="s">
        <v>44</v>
      </c>
      <c r="G208" s="230">
        <v>6605176721</v>
      </c>
      <c r="H208" s="230">
        <f t="shared" si="3"/>
        <v>51</v>
      </c>
      <c r="I208" s="230" t="s">
        <v>312</v>
      </c>
      <c r="J208" s="230" t="s">
        <v>72</v>
      </c>
      <c r="K208" s="230" t="s">
        <v>53</v>
      </c>
      <c r="L208" s="257" t="s">
        <v>48</v>
      </c>
      <c r="M208" s="230">
        <v>8</v>
      </c>
      <c r="N208" s="44">
        <v>2</v>
      </c>
      <c r="O208" s="88"/>
      <c r="P208" s="88"/>
      <c r="Q208" s="290" t="s">
        <v>307</v>
      </c>
      <c r="R208" s="66"/>
      <c r="S208" s="66" t="s">
        <v>244</v>
      </c>
      <c r="T208" s="168" t="s">
        <v>32</v>
      </c>
      <c r="U208" s="168" t="s">
        <v>298</v>
      </c>
      <c r="V208" s="180" t="s">
        <v>40</v>
      </c>
      <c r="W208" s="168" t="s">
        <v>32</v>
      </c>
      <c r="X208" s="179" t="s">
        <v>40</v>
      </c>
      <c r="Y208" s="168" t="s">
        <v>40</v>
      </c>
      <c r="Z208" s="168" t="s">
        <v>289</v>
      </c>
      <c r="AA208" s="226"/>
      <c r="AB208" s="226"/>
      <c r="AC208" s="212">
        <v>425</v>
      </c>
      <c r="AD208" s="212"/>
      <c r="AE208" s="212"/>
      <c r="AF208" s="212"/>
      <c r="AG208" s="212"/>
      <c r="AH208" s="335" t="s">
        <v>161</v>
      </c>
      <c r="AI208" s="72"/>
      <c r="AJ208" s="226">
        <v>14.1</v>
      </c>
      <c r="AK208" s="231">
        <v>88.5</v>
      </c>
      <c r="AL208" s="318">
        <v>12.478499999999999</v>
      </c>
      <c r="AM208" s="226">
        <v>86066</v>
      </c>
      <c r="AN208" s="281">
        <v>43.033000000000001</v>
      </c>
      <c r="AO208" s="226">
        <v>4</v>
      </c>
      <c r="AP208" s="370">
        <v>41.9</v>
      </c>
      <c r="AQ208" s="320">
        <v>56.2</v>
      </c>
      <c r="AR208" s="371">
        <v>1.4</v>
      </c>
      <c r="AS208" s="322">
        <v>99.5</v>
      </c>
      <c r="AT208" s="373">
        <v>0.74555160142348753</v>
      </c>
      <c r="AU208" s="369">
        <v>1.0437722419928825</v>
      </c>
      <c r="AV208" s="325">
        <v>0.72743055555555547</v>
      </c>
      <c r="AW208" s="226">
        <v>39.200000000000003</v>
      </c>
      <c r="AX208" s="340">
        <v>2.1</v>
      </c>
      <c r="AY208" s="226">
        <v>5</v>
      </c>
      <c r="AZ208" s="226">
        <v>44.8</v>
      </c>
      <c r="BA208" s="345"/>
      <c r="BB208" s="226">
        <v>1.7</v>
      </c>
      <c r="BC208" s="329">
        <v>0.53999999999999915</v>
      </c>
      <c r="BD208" s="329"/>
      <c r="BE208" s="374" t="s">
        <v>754</v>
      </c>
      <c r="BF208" s="374" t="s">
        <v>754</v>
      </c>
      <c r="BG208" s="374" t="s">
        <v>754</v>
      </c>
      <c r="BH208" s="374" t="s">
        <v>754</v>
      </c>
      <c r="BI208" s="374" t="s">
        <v>754</v>
      </c>
      <c r="BJ208" s="374" t="s">
        <v>754</v>
      </c>
      <c r="BK208" s="374" t="s">
        <v>754</v>
      </c>
      <c r="BL208" s="395" t="s">
        <v>754</v>
      </c>
      <c r="BM208" s="396" t="s">
        <v>754</v>
      </c>
      <c r="BN208" s="374" t="s">
        <v>754</v>
      </c>
      <c r="BO208" s="374" t="s">
        <v>754</v>
      </c>
      <c r="BP208" s="374" t="s">
        <v>754</v>
      </c>
      <c r="BQ208" s="333" t="e">
        <v>#VALUE!</v>
      </c>
      <c r="BR208" s="347"/>
      <c r="BS208" s="347"/>
      <c r="BT208" s="347"/>
      <c r="BU208" s="347"/>
      <c r="BV208" s="347"/>
      <c r="BW208" s="347"/>
      <c r="BX208" s="347"/>
      <c r="BY208" s="347"/>
      <c r="BZ208" s="347"/>
      <c r="CA208" s="347"/>
      <c r="CB208" s="347"/>
      <c r="CC208" s="347"/>
      <c r="CD208" s="226"/>
      <c r="CE208" s="226"/>
      <c r="CF208" s="226"/>
      <c r="CG208" s="226"/>
      <c r="CH208" s="226"/>
      <c r="CI208" s="226"/>
      <c r="CJ208" s="226"/>
      <c r="CK208" s="226"/>
      <c r="CL208" s="226"/>
      <c r="CM208" s="226"/>
      <c r="CN208" s="66"/>
      <c r="CO208" s="66"/>
      <c r="CP208" s="66"/>
      <c r="CQ208" s="66"/>
      <c r="CR208" s="66"/>
      <c r="CS208" s="66"/>
      <c r="CT208" s="66"/>
      <c r="CU208" s="66"/>
      <c r="CV208" s="226"/>
      <c r="CW208" s="226"/>
      <c r="CX208" s="231" t="s">
        <v>926</v>
      </c>
      <c r="CY208" s="231">
        <v>2</v>
      </c>
      <c r="CZ208" s="231" t="s">
        <v>927</v>
      </c>
      <c r="DA208" s="62" t="s">
        <v>927</v>
      </c>
      <c r="DB208" s="335"/>
      <c r="DC208" s="226"/>
      <c r="DD208" s="54"/>
      <c r="DE208" s="56"/>
      <c r="DF208" s="56"/>
      <c r="DG208" s="56"/>
      <c r="DH208" s="56"/>
      <c r="DI208" s="4" t="s">
        <v>323</v>
      </c>
      <c r="DJ208" s="274">
        <v>6605176721</v>
      </c>
      <c r="DK208" s="274" t="s">
        <v>312</v>
      </c>
      <c r="DL208" s="136">
        <v>6159</v>
      </c>
      <c r="DM208" s="274">
        <v>51</v>
      </c>
      <c r="DN208" s="521" t="s">
        <v>1088</v>
      </c>
      <c r="DO208" s="274" t="s">
        <v>48</v>
      </c>
      <c r="DP208" s="982" t="s">
        <v>280</v>
      </c>
      <c r="DQ208" s="1007">
        <v>2</v>
      </c>
      <c r="DR208" s="1061" t="s">
        <v>313</v>
      </c>
      <c r="DS208" s="1061"/>
      <c r="DT208" s="274">
        <v>0</v>
      </c>
      <c r="DU208" s="274">
        <v>0</v>
      </c>
      <c r="DV208" s="1008" t="s">
        <v>863</v>
      </c>
      <c r="DW208" s="274" t="s">
        <v>863</v>
      </c>
      <c r="DX208" s="274" t="s">
        <v>863</v>
      </c>
      <c r="DY208" s="274" t="s">
        <v>863</v>
      </c>
      <c r="DZ208" s="274">
        <v>425</v>
      </c>
      <c r="EA208" s="908">
        <v>6.8</v>
      </c>
      <c r="EB208" s="908">
        <v>93.2</v>
      </c>
      <c r="EC208" s="908" t="s">
        <v>863</v>
      </c>
      <c r="ED208" s="908" t="s">
        <v>863</v>
      </c>
      <c r="EE208" s="908" t="s">
        <v>863</v>
      </c>
      <c r="EF208" s="274" t="s">
        <v>863</v>
      </c>
      <c r="EG208" s="274">
        <v>8</v>
      </c>
      <c r="EH208" s="1061">
        <v>2</v>
      </c>
      <c r="EI208" s="286" t="s">
        <v>314</v>
      </c>
      <c r="EJ208" s="284">
        <v>8</v>
      </c>
      <c r="EK208" s="274"/>
      <c r="EL208" s="274">
        <v>2</v>
      </c>
      <c r="EM208" s="274">
        <v>1</v>
      </c>
      <c r="EN208" s="274" t="s">
        <v>863</v>
      </c>
      <c r="EO208" s="274" t="s">
        <v>863</v>
      </c>
      <c r="EP208" s="1087" t="s">
        <v>863</v>
      </c>
      <c r="EQ208" s="1061">
        <v>1</v>
      </c>
      <c r="ER208" s="274" t="s">
        <v>863</v>
      </c>
      <c r="ES208" s="1078">
        <v>1</v>
      </c>
      <c r="ET208" s="1061">
        <v>1</v>
      </c>
      <c r="EU208" s="274">
        <v>1</v>
      </c>
      <c r="EV208" s="691"/>
      <c r="EW208" s="691"/>
      <c r="EX208" s="987">
        <v>6159</v>
      </c>
      <c r="EY208" s="643"/>
      <c r="EZ208" s="643"/>
      <c r="FA208" s="643"/>
      <c r="FB208" s="643"/>
      <c r="FC208" s="643"/>
      <c r="FD208" s="644"/>
      <c r="FE208" s="645"/>
      <c r="FF208" s="643"/>
      <c r="FG208" s="643"/>
      <c r="FH208" s="643"/>
      <c r="FI208" s="643"/>
      <c r="FJ208" s="645"/>
      <c r="FK208" s="645"/>
      <c r="FL208" s="645"/>
      <c r="FM208" s="646"/>
      <c r="FN208" s="647"/>
      <c r="FO208" s="542" t="e">
        <v>#DIV/0!</v>
      </c>
      <c r="FP208" s="167">
        <v>425</v>
      </c>
      <c r="FQ208" s="742" t="s">
        <v>161</v>
      </c>
      <c r="FR208" s="42"/>
      <c r="FS208" s="101">
        <v>14.1</v>
      </c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225"/>
      <c r="GS208" s="225"/>
    </row>
    <row r="209" spans="1:201" s="260" customFormat="1" hidden="1" x14ac:dyDescent="0.25">
      <c r="A209" s="101">
        <v>83</v>
      </c>
      <c r="B209" s="228">
        <f>COUNTIFS($E$1:E209,E209,$G$1:G209,G209)</f>
        <v>1</v>
      </c>
      <c r="C209" s="228"/>
      <c r="D209" s="966">
        <v>6160</v>
      </c>
      <c r="E209" s="233" t="s">
        <v>324</v>
      </c>
      <c r="F209" s="230" t="s">
        <v>325</v>
      </c>
      <c r="G209" s="230">
        <v>475705417</v>
      </c>
      <c r="H209" s="230">
        <f t="shared" si="3"/>
        <v>70</v>
      </c>
      <c r="I209" s="230" t="s">
        <v>312</v>
      </c>
      <c r="J209" s="230" t="s">
        <v>34</v>
      </c>
      <c r="K209" s="230" t="s">
        <v>53</v>
      </c>
      <c r="L209" s="257" t="s">
        <v>48</v>
      </c>
      <c r="M209" s="230">
        <v>7</v>
      </c>
      <c r="N209" s="44">
        <v>1</v>
      </c>
      <c r="O209" s="88"/>
      <c r="P209" s="88"/>
      <c r="Q209" s="290" t="s">
        <v>307</v>
      </c>
      <c r="R209" s="66"/>
      <c r="S209" s="66" t="s">
        <v>244</v>
      </c>
      <c r="T209" s="168" t="s">
        <v>32</v>
      </c>
      <c r="U209" s="168" t="s">
        <v>298</v>
      </c>
      <c r="V209" s="180" t="s">
        <v>40</v>
      </c>
      <c r="W209" s="168" t="s">
        <v>32</v>
      </c>
      <c r="X209" s="179" t="s">
        <v>40</v>
      </c>
      <c r="Y209" s="168" t="s">
        <v>40</v>
      </c>
      <c r="Z209" s="168" t="s">
        <v>289</v>
      </c>
      <c r="AA209" s="226"/>
      <c r="AB209" s="226"/>
      <c r="AC209" s="212">
        <v>156</v>
      </c>
      <c r="AD209" s="212"/>
      <c r="AE209" s="212"/>
      <c r="AF209" s="212"/>
      <c r="AG209" s="212"/>
      <c r="AH209" s="335" t="s">
        <v>161</v>
      </c>
      <c r="AI209" s="72"/>
      <c r="AJ209" s="226">
        <v>78.8</v>
      </c>
      <c r="AK209" s="226">
        <v>88.4</v>
      </c>
      <c r="AL209" s="318">
        <v>69.659199999999998</v>
      </c>
      <c r="AM209" s="226">
        <v>26244</v>
      </c>
      <c r="AN209" s="281">
        <v>14.996571428571428</v>
      </c>
      <c r="AO209" s="226">
        <v>4</v>
      </c>
      <c r="AP209" s="370">
        <v>13.1</v>
      </c>
      <c r="AQ209" s="320">
        <v>82</v>
      </c>
      <c r="AR209" s="371">
        <v>2</v>
      </c>
      <c r="AS209" s="322">
        <v>97.1</v>
      </c>
      <c r="AT209" s="373">
        <v>0.15975609756097561</v>
      </c>
      <c r="AU209" s="369">
        <v>0.31951219512195123</v>
      </c>
      <c r="AV209" s="325">
        <v>0.15595238095238095</v>
      </c>
      <c r="AW209" s="226">
        <v>12.5</v>
      </c>
      <c r="AX209" s="340">
        <v>0.5</v>
      </c>
      <c r="AY209" s="226">
        <v>3.4</v>
      </c>
      <c r="AZ209" s="226">
        <v>14.8</v>
      </c>
      <c r="BA209" s="345"/>
      <c r="BB209" s="226">
        <v>0</v>
      </c>
      <c r="BC209" s="329">
        <v>0.11999999999999993</v>
      </c>
      <c r="BD209" s="329"/>
      <c r="BE209" s="374" t="s">
        <v>754</v>
      </c>
      <c r="BF209" s="374" t="s">
        <v>754</v>
      </c>
      <c r="BG209" s="374" t="s">
        <v>754</v>
      </c>
      <c r="BH209" s="374" t="s">
        <v>754</v>
      </c>
      <c r="BI209" s="374" t="s">
        <v>754</v>
      </c>
      <c r="BJ209" s="374" t="s">
        <v>754</v>
      </c>
      <c r="BK209" s="374" t="s">
        <v>754</v>
      </c>
      <c r="BL209" s="395" t="s">
        <v>754</v>
      </c>
      <c r="BM209" s="396" t="s">
        <v>754</v>
      </c>
      <c r="BN209" s="374" t="s">
        <v>754</v>
      </c>
      <c r="BO209" s="374" t="s">
        <v>754</v>
      </c>
      <c r="BP209" s="374" t="s">
        <v>754</v>
      </c>
      <c r="BQ209" s="333" t="e">
        <v>#VALUE!</v>
      </c>
      <c r="BR209" s="347"/>
      <c r="BS209" s="347"/>
      <c r="BT209" s="347"/>
      <c r="BU209" s="347"/>
      <c r="BV209" s="347"/>
      <c r="BW209" s="347"/>
      <c r="BX209" s="347"/>
      <c r="BY209" s="347"/>
      <c r="BZ209" s="347"/>
      <c r="CA209" s="347"/>
      <c r="CB209" s="347"/>
      <c r="CC209" s="347"/>
      <c r="CD209" s="226"/>
      <c r="CE209" s="226"/>
      <c r="CF209" s="226"/>
      <c r="CG209" s="226"/>
      <c r="CH209" s="226"/>
      <c r="CI209" s="226"/>
      <c r="CJ209" s="226"/>
      <c r="CK209" s="226"/>
      <c r="CL209" s="226"/>
      <c r="CM209" s="226"/>
      <c r="CN209" s="66"/>
      <c r="CO209" s="66"/>
      <c r="CP209" s="66"/>
      <c r="CQ209" s="66"/>
      <c r="CR209" s="66"/>
      <c r="CS209" s="66"/>
      <c r="CT209" s="66"/>
      <c r="CU209" s="66"/>
      <c r="CV209" s="226"/>
      <c r="CW209" s="226"/>
      <c r="CX209" s="231" t="s">
        <v>929</v>
      </c>
      <c r="CY209" s="231">
        <v>3</v>
      </c>
      <c r="CZ209" s="231" t="s">
        <v>935</v>
      </c>
      <c r="DA209" s="231" t="s">
        <v>935</v>
      </c>
      <c r="DB209" s="335"/>
      <c r="DC209" s="226"/>
      <c r="DD209" s="54">
        <v>6160</v>
      </c>
      <c r="DE209" s="56">
        <v>227.371499</v>
      </c>
      <c r="DF209" s="56">
        <v>31.645088119999997</v>
      </c>
      <c r="DG209" s="56">
        <v>0</v>
      </c>
      <c r="DH209" s="56">
        <v>23.113617160000018</v>
      </c>
      <c r="DI209" s="4" t="s">
        <v>324</v>
      </c>
      <c r="DJ209" s="274">
        <v>475705417</v>
      </c>
      <c r="DK209" s="274" t="s">
        <v>312</v>
      </c>
      <c r="DL209" s="136">
        <v>6160</v>
      </c>
      <c r="DM209" s="274">
        <v>70</v>
      </c>
      <c r="DN209" s="266" t="s">
        <v>1090</v>
      </c>
      <c r="DO209" s="274" t="s">
        <v>48</v>
      </c>
      <c r="DP209" s="982" t="s">
        <v>280</v>
      </c>
      <c r="DQ209" s="1007">
        <v>2</v>
      </c>
      <c r="DR209" s="1061" t="s">
        <v>34</v>
      </c>
      <c r="DS209" s="1061"/>
      <c r="DT209" s="274">
        <v>0</v>
      </c>
      <c r="DU209" s="274">
        <v>0</v>
      </c>
      <c r="DV209" s="1008" t="s">
        <v>863</v>
      </c>
      <c r="DW209" s="274" t="s">
        <v>863</v>
      </c>
      <c r="DX209" s="274" t="s">
        <v>863</v>
      </c>
      <c r="DY209" s="274" t="s">
        <v>863</v>
      </c>
      <c r="DZ209" s="274">
        <v>156</v>
      </c>
      <c r="EA209" s="908">
        <v>7.7</v>
      </c>
      <c r="EB209" s="908">
        <v>92.3</v>
      </c>
      <c r="EC209" s="908" t="s">
        <v>863</v>
      </c>
      <c r="ED209" s="908" t="s">
        <v>863</v>
      </c>
      <c r="EE209" s="908" t="s">
        <v>863</v>
      </c>
      <c r="EF209" s="274" t="s">
        <v>863</v>
      </c>
      <c r="EG209" s="274">
        <v>0</v>
      </c>
      <c r="EH209" s="1061">
        <v>3</v>
      </c>
      <c r="EI209" s="286" t="s">
        <v>326</v>
      </c>
      <c r="EJ209" s="284">
        <v>7</v>
      </c>
      <c r="EK209" s="274"/>
      <c r="EL209" s="274">
        <v>3</v>
      </c>
      <c r="EM209" s="274">
        <v>0</v>
      </c>
      <c r="EN209" s="274">
        <v>167</v>
      </c>
      <c r="EO209" s="274">
        <v>80</v>
      </c>
      <c r="EP209" s="1087">
        <v>28.685144680698485</v>
      </c>
      <c r="EQ209" s="1061">
        <v>1</v>
      </c>
      <c r="ER209" s="274" t="s">
        <v>863</v>
      </c>
      <c r="ES209" s="1078" t="s">
        <v>863</v>
      </c>
      <c r="ET209" s="1061">
        <v>2</v>
      </c>
      <c r="EU209" s="274" t="s">
        <v>863</v>
      </c>
      <c r="EV209" s="691"/>
      <c r="EW209" s="691"/>
      <c r="EX209" s="987">
        <v>6160</v>
      </c>
      <c r="EY209" s="643"/>
      <c r="EZ209" s="643"/>
      <c r="FA209" s="643"/>
      <c r="FB209" s="643"/>
      <c r="FC209" s="643"/>
      <c r="FD209" s="644"/>
      <c r="FE209" s="645"/>
      <c r="FF209" s="643"/>
      <c r="FG209" s="643"/>
      <c r="FH209" s="643"/>
      <c r="FI209" s="643"/>
      <c r="FJ209" s="645"/>
      <c r="FK209" s="645"/>
      <c r="FL209" s="645"/>
      <c r="FM209" s="646"/>
      <c r="FN209" s="647"/>
      <c r="FO209" s="542" t="e">
        <v>#DIV/0!</v>
      </c>
      <c r="FP209" s="167">
        <v>156</v>
      </c>
      <c r="FQ209" s="742" t="s">
        <v>161</v>
      </c>
      <c r="FR209" s="42"/>
      <c r="FS209" s="101">
        <v>78.8</v>
      </c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225"/>
      <c r="GS209" s="225"/>
    </row>
    <row r="210" spans="1:201" hidden="1" x14ac:dyDescent="0.25">
      <c r="A210" s="101">
        <v>84</v>
      </c>
      <c r="B210" s="228">
        <f>COUNTIFS($E$1:E210,E210,$G$1:G210,G210)</f>
        <v>1</v>
      </c>
      <c r="C210" s="228"/>
      <c r="D210" s="966">
        <v>6161</v>
      </c>
      <c r="E210" s="233" t="s">
        <v>203</v>
      </c>
      <c r="F210" s="230" t="s">
        <v>44</v>
      </c>
      <c r="G210" s="230">
        <v>461101175</v>
      </c>
      <c r="H210" s="230">
        <f t="shared" si="3"/>
        <v>71</v>
      </c>
      <c r="I210" s="230" t="s">
        <v>312</v>
      </c>
      <c r="J210" s="223" t="s">
        <v>327</v>
      </c>
      <c r="K210" s="230" t="s">
        <v>53</v>
      </c>
      <c r="L210" s="257" t="s">
        <v>48</v>
      </c>
      <c r="M210" s="230">
        <v>6</v>
      </c>
      <c r="N210" s="226">
        <v>1</v>
      </c>
      <c r="O210" s="226"/>
      <c r="P210" s="226"/>
      <c r="Q210" s="290" t="s">
        <v>307</v>
      </c>
      <c r="S210" s="66" t="s">
        <v>244</v>
      </c>
      <c r="T210" s="168" t="s">
        <v>32</v>
      </c>
      <c r="U210" s="168" t="s">
        <v>298</v>
      </c>
      <c r="V210" s="180" t="s">
        <v>40</v>
      </c>
      <c r="W210" s="168" t="s">
        <v>32</v>
      </c>
      <c r="X210" s="179" t="s">
        <v>40</v>
      </c>
      <c r="Y210" s="168" t="s">
        <v>40</v>
      </c>
      <c r="Z210" s="168" t="s">
        <v>289</v>
      </c>
      <c r="AA210" s="226"/>
      <c r="AB210" s="226"/>
      <c r="AC210" s="212">
        <v>418</v>
      </c>
      <c r="AD210" s="212"/>
      <c r="AE210" s="212"/>
      <c r="AF210" s="212"/>
      <c r="AG210" s="212"/>
      <c r="AH210" s="335" t="s">
        <v>161</v>
      </c>
      <c r="AJ210" s="226">
        <v>33.4</v>
      </c>
      <c r="AK210" s="226">
        <v>86</v>
      </c>
      <c r="AL210" s="318">
        <v>28.724</v>
      </c>
      <c r="AM210" s="226">
        <v>53741</v>
      </c>
      <c r="AN210" s="281">
        <v>35.827333333333335</v>
      </c>
      <c r="AO210" s="226">
        <v>4</v>
      </c>
      <c r="AP210" s="370">
        <v>87.6</v>
      </c>
      <c r="AQ210" s="320">
        <v>8.6</v>
      </c>
      <c r="AR210" s="371">
        <v>1.7</v>
      </c>
      <c r="AS210" s="322">
        <v>97.899999999999991</v>
      </c>
      <c r="AT210" s="373">
        <v>10.186046511627907</v>
      </c>
      <c r="AU210" s="369">
        <v>17.316279069767443</v>
      </c>
      <c r="AV210" s="325">
        <v>8.5048543689320386</v>
      </c>
      <c r="AW210" s="226">
        <v>68.3</v>
      </c>
      <c r="AX210" s="340">
        <v>15</v>
      </c>
      <c r="AY210" s="226">
        <v>17.100000000000001</v>
      </c>
      <c r="AZ210" s="226">
        <v>41.4</v>
      </c>
      <c r="BB210" s="226">
        <v>7.0000000000000007E-2</v>
      </c>
      <c r="BC210" s="329">
        <v>3.8599999999999994</v>
      </c>
      <c r="BD210" s="329"/>
      <c r="BE210" s="374" t="s">
        <v>754</v>
      </c>
      <c r="BF210" s="374" t="s">
        <v>754</v>
      </c>
      <c r="BG210" s="374" t="s">
        <v>754</v>
      </c>
      <c r="BH210" s="374" t="s">
        <v>754</v>
      </c>
      <c r="BI210" s="374" t="s">
        <v>754</v>
      </c>
      <c r="BJ210" s="374" t="s">
        <v>754</v>
      </c>
      <c r="BK210" s="374" t="s">
        <v>754</v>
      </c>
      <c r="BL210" s="395" t="s">
        <v>754</v>
      </c>
      <c r="BM210" s="396" t="s">
        <v>754</v>
      </c>
      <c r="BN210" s="374" t="s">
        <v>754</v>
      </c>
      <c r="BO210" s="374" t="s">
        <v>754</v>
      </c>
      <c r="BP210" s="374" t="s">
        <v>754</v>
      </c>
      <c r="BQ210" s="333" t="e">
        <v>#VALUE!</v>
      </c>
      <c r="BR210" s="347"/>
      <c r="BS210" s="347"/>
      <c r="BT210" s="347"/>
      <c r="BU210" s="347"/>
      <c r="BV210" s="347"/>
      <c r="BW210" s="347"/>
      <c r="BX210" s="347"/>
      <c r="BY210" s="347"/>
      <c r="BZ210" s="347"/>
      <c r="CA210" s="347"/>
      <c r="CB210" s="347"/>
      <c r="CC210" s="347"/>
      <c r="CU210" s="66"/>
      <c r="CX210" s="231" t="s">
        <v>929</v>
      </c>
      <c r="CY210" s="231">
        <v>3</v>
      </c>
      <c r="CZ210" s="231" t="s">
        <v>949</v>
      </c>
      <c r="DA210" s="231" t="s">
        <v>928</v>
      </c>
      <c r="DD210" s="54">
        <v>6161</v>
      </c>
      <c r="DE210" s="56">
        <v>259.38005436000003</v>
      </c>
      <c r="DF210" s="56">
        <v>43.076615519999997</v>
      </c>
      <c r="DG210" s="56">
        <v>0</v>
      </c>
      <c r="DH210" s="56">
        <v>14.42614524999999</v>
      </c>
      <c r="DI210" s="4" t="s">
        <v>203</v>
      </c>
      <c r="DJ210" s="274">
        <v>461101175</v>
      </c>
      <c r="DK210" s="274" t="s">
        <v>312</v>
      </c>
      <c r="DL210" s="136">
        <v>6161</v>
      </c>
      <c r="DM210" s="274">
        <v>71</v>
      </c>
      <c r="DN210" s="521" t="s">
        <v>1088</v>
      </c>
      <c r="DO210" s="274" t="s">
        <v>48</v>
      </c>
      <c r="DP210" s="982" t="s">
        <v>280</v>
      </c>
      <c r="DQ210" s="1007">
        <v>2</v>
      </c>
      <c r="DR210" s="1061" t="s">
        <v>34</v>
      </c>
      <c r="DS210" s="1061"/>
      <c r="DT210" s="274">
        <v>0</v>
      </c>
      <c r="DU210" s="274">
        <v>0</v>
      </c>
      <c r="DV210" s="1008" t="s">
        <v>863</v>
      </c>
      <c r="DW210" s="274" t="s">
        <v>863</v>
      </c>
      <c r="DX210" s="274" t="s">
        <v>863</v>
      </c>
      <c r="DY210" s="274" t="s">
        <v>863</v>
      </c>
      <c r="DZ210" s="274">
        <v>418</v>
      </c>
      <c r="EA210" s="908">
        <v>7.9</v>
      </c>
      <c r="EB210" s="908">
        <v>92.1</v>
      </c>
      <c r="EC210" s="908" t="s">
        <v>863</v>
      </c>
      <c r="ED210" s="908" t="s">
        <v>863</v>
      </c>
      <c r="EE210" s="908" t="s">
        <v>863</v>
      </c>
      <c r="EF210" s="274" t="s">
        <v>863</v>
      </c>
      <c r="EG210" s="274">
        <v>0</v>
      </c>
      <c r="EH210" s="1061">
        <v>3</v>
      </c>
      <c r="EI210" s="284">
        <v>1</v>
      </c>
      <c r="EJ210" s="284">
        <v>6</v>
      </c>
      <c r="EK210" s="274"/>
      <c r="EL210" s="274">
        <v>2</v>
      </c>
      <c r="EM210" s="274">
        <v>0</v>
      </c>
      <c r="EN210" s="274" t="s">
        <v>863</v>
      </c>
      <c r="EO210" s="274" t="s">
        <v>863</v>
      </c>
      <c r="EP210" s="1087" t="s">
        <v>863</v>
      </c>
      <c r="EQ210" s="1061">
        <v>3</v>
      </c>
      <c r="ER210" s="274" t="s">
        <v>863</v>
      </c>
      <c r="ES210" s="1078">
        <v>3</v>
      </c>
      <c r="ET210" s="1061">
        <v>2</v>
      </c>
      <c r="EU210" s="274" t="s">
        <v>863</v>
      </c>
      <c r="EV210" s="691"/>
      <c r="EW210" s="691"/>
      <c r="EX210" s="987">
        <v>6161</v>
      </c>
      <c r="EY210" s="643"/>
      <c r="EZ210" s="643"/>
      <c r="FA210" s="643"/>
      <c r="FB210" s="643"/>
      <c r="FC210" s="643"/>
      <c r="FD210" s="644"/>
      <c r="FE210" s="645"/>
      <c r="FF210" s="643"/>
      <c r="FG210" s="643"/>
      <c r="FH210" s="643"/>
      <c r="FI210" s="643"/>
      <c r="FJ210" s="645"/>
      <c r="FK210" s="645"/>
      <c r="FL210" s="645"/>
      <c r="FM210" s="646"/>
      <c r="FN210" s="647"/>
      <c r="FO210" s="542" t="e">
        <v>#DIV/0!</v>
      </c>
      <c r="FP210" s="167">
        <v>418</v>
      </c>
      <c r="FQ210" s="742" t="s">
        <v>161</v>
      </c>
      <c r="FR210" s="93"/>
      <c r="FS210" s="101">
        <v>33.4</v>
      </c>
      <c r="GR210" s="225"/>
      <c r="GS210" s="225"/>
    </row>
    <row r="211" spans="1:201" hidden="1" x14ac:dyDescent="0.25">
      <c r="A211" s="101">
        <v>85</v>
      </c>
      <c r="B211" s="228">
        <f>COUNTIFS($E$1:E211,E211,$G$1:G211,G211)</f>
        <v>2</v>
      </c>
      <c r="C211" s="228"/>
      <c r="D211" s="966">
        <v>6165</v>
      </c>
      <c r="E211" s="233" t="s">
        <v>274</v>
      </c>
      <c r="F211" s="230" t="s">
        <v>275</v>
      </c>
      <c r="G211" s="230">
        <v>7361245727</v>
      </c>
      <c r="H211" s="230">
        <f t="shared" si="3"/>
        <v>44</v>
      </c>
      <c r="I211" s="230" t="s">
        <v>312</v>
      </c>
      <c r="J211" s="223" t="s">
        <v>317</v>
      </c>
      <c r="K211" s="230" t="s">
        <v>53</v>
      </c>
      <c r="L211" s="257" t="s">
        <v>48</v>
      </c>
      <c r="M211" s="230">
        <v>7</v>
      </c>
      <c r="N211" s="226">
        <v>3</v>
      </c>
      <c r="O211" s="226"/>
      <c r="P211" s="226"/>
      <c r="Q211" s="290" t="s">
        <v>307</v>
      </c>
      <c r="S211" s="66" t="s">
        <v>244</v>
      </c>
      <c r="T211" s="168" t="s">
        <v>32</v>
      </c>
      <c r="U211" s="168" t="s">
        <v>298</v>
      </c>
      <c r="V211" s="180" t="s">
        <v>96</v>
      </c>
      <c r="W211" s="168" t="s">
        <v>32</v>
      </c>
      <c r="X211" s="179" t="s">
        <v>45</v>
      </c>
      <c r="Y211" s="168" t="s">
        <v>40</v>
      </c>
      <c r="Z211" s="168" t="s">
        <v>289</v>
      </c>
      <c r="AA211" s="226"/>
      <c r="AB211" s="226"/>
      <c r="AC211" s="219">
        <v>128</v>
      </c>
      <c r="AD211" s="219"/>
      <c r="AE211" s="219"/>
      <c r="AF211" s="219"/>
      <c r="AG211" s="219"/>
      <c r="AH211" s="335" t="s">
        <v>161</v>
      </c>
      <c r="AJ211" s="226">
        <v>10.6</v>
      </c>
      <c r="AK211" s="226">
        <v>94.3</v>
      </c>
      <c r="AL211" s="318">
        <v>9.9957999999999991</v>
      </c>
      <c r="AM211" s="226">
        <v>3377</v>
      </c>
      <c r="AN211" s="281">
        <v>2.4121428571428569</v>
      </c>
      <c r="AO211" s="226">
        <v>5</v>
      </c>
      <c r="AP211" s="370">
        <v>46.7</v>
      </c>
      <c r="AQ211" s="320">
        <v>47.2</v>
      </c>
      <c r="AR211" s="371">
        <v>4.2</v>
      </c>
      <c r="AS211" s="322">
        <v>98.100000000000009</v>
      </c>
      <c r="AT211" s="373">
        <v>0.98940677966101698</v>
      </c>
      <c r="AU211" s="369">
        <v>4.1555084745762718</v>
      </c>
      <c r="AV211" s="325">
        <v>0.90856031128404668</v>
      </c>
      <c r="AW211" s="226">
        <v>43.4</v>
      </c>
      <c r="AX211" s="340">
        <v>1.8</v>
      </c>
      <c r="AY211" s="226">
        <v>3.7</v>
      </c>
      <c r="AZ211" s="231" t="s">
        <v>754</v>
      </c>
      <c r="BB211" s="226">
        <v>1.1499999999999999</v>
      </c>
      <c r="BC211" s="329">
        <v>0.66000000000000081</v>
      </c>
      <c r="BD211" s="329"/>
      <c r="BE211" s="374" t="s">
        <v>754</v>
      </c>
      <c r="BF211" s="374" t="s">
        <v>754</v>
      </c>
      <c r="BG211" s="374" t="s">
        <v>754</v>
      </c>
      <c r="BH211" s="374" t="s">
        <v>754</v>
      </c>
      <c r="BI211" s="374" t="s">
        <v>754</v>
      </c>
      <c r="BJ211" s="226">
        <v>38.700000000000003</v>
      </c>
      <c r="BK211" s="226">
        <v>60.4</v>
      </c>
      <c r="BL211" s="331">
        <v>0.64072847682119216</v>
      </c>
      <c r="BM211" s="342">
        <v>0.4</v>
      </c>
      <c r="BN211" s="226">
        <v>0.3</v>
      </c>
      <c r="BO211" s="226">
        <v>1.4</v>
      </c>
      <c r="BP211" s="226">
        <v>3.8</v>
      </c>
      <c r="BQ211" s="333">
        <v>2.7142857142857144</v>
      </c>
      <c r="BR211" s="347"/>
      <c r="BS211" s="347"/>
      <c r="BT211" s="347"/>
      <c r="BU211" s="347"/>
      <c r="BV211" s="347"/>
      <c r="BW211" s="347"/>
      <c r="BX211" s="347"/>
      <c r="BY211" s="347"/>
      <c r="BZ211" s="347"/>
      <c r="CA211" s="347"/>
      <c r="CB211" s="347"/>
      <c r="CC211" s="347"/>
      <c r="CU211" s="66"/>
      <c r="CX211" s="231" t="s">
        <v>926</v>
      </c>
      <c r="CY211" s="231"/>
      <c r="CZ211" s="223" t="s">
        <v>935</v>
      </c>
      <c r="DA211" s="231" t="s">
        <v>935</v>
      </c>
      <c r="DD211" s="54"/>
      <c r="DE211" s="56"/>
      <c r="DF211" s="56"/>
      <c r="DG211" s="56"/>
      <c r="DH211" s="56"/>
      <c r="DI211" s="4" t="s">
        <v>274</v>
      </c>
      <c r="DJ211" s="274">
        <v>7361245727</v>
      </c>
      <c r="DK211" s="274" t="s">
        <v>312</v>
      </c>
      <c r="DL211" s="136">
        <v>6165</v>
      </c>
      <c r="DM211" s="274">
        <v>44</v>
      </c>
      <c r="DN211" s="266" t="s">
        <v>1090</v>
      </c>
      <c r="DO211" s="274"/>
      <c r="DP211" s="982" t="s">
        <v>280</v>
      </c>
      <c r="DQ211" s="1007"/>
      <c r="DR211" s="1061"/>
      <c r="DS211" s="1061"/>
      <c r="DT211" s="274"/>
      <c r="DU211" s="274"/>
      <c r="DV211" s="1008"/>
      <c r="DW211" s="274"/>
      <c r="DX211" s="274" t="s">
        <v>863</v>
      </c>
      <c r="DY211" s="274" t="s">
        <v>863</v>
      </c>
      <c r="DZ211" s="274">
        <v>128</v>
      </c>
      <c r="EA211" s="908">
        <v>39.1</v>
      </c>
      <c r="EB211" s="908">
        <v>60.9</v>
      </c>
      <c r="EC211" s="908" t="s">
        <v>863</v>
      </c>
      <c r="ED211" s="908" t="s">
        <v>863</v>
      </c>
      <c r="EE211" s="908" t="s">
        <v>863</v>
      </c>
      <c r="EF211" s="274" t="s">
        <v>863</v>
      </c>
      <c r="EG211" s="274">
        <v>0</v>
      </c>
      <c r="EH211" s="1061"/>
      <c r="EI211" s="284"/>
      <c r="EJ211" s="284"/>
      <c r="EK211" s="274"/>
      <c r="EL211" s="274"/>
      <c r="EM211" s="1018">
        <v>0</v>
      </c>
      <c r="EN211" s="1018">
        <v>153</v>
      </c>
      <c r="EO211" s="1018">
        <v>115</v>
      </c>
      <c r="EP211" s="1080">
        <f>EO211/((EN211/100)*(EN211/100))</f>
        <v>49.12640437438592</v>
      </c>
      <c r="EQ211" s="1080">
        <v>1</v>
      </c>
      <c r="ER211" s="1018" t="s">
        <v>863</v>
      </c>
      <c r="ES211" s="1080">
        <v>3</v>
      </c>
      <c r="ET211" s="1080">
        <v>2</v>
      </c>
      <c r="EU211" s="1018">
        <v>4</v>
      </c>
      <c r="EV211" s="1019">
        <v>42765</v>
      </c>
      <c r="EW211" s="1019"/>
      <c r="EX211" s="987">
        <v>6165</v>
      </c>
      <c r="EY211" s="643"/>
      <c r="EZ211" s="643"/>
      <c r="FA211" s="643"/>
      <c r="FB211" s="643"/>
      <c r="FC211" s="643"/>
      <c r="FD211" s="644"/>
      <c r="FE211" s="645"/>
      <c r="FF211" s="643"/>
      <c r="FG211" s="643"/>
      <c r="FH211" s="643"/>
      <c r="FI211" s="643"/>
      <c r="FJ211" s="645"/>
      <c r="FK211" s="645"/>
      <c r="FL211" s="645"/>
      <c r="FM211" s="646"/>
      <c r="FN211" s="647"/>
      <c r="FO211" s="542" t="e">
        <v>#DIV/0!</v>
      </c>
      <c r="FP211" s="167">
        <v>128</v>
      </c>
      <c r="FQ211" s="742" t="s">
        <v>161</v>
      </c>
      <c r="FR211" s="93"/>
      <c r="FS211" s="101">
        <v>10.6</v>
      </c>
      <c r="GR211" s="225"/>
      <c r="GS211" s="225"/>
    </row>
    <row r="212" spans="1:201" hidden="1" x14ac:dyDescent="0.25">
      <c r="A212" s="228">
        <v>86</v>
      </c>
      <c r="B212" s="228">
        <f>COUNTIFS($E$1:E212,E212,$G$1:G212,G212)</f>
        <v>1</v>
      </c>
      <c r="C212" s="228"/>
      <c r="D212" s="966">
        <v>6170</v>
      </c>
      <c r="E212" s="233" t="s">
        <v>328</v>
      </c>
      <c r="F212" s="230" t="s">
        <v>93</v>
      </c>
      <c r="G212" s="230">
        <v>7712165362</v>
      </c>
      <c r="H212" s="230">
        <f t="shared" si="3"/>
        <v>40</v>
      </c>
      <c r="I212" s="230" t="s">
        <v>329</v>
      </c>
      <c r="J212" s="223" t="s">
        <v>330</v>
      </c>
      <c r="K212" s="230" t="s">
        <v>53</v>
      </c>
      <c r="L212" s="257" t="s">
        <v>48</v>
      </c>
      <c r="M212" s="230">
        <v>3</v>
      </c>
      <c r="N212" s="226">
        <v>1</v>
      </c>
      <c r="O212" s="226"/>
      <c r="P212" s="226"/>
      <c r="Q212" s="290" t="s">
        <v>307</v>
      </c>
      <c r="T212" s="168" t="s">
        <v>32</v>
      </c>
      <c r="U212" s="168" t="s">
        <v>40</v>
      </c>
      <c r="V212" s="180" t="s">
        <v>40</v>
      </c>
      <c r="W212" s="168" t="s">
        <v>40</v>
      </c>
      <c r="X212" s="179" t="s">
        <v>45</v>
      </c>
      <c r="Y212" s="168" t="s">
        <v>40</v>
      </c>
      <c r="Z212" s="168" t="s">
        <v>289</v>
      </c>
      <c r="AA212" s="226"/>
      <c r="AB212" s="226"/>
      <c r="AC212" s="212" t="s">
        <v>40</v>
      </c>
      <c r="AD212" s="212"/>
      <c r="AE212" s="212"/>
      <c r="AF212" s="212"/>
      <c r="AG212" s="212"/>
      <c r="AH212" s="335" t="s">
        <v>161</v>
      </c>
      <c r="AJ212" s="231" t="s">
        <v>754</v>
      </c>
      <c r="AK212" s="226">
        <v>54.5</v>
      </c>
      <c r="AL212" s="338" t="s">
        <v>754</v>
      </c>
      <c r="AM212" s="226">
        <v>5951</v>
      </c>
      <c r="AN212" s="281">
        <v>5.9509999999999996</v>
      </c>
      <c r="AO212" s="226">
        <v>3</v>
      </c>
      <c r="AP212" s="397">
        <v>44.1</v>
      </c>
      <c r="AQ212" s="320">
        <v>35.6</v>
      </c>
      <c r="AR212" s="371">
        <v>2.7</v>
      </c>
      <c r="AS212" s="322">
        <v>82.4</v>
      </c>
      <c r="AT212" s="373">
        <v>1.2387640449438202</v>
      </c>
      <c r="AU212" s="369">
        <v>3.3446629213483146</v>
      </c>
      <c r="AV212" s="325">
        <v>1.1514360313315926</v>
      </c>
      <c r="AW212" s="226">
        <v>19.3</v>
      </c>
      <c r="AX212" s="340" t="s">
        <v>754</v>
      </c>
      <c r="AY212" s="231" t="s">
        <v>754</v>
      </c>
      <c r="AZ212" s="231" t="s">
        <v>754</v>
      </c>
      <c r="BB212" s="231" t="s">
        <v>754</v>
      </c>
      <c r="BC212" s="329">
        <v>4.96</v>
      </c>
      <c r="BD212" s="329"/>
      <c r="BE212" s="374" t="s">
        <v>754</v>
      </c>
      <c r="BF212" s="374" t="s">
        <v>754</v>
      </c>
      <c r="BG212" s="374" t="s">
        <v>754</v>
      </c>
      <c r="BH212" s="374" t="s">
        <v>754</v>
      </c>
      <c r="BI212" s="374" t="s">
        <v>754</v>
      </c>
      <c r="BJ212" s="226">
        <v>70.3</v>
      </c>
      <c r="BK212" s="226">
        <v>28.8</v>
      </c>
      <c r="BL212" s="331">
        <v>2.4409722222222219</v>
      </c>
      <c r="BM212" s="342">
        <v>0.2</v>
      </c>
      <c r="BN212" s="226">
        <v>2.2000000000000002</v>
      </c>
      <c r="BO212" s="226">
        <v>19.7</v>
      </c>
      <c r="BP212" s="226">
        <v>40.799999999999997</v>
      </c>
      <c r="BQ212" s="333">
        <v>2.0710659898477157</v>
      </c>
      <c r="BR212" s="347"/>
      <c r="BS212" s="347"/>
      <c r="BT212" s="347"/>
      <c r="BU212" s="347"/>
      <c r="BV212" s="347"/>
      <c r="BW212" s="347"/>
      <c r="BX212" s="347"/>
      <c r="BY212" s="347"/>
      <c r="BZ212" s="347"/>
      <c r="CA212" s="347"/>
      <c r="CB212" s="347"/>
      <c r="CC212" s="347"/>
      <c r="CD212" s="374" t="s">
        <v>754</v>
      </c>
      <c r="CE212" s="374" t="s">
        <v>754</v>
      </c>
      <c r="CF212" s="374" t="s">
        <v>754</v>
      </c>
      <c r="CG212" s="374" t="s">
        <v>754</v>
      </c>
      <c r="CH212" s="374" t="s">
        <v>754</v>
      </c>
      <c r="CI212" s="374" t="s">
        <v>754</v>
      </c>
      <c r="CJ212" s="374" t="s">
        <v>754</v>
      </c>
      <c r="CK212" s="374"/>
      <c r="CL212" s="374"/>
      <c r="CM212" s="374" t="s">
        <v>754</v>
      </c>
      <c r="CN212" s="407"/>
      <c r="CO212" s="407"/>
      <c r="CP212" s="407"/>
      <c r="CQ212" s="407"/>
      <c r="CR212" s="407"/>
      <c r="CS212" s="407"/>
      <c r="CT212" s="407"/>
      <c r="CU212" s="407"/>
      <c r="CX212" s="231" t="s">
        <v>926</v>
      </c>
      <c r="CY212" s="231" t="s">
        <v>1101</v>
      </c>
      <c r="CZ212" s="231" t="s">
        <v>927</v>
      </c>
      <c r="DA212" s="231" t="s">
        <v>928</v>
      </c>
      <c r="DB212" s="349" t="s">
        <v>939</v>
      </c>
      <c r="DD212" s="52">
        <v>6170</v>
      </c>
      <c r="DE212" s="57" t="s">
        <v>1163</v>
      </c>
      <c r="DF212" s="56">
        <v>30.458152319999996</v>
      </c>
      <c r="DG212" s="56">
        <v>0</v>
      </c>
      <c r="DH212" s="56">
        <v>14.798698239999993</v>
      </c>
      <c r="DI212" s="4" t="s">
        <v>328</v>
      </c>
      <c r="DJ212" s="274">
        <v>7712165362</v>
      </c>
      <c r="DK212" s="274" t="s">
        <v>329</v>
      </c>
      <c r="DL212" s="136">
        <v>6170</v>
      </c>
      <c r="DM212" s="274">
        <v>40</v>
      </c>
      <c r="DN212" s="521" t="s">
        <v>1088</v>
      </c>
      <c r="DO212" s="274" t="s">
        <v>48</v>
      </c>
      <c r="DP212" s="982" t="s">
        <v>280</v>
      </c>
      <c r="DQ212" s="1007">
        <v>2</v>
      </c>
      <c r="DR212" s="1061" t="s">
        <v>1106</v>
      </c>
      <c r="DS212" s="1061"/>
      <c r="DT212" s="274">
        <v>0</v>
      </c>
      <c r="DU212" s="274">
        <v>0</v>
      </c>
      <c r="DV212" s="1008" t="s">
        <v>863</v>
      </c>
      <c r="DW212" s="274" t="s">
        <v>863</v>
      </c>
      <c r="DX212" s="274" t="s">
        <v>863</v>
      </c>
      <c r="DY212" s="274" t="s">
        <v>863</v>
      </c>
      <c r="DZ212" s="274" t="s">
        <v>863</v>
      </c>
      <c r="EA212" s="908" t="s">
        <v>863</v>
      </c>
      <c r="EB212" s="908" t="s">
        <v>863</v>
      </c>
      <c r="EC212" s="908" t="s">
        <v>863</v>
      </c>
      <c r="ED212" s="908" t="s">
        <v>863</v>
      </c>
      <c r="EE212" s="908" t="s">
        <v>863</v>
      </c>
      <c r="EF212" s="274" t="s">
        <v>863</v>
      </c>
      <c r="EG212" s="274" t="s">
        <v>863</v>
      </c>
      <c r="EH212" s="1061" t="s">
        <v>1101</v>
      </c>
      <c r="EI212" s="284">
        <v>1</v>
      </c>
      <c r="EJ212" s="284">
        <v>3</v>
      </c>
      <c r="EK212" s="274"/>
      <c r="EL212" s="274">
        <v>1</v>
      </c>
      <c r="EM212" s="274">
        <v>0</v>
      </c>
      <c r="EN212" s="274">
        <v>176</v>
      </c>
      <c r="EO212" s="274">
        <v>90</v>
      </c>
      <c r="EP212" s="1087">
        <v>29.0547520661157</v>
      </c>
      <c r="EQ212" s="1061">
        <v>1</v>
      </c>
      <c r="ER212" s="274" t="s">
        <v>863</v>
      </c>
      <c r="ES212" s="1078">
        <v>2</v>
      </c>
      <c r="ET212" s="1061">
        <v>2</v>
      </c>
      <c r="EU212" s="274">
        <v>4</v>
      </c>
      <c r="EV212" s="691"/>
      <c r="EW212" s="691"/>
      <c r="EX212" s="987">
        <v>6170</v>
      </c>
      <c r="EY212" s="643"/>
      <c r="EZ212" s="643"/>
      <c r="FA212" s="643"/>
      <c r="FB212" s="643"/>
      <c r="FC212" s="643"/>
      <c r="FD212" s="644"/>
      <c r="FE212" s="645"/>
      <c r="FF212" s="643"/>
      <c r="FG212" s="643"/>
      <c r="FH212" s="643"/>
      <c r="FI212" s="643"/>
      <c r="FJ212" s="645"/>
      <c r="FK212" s="645"/>
      <c r="FL212" s="645"/>
      <c r="FM212" s="646"/>
      <c r="FN212" s="647"/>
      <c r="FO212" s="542"/>
      <c r="FP212" s="167" t="s">
        <v>40</v>
      </c>
      <c r="FQ212" s="742" t="s">
        <v>161</v>
      </c>
      <c r="FR212" s="93"/>
      <c r="FS212" s="624" t="s">
        <v>754</v>
      </c>
      <c r="GR212" s="225"/>
      <c r="GS212" s="225"/>
    </row>
    <row r="213" spans="1:201" hidden="1" x14ac:dyDescent="0.25">
      <c r="A213" s="101">
        <v>87</v>
      </c>
      <c r="B213" s="228">
        <f>COUNTIFS($E$1:E213,E213,$G$1:G213,G213)</f>
        <v>1</v>
      </c>
      <c r="C213" s="228"/>
      <c r="D213" s="966">
        <v>6171</v>
      </c>
      <c r="E213" s="233" t="s">
        <v>38</v>
      </c>
      <c r="F213" s="230" t="s">
        <v>30</v>
      </c>
      <c r="G213" s="230">
        <v>481007231</v>
      </c>
      <c r="H213" s="230">
        <f t="shared" si="3"/>
        <v>69</v>
      </c>
      <c r="I213" s="230" t="s">
        <v>329</v>
      </c>
      <c r="J213" s="223" t="s">
        <v>331</v>
      </c>
      <c r="K213" s="230" t="s">
        <v>53</v>
      </c>
      <c r="L213" s="257" t="s">
        <v>48</v>
      </c>
      <c r="M213" s="230">
        <v>7</v>
      </c>
      <c r="N213" s="226">
        <v>8</v>
      </c>
      <c r="O213" s="226"/>
      <c r="P213" s="226"/>
      <c r="Q213" s="290" t="s">
        <v>307</v>
      </c>
      <c r="T213" s="168" t="s">
        <v>32</v>
      </c>
      <c r="U213" s="168" t="s">
        <v>298</v>
      </c>
      <c r="V213" s="180" t="s">
        <v>96</v>
      </c>
      <c r="W213" s="168" t="s">
        <v>32</v>
      </c>
      <c r="X213" s="179" t="s">
        <v>40</v>
      </c>
      <c r="Y213" s="168" t="s">
        <v>40</v>
      </c>
      <c r="AA213" s="226"/>
      <c r="AB213" s="226"/>
      <c r="AC213" s="219">
        <v>146</v>
      </c>
      <c r="AD213" s="219"/>
      <c r="AE213" s="219"/>
      <c r="AF213" s="219"/>
      <c r="AG213" s="219"/>
      <c r="AH213" s="335" t="s">
        <v>158</v>
      </c>
      <c r="AJ213" s="226">
        <v>0.1</v>
      </c>
      <c r="AK213" s="226">
        <v>88.9</v>
      </c>
      <c r="AL213" s="318">
        <v>8.8900000000000007E-2</v>
      </c>
      <c r="AM213" s="226">
        <v>1784</v>
      </c>
      <c r="AN213" s="281">
        <v>1.0194285714285714</v>
      </c>
      <c r="AO213" s="226">
        <v>4</v>
      </c>
      <c r="AP213" s="370">
        <v>64</v>
      </c>
      <c r="AQ213" s="320">
        <v>8.1999999999999993</v>
      </c>
      <c r="AR213" s="371">
        <v>25.3</v>
      </c>
      <c r="AS213" s="322">
        <v>97.5</v>
      </c>
      <c r="AT213" s="373">
        <v>7.8048780487804885</v>
      </c>
      <c r="AU213" s="369">
        <v>197.46341463414637</v>
      </c>
      <c r="AV213" s="325">
        <v>1.9104477611940298</v>
      </c>
      <c r="AW213" s="226">
        <v>55.4</v>
      </c>
      <c r="AX213" s="340">
        <v>7.9</v>
      </c>
      <c r="AY213" s="226">
        <v>12.4</v>
      </c>
      <c r="AZ213" s="226">
        <v>18.399999999999999</v>
      </c>
      <c r="BB213" s="226">
        <v>0</v>
      </c>
      <c r="BC213" s="329">
        <v>1.7200000000000002</v>
      </c>
      <c r="BD213" s="329"/>
      <c r="BJ213" s="374" t="s">
        <v>754</v>
      </c>
      <c r="BK213" s="374" t="s">
        <v>754</v>
      </c>
      <c r="BL213" s="395" t="s">
        <v>754</v>
      </c>
      <c r="BM213" s="396" t="s">
        <v>754</v>
      </c>
      <c r="BN213" s="374" t="s">
        <v>754</v>
      </c>
      <c r="BO213" s="374" t="s">
        <v>754</v>
      </c>
      <c r="BP213" s="374" t="s">
        <v>754</v>
      </c>
      <c r="BQ213" s="405"/>
      <c r="BR213" s="406"/>
      <c r="BS213" s="406"/>
      <c r="BT213" s="406"/>
      <c r="BU213" s="406"/>
      <c r="BV213" s="406"/>
      <c r="BW213" s="406"/>
      <c r="BX213" s="406"/>
      <c r="BY213" s="406"/>
      <c r="BZ213" s="406"/>
      <c r="CA213" s="406"/>
      <c r="CB213" s="406"/>
      <c r="CC213" s="406"/>
      <c r="CU213" s="66"/>
      <c r="CV213" s="231" t="s">
        <v>754</v>
      </c>
      <c r="CW213" s="231" t="s">
        <v>754</v>
      </c>
      <c r="CX213" s="231" t="s">
        <v>943</v>
      </c>
      <c r="CY213" s="231">
        <v>6</v>
      </c>
      <c r="CZ213" s="223" t="s">
        <v>949</v>
      </c>
      <c r="DA213" s="231" t="s">
        <v>928</v>
      </c>
      <c r="DD213" s="52"/>
      <c r="DE213" s="57"/>
      <c r="DF213" s="56"/>
      <c r="DG213" s="56"/>
      <c r="DH213" s="56"/>
      <c r="DI213" s="4" t="s">
        <v>38</v>
      </c>
      <c r="DJ213" s="274">
        <v>481007231</v>
      </c>
      <c r="DK213" s="274" t="s">
        <v>329</v>
      </c>
      <c r="DL213" s="136">
        <v>6171</v>
      </c>
      <c r="DM213" s="274">
        <v>69</v>
      </c>
      <c r="DN213" s="521" t="s">
        <v>1088</v>
      </c>
      <c r="DO213" s="274" t="s">
        <v>48</v>
      </c>
      <c r="DP213" s="982" t="s">
        <v>281</v>
      </c>
      <c r="DQ213" s="1007">
        <v>2</v>
      </c>
      <c r="DR213" s="1061" t="s">
        <v>34</v>
      </c>
      <c r="DS213" s="1061"/>
      <c r="DT213" s="274">
        <v>1</v>
      </c>
      <c r="DU213" s="274">
        <v>1</v>
      </c>
      <c r="DV213" s="1012">
        <v>42495</v>
      </c>
      <c r="DW213" s="274">
        <v>1</v>
      </c>
      <c r="DX213" s="274">
        <v>24.7</v>
      </c>
      <c r="DY213" s="274" t="s">
        <v>863</v>
      </c>
      <c r="DZ213" s="274">
        <v>146</v>
      </c>
      <c r="EA213" s="908">
        <v>34.9</v>
      </c>
      <c r="EB213" s="908">
        <v>65.099999999999994</v>
      </c>
      <c r="EC213" s="908">
        <v>7.7</v>
      </c>
      <c r="ED213" s="908">
        <v>1659</v>
      </c>
      <c r="EE213" s="908" t="s">
        <v>863</v>
      </c>
      <c r="EF213" s="274">
        <v>3.84</v>
      </c>
      <c r="EG213" s="274">
        <v>0</v>
      </c>
      <c r="EH213" s="1061">
        <v>6</v>
      </c>
      <c r="EI213" s="284">
        <v>8</v>
      </c>
      <c r="EJ213" s="284">
        <v>7</v>
      </c>
      <c r="EK213" s="274"/>
      <c r="EL213" s="274">
        <v>3</v>
      </c>
      <c r="EM213" s="274">
        <v>1</v>
      </c>
      <c r="EN213" s="274">
        <v>180</v>
      </c>
      <c r="EO213" s="274">
        <v>125</v>
      </c>
      <c r="EP213" s="1087">
        <v>38.580246913580247</v>
      </c>
      <c r="EQ213" s="1061">
        <v>0</v>
      </c>
      <c r="ER213" s="1010">
        <v>42621</v>
      </c>
      <c r="ES213" s="1078" t="s">
        <v>863</v>
      </c>
      <c r="ET213" s="1061" t="s">
        <v>863</v>
      </c>
      <c r="EU213" s="274" t="s">
        <v>863</v>
      </c>
      <c r="EV213" s="691"/>
      <c r="EW213" s="691"/>
      <c r="EX213" s="987">
        <v>6171</v>
      </c>
      <c r="EY213" s="643"/>
      <c r="EZ213" s="643"/>
      <c r="FA213" s="643"/>
      <c r="FB213" s="643"/>
      <c r="FC213" s="643"/>
      <c r="FD213" s="644"/>
      <c r="FE213" s="645"/>
      <c r="FF213" s="643"/>
      <c r="FG213" s="643"/>
      <c r="FH213" s="643"/>
      <c r="FI213" s="643"/>
      <c r="FJ213" s="645"/>
      <c r="FK213" s="645"/>
      <c r="FL213" s="645"/>
      <c r="FM213" s="646"/>
      <c r="FN213" s="647"/>
      <c r="FO213" s="542" t="e">
        <v>#DIV/0!</v>
      </c>
      <c r="FP213" s="167">
        <v>146</v>
      </c>
      <c r="FQ213" s="742" t="s">
        <v>158</v>
      </c>
      <c r="FR213" s="42"/>
      <c r="FS213" s="101">
        <v>0.1</v>
      </c>
      <c r="GR213" s="225"/>
      <c r="GS213" s="225"/>
    </row>
    <row r="214" spans="1:201" hidden="1" x14ac:dyDescent="0.25">
      <c r="A214" s="101">
        <v>88</v>
      </c>
      <c r="B214" s="228">
        <f>COUNTIFS($E$1:E214,E214,$G$1:G214,G214)</f>
        <v>1</v>
      </c>
      <c r="C214" s="228"/>
      <c r="D214" s="966">
        <v>6172</v>
      </c>
      <c r="E214" s="233" t="s">
        <v>332</v>
      </c>
      <c r="F214" s="230" t="s">
        <v>44</v>
      </c>
      <c r="G214" s="230">
        <v>5409300259</v>
      </c>
      <c r="H214" s="230">
        <f t="shared" si="3"/>
        <v>63</v>
      </c>
      <c r="I214" s="230" t="s">
        <v>329</v>
      </c>
      <c r="J214" s="223" t="s">
        <v>333</v>
      </c>
      <c r="K214" s="230" t="s">
        <v>53</v>
      </c>
      <c r="L214" s="257" t="s">
        <v>48</v>
      </c>
      <c r="M214" s="230">
        <v>8</v>
      </c>
      <c r="N214" s="226">
        <v>8</v>
      </c>
      <c r="O214" s="226"/>
      <c r="P214" s="226"/>
      <c r="Q214" s="290" t="s">
        <v>307</v>
      </c>
      <c r="T214" s="168" t="s">
        <v>32</v>
      </c>
      <c r="U214" s="168" t="s">
        <v>298</v>
      </c>
      <c r="V214" s="180" t="s">
        <v>96</v>
      </c>
      <c r="W214" s="168" t="s">
        <v>32</v>
      </c>
      <c r="X214" s="179" t="s">
        <v>40</v>
      </c>
      <c r="Y214" s="168" t="s">
        <v>40</v>
      </c>
      <c r="Z214" s="168" t="s">
        <v>289</v>
      </c>
      <c r="AA214" s="226"/>
      <c r="AB214" s="226"/>
      <c r="AC214" s="219">
        <v>105</v>
      </c>
      <c r="AD214" s="219"/>
      <c r="AE214" s="219"/>
      <c r="AF214" s="219"/>
      <c r="AG214" s="219"/>
      <c r="AH214" s="335" t="s">
        <v>158</v>
      </c>
      <c r="AJ214" s="226">
        <v>0.4</v>
      </c>
      <c r="AK214" s="226">
        <v>83.2</v>
      </c>
      <c r="AL214" s="318">
        <v>0.33279999999999998</v>
      </c>
      <c r="AM214" s="226">
        <v>3567</v>
      </c>
      <c r="AN214" s="281">
        <v>1.7835000000000001</v>
      </c>
      <c r="AO214" s="226">
        <v>4</v>
      </c>
      <c r="AP214" s="370">
        <v>32</v>
      </c>
      <c r="AQ214" s="320">
        <v>36.299999999999997</v>
      </c>
      <c r="AR214" s="371">
        <v>29</v>
      </c>
      <c r="AS214" s="322">
        <v>97.3</v>
      </c>
      <c r="AT214" s="373">
        <v>0.88154269972451793</v>
      </c>
      <c r="AU214" s="369">
        <v>25.564738292011022</v>
      </c>
      <c r="AV214" s="325">
        <v>0.49004594180704442</v>
      </c>
      <c r="AW214" s="226">
        <v>29.6</v>
      </c>
      <c r="AX214" s="340">
        <v>0.8</v>
      </c>
      <c r="AY214" s="226">
        <v>2.4</v>
      </c>
      <c r="AZ214" s="231" t="s">
        <v>754</v>
      </c>
      <c r="BB214" s="226">
        <v>0.2</v>
      </c>
      <c r="BC214" s="329">
        <v>0.4799999999999997</v>
      </c>
      <c r="BD214" s="329"/>
      <c r="BJ214" s="374" t="s">
        <v>754</v>
      </c>
      <c r="BK214" s="374" t="s">
        <v>754</v>
      </c>
      <c r="BL214" s="395" t="s">
        <v>754</v>
      </c>
      <c r="BM214" s="396" t="s">
        <v>754</v>
      </c>
      <c r="BN214" s="374" t="s">
        <v>754</v>
      </c>
      <c r="BO214" s="374" t="s">
        <v>754</v>
      </c>
      <c r="BP214" s="374" t="s">
        <v>754</v>
      </c>
      <c r="BQ214" s="333" t="e">
        <v>#VALUE!</v>
      </c>
      <c r="BR214" s="347"/>
      <c r="BS214" s="347"/>
      <c r="BT214" s="347"/>
      <c r="BU214" s="347"/>
      <c r="BV214" s="347"/>
      <c r="BW214" s="347"/>
      <c r="BX214" s="347"/>
      <c r="BY214" s="347"/>
      <c r="BZ214" s="347"/>
      <c r="CA214" s="347"/>
      <c r="CB214" s="347"/>
      <c r="CC214" s="347"/>
      <c r="CU214" s="66"/>
      <c r="CX214" s="231" t="s">
        <v>944</v>
      </c>
      <c r="CY214" s="231">
        <v>5</v>
      </c>
      <c r="CZ214" s="231" t="s">
        <v>927</v>
      </c>
      <c r="DA214" s="62" t="s">
        <v>927</v>
      </c>
      <c r="DD214" s="52"/>
      <c r="DE214" s="57"/>
      <c r="DF214" s="56"/>
      <c r="DG214" s="56"/>
      <c r="DH214" s="56"/>
      <c r="DI214" s="4" t="s">
        <v>332</v>
      </c>
      <c r="DJ214" s="274">
        <v>5409300259</v>
      </c>
      <c r="DK214" s="274" t="s">
        <v>329</v>
      </c>
      <c r="DL214" s="136">
        <v>6172</v>
      </c>
      <c r="DM214" s="274">
        <v>63</v>
      </c>
      <c r="DN214" s="521" t="s">
        <v>1088</v>
      </c>
      <c r="DO214" s="274" t="s">
        <v>48</v>
      </c>
      <c r="DP214" s="982" t="s">
        <v>281</v>
      </c>
      <c r="DQ214" s="1007">
        <v>2</v>
      </c>
      <c r="DR214" s="1061" t="s">
        <v>34</v>
      </c>
      <c r="DS214" s="1061"/>
      <c r="DT214" s="274">
        <v>1</v>
      </c>
      <c r="DU214" s="274">
        <v>0</v>
      </c>
      <c r="DV214" s="1008" t="s">
        <v>863</v>
      </c>
      <c r="DW214" s="274" t="s">
        <v>863</v>
      </c>
      <c r="DX214" s="274">
        <v>5.4</v>
      </c>
      <c r="DY214" s="274" t="s">
        <v>863</v>
      </c>
      <c r="DZ214" s="274">
        <v>105</v>
      </c>
      <c r="EA214" s="908">
        <v>17.100000000000001</v>
      </c>
      <c r="EB214" s="908">
        <v>82.9</v>
      </c>
      <c r="EC214" s="908">
        <v>1.9</v>
      </c>
      <c r="ED214" s="908">
        <v>283.5</v>
      </c>
      <c r="EE214" s="908" t="s">
        <v>863</v>
      </c>
      <c r="EF214" s="274">
        <v>6.18</v>
      </c>
      <c r="EG214" s="274">
        <v>2</v>
      </c>
      <c r="EH214" s="1061">
        <v>5</v>
      </c>
      <c r="EI214" s="284">
        <v>8</v>
      </c>
      <c r="EJ214" s="284">
        <v>8</v>
      </c>
      <c r="EK214" s="274"/>
      <c r="EL214" s="274">
        <v>2</v>
      </c>
      <c r="EM214" s="274">
        <v>1</v>
      </c>
      <c r="EN214" s="274">
        <v>168</v>
      </c>
      <c r="EO214" s="274">
        <v>90</v>
      </c>
      <c r="EP214" s="1087">
        <v>31.887755102040813</v>
      </c>
      <c r="EQ214" s="1061">
        <v>2</v>
      </c>
      <c r="ER214" s="274" t="s">
        <v>863</v>
      </c>
      <c r="ES214" s="1078">
        <v>3</v>
      </c>
      <c r="ET214" s="1061">
        <v>2</v>
      </c>
      <c r="EU214" s="274">
        <v>2</v>
      </c>
      <c r="EV214" s="691"/>
      <c r="EW214" s="691"/>
      <c r="EX214" s="987">
        <v>6172</v>
      </c>
      <c r="EY214" s="643"/>
      <c r="EZ214" s="643"/>
      <c r="FA214" s="643"/>
      <c r="FB214" s="643"/>
      <c r="FC214" s="643"/>
      <c r="FD214" s="644"/>
      <c r="FE214" s="645"/>
      <c r="FF214" s="643"/>
      <c r="FG214" s="643"/>
      <c r="FH214" s="643"/>
      <c r="FI214" s="643"/>
      <c r="FJ214" s="645"/>
      <c r="FK214" s="645"/>
      <c r="FL214" s="645"/>
      <c r="FM214" s="646"/>
      <c r="FN214" s="647"/>
      <c r="FO214" s="542" t="e">
        <v>#DIV/0!</v>
      </c>
      <c r="FP214" s="167">
        <v>105</v>
      </c>
      <c r="FQ214" s="742" t="s">
        <v>158</v>
      </c>
      <c r="FR214" s="42"/>
      <c r="FS214" s="101">
        <v>0.4</v>
      </c>
      <c r="GR214" s="225"/>
      <c r="GS214" s="225"/>
    </row>
    <row r="215" spans="1:201" hidden="1" x14ac:dyDescent="0.25">
      <c r="A215" s="101">
        <v>89</v>
      </c>
      <c r="B215" s="228">
        <f>COUNTIFS($E$1:E215,E215,$G$1:G215,G215)</f>
        <v>2</v>
      </c>
      <c r="C215" s="228"/>
      <c r="D215" s="966">
        <v>6173</v>
      </c>
      <c r="E215" s="233" t="s">
        <v>296</v>
      </c>
      <c r="F215" s="230" t="s">
        <v>54</v>
      </c>
      <c r="G215" s="230">
        <v>295501479</v>
      </c>
      <c r="H215" s="230">
        <f t="shared" si="3"/>
        <v>88</v>
      </c>
      <c r="I215" s="230" t="s">
        <v>329</v>
      </c>
      <c r="J215" s="230" t="s">
        <v>27</v>
      </c>
      <c r="K215" s="230" t="s">
        <v>53</v>
      </c>
      <c r="L215" s="257" t="s">
        <v>48</v>
      </c>
      <c r="M215" s="230">
        <v>8</v>
      </c>
      <c r="N215" s="226" t="s">
        <v>334</v>
      </c>
      <c r="O215" s="226"/>
      <c r="P215" s="226"/>
      <c r="Q215" s="290" t="s">
        <v>307</v>
      </c>
      <c r="T215" s="168" t="s">
        <v>32</v>
      </c>
      <c r="U215" s="168" t="s">
        <v>298</v>
      </c>
      <c r="V215" s="180" t="s">
        <v>96</v>
      </c>
      <c r="W215" s="168" t="s">
        <v>32</v>
      </c>
      <c r="X215" s="179" t="s">
        <v>40</v>
      </c>
      <c r="Y215" s="168" t="s">
        <v>40</v>
      </c>
      <c r="Z215" s="168" t="s">
        <v>289</v>
      </c>
      <c r="AA215" s="226"/>
      <c r="AB215" s="226"/>
      <c r="AC215" s="219">
        <v>51846</v>
      </c>
      <c r="AD215" s="219"/>
      <c r="AE215" s="219"/>
      <c r="AF215" s="219"/>
      <c r="AG215" s="219"/>
      <c r="AH215" s="335" t="s">
        <v>335</v>
      </c>
      <c r="AJ215" s="226">
        <v>79.7</v>
      </c>
      <c r="AK215" s="226">
        <v>77.3</v>
      </c>
      <c r="AL215" s="318">
        <v>61.608100000000007</v>
      </c>
      <c r="AM215" s="226">
        <v>212194</v>
      </c>
      <c r="AN215" s="281">
        <v>132.62125</v>
      </c>
      <c r="AO215" s="226">
        <v>5</v>
      </c>
      <c r="AP215" s="370">
        <v>0.2</v>
      </c>
      <c r="AQ215" s="320">
        <v>0.6</v>
      </c>
      <c r="AR215" s="371">
        <v>96.7</v>
      </c>
      <c r="AS215" s="322">
        <v>97.5</v>
      </c>
      <c r="AT215" s="373">
        <v>0.33333333333333337</v>
      </c>
      <c r="AU215" s="369">
        <v>32.233333333333341</v>
      </c>
      <c r="AV215" s="325">
        <v>2.0554984583761563E-3</v>
      </c>
      <c r="AW215" s="226">
        <v>0.2</v>
      </c>
      <c r="AX215" s="340">
        <v>0</v>
      </c>
      <c r="AY215" s="226">
        <v>15.3</v>
      </c>
      <c r="AZ215" s="231" t="s">
        <v>754</v>
      </c>
      <c r="BB215" s="226">
        <v>0</v>
      </c>
      <c r="BC215" s="329">
        <v>0</v>
      </c>
      <c r="BD215" s="329"/>
      <c r="BJ215" s="374" t="s">
        <v>754</v>
      </c>
      <c r="BK215" s="374" t="s">
        <v>754</v>
      </c>
      <c r="BL215" s="395" t="s">
        <v>754</v>
      </c>
      <c r="BM215" s="396" t="s">
        <v>754</v>
      </c>
      <c r="BN215" s="374" t="s">
        <v>754</v>
      </c>
      <c r="BO215" s="374" t="s">
        <v>754</v>
      </c>
      <c r="BP215" s="374" t="s">
        <v>754</v>
      </c>
      <c r="BQ215" s="333" t="e">
        <v>#VALUE!</v>
      </c>
      <c r="BR215" s="347"/>
      <c r="BS215" s="347"/>
      <c r="BT215" s="347"/>
      <c r="BU215" s="347"/>
      <c r="BV215" s="347"/>
      <c r="BW215" s="347"/>
      <c r="BX215" s="347"/>
      <c r="BY215" s="347"/>
      <c r="BZ215" s="347"/>
      <c r="CA215" s="347"/>
      <c r="CB215" s="347"/>
      <c r="CC215" s="347"/>
      <c r="CU215" s="66"/>
      <c r="CX215" s="231" t="s">
        <v>942</v>
      </c>
      <c r="CY215" s="231">
        <v>7</v>
      </c>
      <c r="CZ215" s="421" t="s">
        <v>933</v>
      </c>
      <c r="DA215" s="421" t="s">
        <v>933</v>
      </c>
      <c r="DD215" s="52"/>
      <c r="DE215" s="57"/>
      <c r="DF215" s="56"/>
      <c r="DG215" s="56"/>
      <c r="DH215" s="56"/>
      <c r="DI215" s="4" t="s">
        <v>296</v>
      </c>
      <c r="DJ215" s="274">
        <v>295501479</v>
      </c>
      <c r="DK215" s="274" t="s">
        <v>329</v>
      </c>
      <c r="DL215" s="136">
        <v>6173</v>
      </c>
      <c r="DM215" s="274">
        <v>88</v>
      </c>
      <c r="DN215" s="266" t="s">
        <v>1090</v>
      </c>
      <c r="DO215" s="274"/>
      <c r="DP215" s="982" t="s">
        <v>1983</v>
      </c>
      <c r="DQ215" s="1007"/>
      <c r="DR215" s="1061"/>
      <c r="DS215" s="1061"/>
      <c r="DT215" s="274"/>
      <c r="DU215" s="274"/>
      <c r="DV215" s="1008"/>
      <c r="DW215" s="274"/>
      <c r="DX215" s="274">
        <v>58.2</v>
      </c>
      <c r="DY215" s="274" t="s">
        <v>863</v>
      </c>
      <c r="DZ215" s="274">
        <v>70169</v>
      </c>
      <c r="EA215" s="911">
        <v>0.91500000000000004</v>
      </c>
      <c r="EB215" s="911">
        <v>8.5000000000000006E-2</v>
      </c>
      <c r="EC215" s="908">
        <v>24.9</v>
      </c>
      <c r="ED215" s="908">
        <v>14176</v>
      </c>
      <c r="EE215" s="908" t="s">
        <v>863</v>
      </c>
      <c r="EF215" s="274">
        <v>12.42</v>
      </c>
      <c r="EG215" s="274">
        <v>0</v>
      </c>
      <c r="EH215" s="557" t="s">
        <v>1984</v>
      </c>
      <c r="EI215" s="284"/>
      <c r="EJ215" s="284"/>
      <c r="EK215" s="274"/>
      <c r="EL215" s="274"/>
      <c r="EM215" s="107">
        <v>1</v>
      </c>
      <c r="EN215" s="107">
        <v>162</v>
      </c>
      <c r="EO215" s="107">
        <v>50</v>
      </c>
      <c r="EP215" s="557">
        <f>EO215/((EN215/100)*(EN215/100))</f>
        <v>19.051973784484069</v>
      </c>
      <c r="EQ215" s="557"/>
      <c r="ER215" s="107" t="s">
        <v>863</v>
      </c>
      <c r="ES215" s="557">
        <v>3</v>
      </c>
      <c r="ET215" s="557">
        <v>2</v>
      </c>
      <c r="EU215" s="107" t="s">
        <v>863</v>
      </c>
      <c r="EV215" s="1018"/>
      <c r="EW215" s="1018"/>
      <c r="EX215" s="987">
        <v>6173</v>
      </c>
      <c r="EY215" s="643"/>
      <c r="EZ215" s="643"/>
      <c r="FA215" s="643"/>
      <c r="FB215" s="643"/>
      <c r="FC215" s="643"/>
      <c r="FD215" s="644"/>
      <c r="FE215" s="645"/>
      <c r="FF215" s="643"/>
      <c r="FG215" s="643"/>
      <c r="FH215" s="643"/>
      <c r="FI215" s="643"/>
      <c r="FJ215" s="645"/>
      <c r="FK215" s="645"/>
      <c r="FL215" s="645"/>
      <c r="FM215" s="646"/>
      <c r="FN215" s="647"/>
      <c r="FO215" s="542" t="e">
        <v>#DIV/0!</v>
      </c>
      <c r="FP215" s="167">
        <v>51846</v>
      </c>
      <c r="FQ215" s="742" t="s">
        <v>335</v>
      </c>
      <c r="FR215" s="42"/>
      <c r="FS215" s="101">
        <v>79.7</v>
      </c>
      <c r="GR215" s="225"/>
      <c r="GS215" s="225"/>
    </row>
    <row r="216" spans="1:201" s="260" customFormat="1" hidden="1" x14ac:dyDescent="0.25">
      <c r="A216" s="101">
        <v>90</v>
      </c>
      <c r="B216" s="228">
        <f>COUNTIFS($E$1:E216,E216,$G$1:G216,G216)</f>
        <v>3</v>
      </c>
      <c r="C216" s="228"/>
      <c r="D216" s="966">
        <v>6174</v>
      </c>
      <c r="E216" s="233" t="s">
        <v>296</v>
      </c>
      <c r="F216" s="230" t="s">
        <v>54</v>
      </c>
      <c r="G216" s="230">
        <v>295501479</v>
      </c>
      <c r="H216" s="230">
        <f t="shared" si="3"/>
        <v>88</v>
      </c>
      <c r="I216" s="230" t="s">
        <v>329</v>
      </c>
      <c r="J216" s="230" t="s">
        <v>27</v>
      </c>
      <c r="K216" s="230" t="s">
        <v>53</v>
      </c>
      <c r="L216" s="257" t="s">
        <v>48</v>
      </c>
      <c r="M216" s="230">
        <v>4</v>
      </c>
      <c r="N216" s="231" t="s">
        <v>1125</v>
      </c>
      <c r="O216" s="226"/>
      <c r="P216" s="226"/>
      <c r="Q216" s="290" t="s">
        <v>307</v>
      </c>
      <c r="R216" s="66"/>
      <c r="S216" s="66"/>
      <c r="T216" s="168" t="s">
        <v>32</v>
      </c>
      <c r="U216" s="168" t="s">
        <v>298</v>
      </c>
      <c r="V216" s="180" t="s">
        <v>96</v>
      </c>
      <c r="W216" s="168" t="s">
        <v>32</v>
      </c>
      <c r="X216" s="179" t="s">
        <v>45</v>
      </c>
      <c r="Y216" s="168" t="s">
        <v>40</v>
      </c>
      <c r="Z216" s="168"/>
      <c r="AA216" s="226"/>
      <c r="AB216" s="226"/>
      <c r="AC216" s="219">
        <v>70169</v>
      </c>
      <c r="AD216" s="219"/>
      <c r="AE216" s="219"/>
      <c r="AF216" s="219"/>
      <c r="AG216" s="219"/>
      <c r="AH216" s="335" t="s">
        <v>161</v>
      </c>
      <c r="AI216" s="72"/>
      <c r="AJ216" s="226">
        <v>79.099999999999994</v>
      </c>
      <c r="AK216" s="226">
        <v>82.8</v>
      </c>
      <c r="AL216" s="318">
        <v>65.494799999999998</v>
      </c>
      <c r="AM216" s="226">
        <v>340719</v>
      </c>
      <c r="AN216" s="281">
        <v>425.89875000000001</v>
      </c>
      <c r="AO216" s="226">
        <v>5</v>
      </c>
      <c r="AP216" s="370">
        <v>2.2999999999999998</v>
      </c>
      <c r="AQ216" s="320">
        <v>2.5</v>
      </c>
      <c r="AR216" s="371">
        <v>92.3</v>
      </c>
      <c r="AS216" s="322">
        <v>97.1</v>
      </c>
      <c r="AT216" s="373">
        <v>0.91999999999999993</v>
      </c>
      <c r="AU216" s="369">
        <v>84.915999999999997</v>
      </c>
      <c r="AV216" s="325">
        <v>2.4261603375527425E-2</v>
      </c>
      <c r="AW216" s="226">
        <v>0.2</v>
      </c>
      <c r="AX216" s="340">
        <v>0.04</v>
      </c>
      <c r="AY216" s="226">
        <v>2.4</v>
      </c>
      <c r="AZ216" s="231" t="s">
        <v>754</v>
      </c>
      <c r="BA216" s="345"/>
      <c r="BB216" s="226">
        <v>0</v>
      </c>
      <c r="BC216" s="329">
        <v>0.41999999999999993</v>
      </c>
      <c r="BD216" s="329"/>
      <c r="BE216" s="226"/>
      <c r="BF216" s="226"/>
      <c r="BG216" s="226"/>
      <c r="BH216" s="226"/>
      <c r="BI216" s="226"/>
      <c r="BJ216" s="226">
        <v>12.8</v>
      </c>
      <c r="BK216" s="226">
        <v>66.7</v>
      </c>
      <c r="BL216" s="331">
        <v>0.19190404797601199</v>
      </c>
      <c r="BM216" s="342">
        <v>0</v>
      </c>
      <c r="BN216" s="226">
        <v>0</v>
      </c>
      <c r="BO216" s="231" t="s">
        <v>754</v>
      </c>
      <c r="BP216" s="231" t="s">
        <v>754</v>
      </c>
      <c r="BQ216" s="333" t="e">
        <v>#VALUE!</v>
      </c>
      <c r="BR216" s="347"/>
      <c r="BS216" s="347"/>
      <c r="BT216" s="347"/>
      <c r="BU216" s="347"/>
      <c r="BV216" s="347"/>
      <c r="BW216" s="347"/>
      <c r="BX216" s="347"/>
      <c r="BY216" s="347"/>
      <c r="BZ216" s="347"/>
      <c r="CA216" s="347"/>
      <c r="CB216" s="347"/>
      <c r="CC216" s="347"/>
      <c r="CD216" s="226"/>
      <c r="CE216" s="226"/>
      <c r="CF216" s="226"/>
      <c r="CG216" s="226"/>
      <c r="CH216" s="226"/>
      <c r="CI216" s="226"/>
      <c r="CJ216" s="226"/>
      <c r="CK216" s="226"/>
      <c r="CL216" s="226"/>
      <c r="CM216" s="226"/>
      <c r="CN216" s="66"/>
      <c r="CO216" s="66"/>
      <c r="CP216" s="66"/>
      <c r="CQ216" s="66"/>
      <c r="CR216" s="66"/>
      <c r="CS216" s="66"/>
      <c r="CT216" s="66"/>
      <c r="CU216" s="66"/>
      <c r="CV216" s="226"/>
      <c r="CW216" s="226"/>
      <c r="CX216" s="231" t="s">
        <v>942</v>
      </c>
      <c r="CY216" s="231">
        <v>7</v>
      </c>
      <c r="CZ216" s="421" t="s">
        <v>933</v>
      </c>
      <c r="DA216" s="421" t="s">
        <v>933</v>
      </c>
      <c r="DB216" s="335"/>
      <c r="DC216" s="226"/>
      <c r="DD216" s="52"/>
      <c r="DE216" s="57"/>
      <c r="DF216" s="56"/>
      <c r="DG216" s="56"/>
      <c r="DH216" s="56"/>
      <c r="DI216" s="4" t="s">
        <v>296</v>
      </c>
      <c r="DJ216" s="274">
        <v>295501479</v>
      </c>
      <c r="DK216" s="274" t="s">
        <v>329</v>
      </c>
      <c r="DL216" s="136">
        <v>6174</v>
      </c>
      <c r="DM216" s="274">
        <v>88</v>
      </c>
      <c r="DN216" s="266" t="s">
        <v>1090</v>
      </c>
      <c r="DO216" s="274"/>
      <c r="DP216" s="982"/>
      <c r="DQ216" s="1007"/>
      <c r="DR216" s="1061"/>
      <c r="DS216" s="1061"/>
      <c r="DT216" s="274"/>
      <c r="DU216" s="274"/>
      <c r="DV216" s="1008"/>
      <c r="DW216" s="274"/>
      <c r="DX216" s="274" t="s">
        <v>863</v>
      </c>
      <c r="DY216" s="274" t="s">
        <v>863</v>
      </c>
      <c r="DZ216" s="274">
        <v>51846</v>
      </c>
      <c r="EA216" s="911">
        <v>0.92</v>
      </c>
      <c r="EB216" s="911">
        <v>0.08</v>
      </c>
      <c r="EC216" s="908">
        <v>27.3</v>
      </c>
      <c r="ED216" s="908">
        <v>14439</v>
      </c>
      <c r="EE216" s="908" t="s">
        <v>863</v>
      </c>
      <c r="EF216" s="274">
        <v>10.79</v>
      </c>
      <c r="EG216" s="274">
        <v>0</v>
      </c>
      <c r="EH216" s="1061"/>
      <c r="EI216" s="284"/>
      <c r="EJ216" s="284"/>
      <c r="EK216" s="274"/>
      <c r="EL216" s="274"/>
      <c r="EM216" s="274"/>
      <c r="EN216" s="274"/>
      <c r="EO216" s="274"/>
      <c r="EP216" s="1087"/>
      <c r="EQ216" s="1061"/>
      <c r="ER216" s="274"/>
      <c r="ES216" s="1078"/>
      <c r="ET216" s="1061"/>
      <c r="EU216" s="274"/>
      <c r="EV216" s="691"/>
      <c r="EW216" s="691"/>
      <c r="EX216" s="987">
        <v>6174</v>
      </c>
      <c r="EY216" s="643"/>
      <c r="EZ216" s="643"/>
      <c r="FA216" s="643"/>
      <c r="FB216" s="643"/>
      <c r="FC216" s="643"/>
      <c r="FD216" s="644"/>
      <c r="FE216" s="645"/>
      <c r="FF216" s="643"/>
      <c r="FG216" s="643"/>
      <c r="FH216" s="643"/>
      <c r="FI216" s="643"/>
      <c r="FJ216" s="645"/>
      <c r="FK216" s="645"/>
      <c r="FL216" s="645"/>
      <c r="FM216" s="646"/>
      <c r="FN216" s="647"/>
      <c r="FO216" s="542" t="e">
        <v>#DIV/0!</v>
      </c>
      <c r="FP216" s="167">
        <v>70169</v>
      </c>
      <c r="FQ216" s="742" t="s">
        <v>161</v>
      </c>
      <c r="FR216" s="42"/>
      <c r="FS216" s="101">
        <v>79.099999999999994</v>
      </c>
      <c r="FT216" s="93"/>
      <c r="FU216" s="93"/>
      <c r="FV216" s="93"/>
      <c r="FW216" s="93"/>
      <c r="FX216" s="93"/>
      <c r="FY216" s="93"/>
      <c r="FZ216" s="93"/>
      <c r="GA216" s="93"/>
      <c r="GB216" s="93"/>
      <c r="GC216" s="93"/>
      <c r="GD216" s="93"/>
      <c r="GE216" s="93"/>
      <c r="GF216" s="93"/>
      <c r="GG216" s="93"/>
      <c r="GH216" s="93"/>
      <c r="GI216" s="93"/>
      <c r="GJ216" s="93"/>
      <c r="GK216" s="93"/>
      <c r="GL216" s="93"/>
      <c r="GM216" s="93"/>
      <c r="GN216" s="93"/>
      <c r="GO216" s="93"/>
      <c r="GP216" s="93"/>
      <c r="GQ216" s="93"/>
      <c r="GR216" s="225"/>
      <c r="GS216" s="225"/>
    </row>
    <row r="217" spans="1:201" hidden="1" x14ac:dyDescent="0.25">
      <c r="A217" s="964">
        <v>91</v>
      </c>
      <c r="B217" s="228">
        <f>COUNTIFS($E$1:E217,E217,$G$1:G217,G217)</f>
        <v>2</v>
      </c>
      <c r="C217" s="228"/>
      <c r="D217" s="966" t="s">
        <v>337</v>
      </c>
      <c r="E217" s="428" t="s">
        <v>338</v>
      </c>
      <c r="F217" s="586" t="s">
        <v>43</v>
      </c>
      <c r="G217" s="586">
        <v>350913413</v>
      </c>
      <c r="H217" s="230">
        <f t="shared" si="3"/>
        <v>82</v>
      </c>
      <c r="I217" s="586" t="s">
        <v>329</v>
      </c>
      <c r="J217" s="586" t="s">
        <v>339</v>
      </c>
      <c r="K217" s="586" t="s">
        <v>53</v>
      </c>
      <c r="L217" s="965" t="s">
        <v>48</v>
      </c>
      <c r="M217" s="586">
        <v>5</v>
      </c>
      <c r="N217" s="162">
        <v>1</v>
      </c>
      <c r="O217" s="162"/>
      <c r="P217" s="162"/>
      <c r="Q217" s="294" t="s">
        <v>307</v>
      </c>
      <c r="R217" s="163"/>
      <c r="S217" s="163"/>
      <c r="T217" s="171" t="s">
        <v>32</v>
      </c>
      <c r="U217" s="171" t="s">
        <v>298</v>
      </c>
      <c r="V217" s="171" t="s">
        <v>40</v>
      </c>
      <c r="W217" s="171" t="s">
        <v>32</v>
      </c>
      <c r="X217" s="171" t="s">
        <v>45</v>
      </c>
      <c r="Y217" s="171" t="s">
        <v>40</v>
      </c>
      <c r="Z217" s="171" t="s">
        <v>289</v>
      </c>
      <c r="AA217" s="162"/>
      <c r="AB217" s="162"/>
      <c r="AC217" s="164">
        <v>412</v>
      </c>
      <c r="AD217" s="164"/>
      <c r="AE217" s="164"/>
      <c r="AF217" s="164"/>
      <c r="AG217" s="164"/>
      <c r="AH217" s="422" t="s">
        <v>340</v>
      </c>
      <c r="AI217" s="423"/>
      <c r="AJ217" s="162">
        <v>87.3</v>
      </c>
      <c r="AK217" s="162">
        <v>98.4</v>
      </c>
      <c r="AL217" s="424">
        <v>85.903199999999998</v>
      </c>
      <c r="AM217" s="162"/>
      <c r="AN217" s="162"/>
      <c r="AO217" s="162"/>
      <c r="AP217" s="425"/>
      <c r="AQ217" s="426"/>
      <c r="AR217" s="427"/>
      <c r="AS217" s="428"/>
      <c r="AT217" s="161"/>
      <c r="AU217" s="161"/>
      <c r="AV217" s="161"/>
      <c r="AW217" s="162"/>
      <c r="AX217" s="162"/>
      <c r="AY217" s="162"/>
      <c r="AZ217" s="162"/>
      <c r="BB217" s="162"/>
      <c r="BC217" s="429">
        <v>0</v>
      </c>
      <c r="BD217" s="429"/>
      <c r="BE217" s="162"/>
      <c r="BF217" s="162"/>
      <c r="BG217" s="162"/>
      <c r="BH217" s="162"/>
      <c r="BI217" s="162"/>
      <c r="BJ217" s="162"/>
      <c r="BK217" s="162"/>
      <c r="BL217" s="161"/>
      <c r="BM217" s="162"/>
      <c r="BN217" s="162"/>
      <c r="BO217" s="162"/>
      <c r="BP217" s="162"/>
      <c r="BQ217" s="333" t="e">
        <v>#DIV/0!</v>
      </c>
      <c r="BR217" s="347"/>
      <c r="BS217" s="347"/>
      <c r="BT217" s="347"/>
      <c r="BU217" s="347"/>
      <c r="BV217" s="347"/>
      <c r="BW217" s="347"/>
      <c r="BX217" s="347"/>
      <c r="BY217" s="347"/>
      <c r="BZ217" s="347"/>
      <c r="CA217" s="347"/>
      <c r="CB217" s="347"/>
      <c r="CC217" s="347"/>
      <c r="CD217" s="162"/>
      <c r="CE217" s="162"/>
      <c r="CF217" s="162"/>
      <c r="CG217" s="162"/>
      <c r="CH217" s="162"/>
      <c r="CI217" s="162"/>
      <c r="CJ217" s="162"/>
      <c r="CK217" s="162"/>
      <c r="CL217" s="162"/>
      <c r="CM217" s="162"/>
      <c r="CN217" s="163"/>
      <c r="CO217" s="163"/>
      <c r="CP217" s="163"/>
      <c r="CQ217" s="163"/>
      <c r="CR217" s="163"/>
      <c r="CS217" s="163"/>
      <c r="CT217" s="163"/>
      <c r="CU217" s="163"/>
      <c r="CV217" s="162"/>
      <c r="CW217" s="162"/>
      <c r="CX217" s="162" t="s">
        <v>929</v>
      </c>
      <c r="CY217" s="162"/>
      <c r="CZ217" s="162"/>
      <c r="DA217" s="162"/>
      <c r="DB217" s="422"/>
      <c r="DC217" s="162"/>
      <c r="DD217" s="162"/>
      <c r="DE217" s="162"/>
      <c r="DF217" s="162"/>
      <c r="DG217" s="162"/>
      <c r="DH217" s="162"/>
      <c r="DI217" s="161" t="s">
        <v>338</v>
      </c>
      <c r="DJ217" s="271"/>
      <c r="DK217" s="271"/>
      <c r="DL217" s="372"/>
      <c r="DM217" s="271">
        <v>82</v>
      </c>
      <c r="DN217" s="274"/>
      <c r="DO217" s="274"/>
      <c r="DP217" s="982"/>
      <c r="DQ217" s="1003"/>
      <c r="DR217" s="1059"/>
      <c r="DS217" s="1059"/>
      <c r="DT217" s="271"/>
      <c r="DU217" s="271"/>
      <c r="DV217" s="1017"/>
      <c r="DW217" s="271"/>
      <c r="DX217" s="271" t="s">
        <v>863</v>
      </c>
      <c r="DY217" s="271" t="s">
        <v>863</v>
      </c>
      <c r="DZ217" s="271">
        <v>412</v>
      </c>
      <c r="EA217" s="912">
        <v>49.3</v>
      </c>
      <c r="EB217" s="912">
        <v>50.7</v>
      </c>
      <c r="EC217" s="912" t="s">
        <v>863</v>
      </c>
      <c r="ED217" s="912" t="s">
        <v>863</v>
      </c>
      <c r="EE217" s="912" t="s">
        <v>863</v>
      </c>
      <c r="EF217" s="271" t="s">
        <v>863</v>
      </c>
      <c r="EG217" s="271">
        <v>0</v>
      </c>
      <c r="EH217" s="1059"/>
      <c r="EI217" s="284"/>
      <c r="EJ217" s="284"/>
      <c r="EK217" s="271"/>
      <c r="EL217" s="271"/>
      <c r="EM217" s="271"/>
      <c r="EN217" s="271"/>
      <c r="EO217" s="271"/>
      <c r="EP217" s="1086"/>
      <c r="EQ217" s="1059"/>
      <c r="ER217" s="271"/>
      <c r="ES217" s="1077"/>
      <c r="ET217" s="1059"/>
      <c r="EU217" s="271"/>
      <c r="EV217" s="1006"/>
      <c r="EW217" s="1006"/>
      <c r="EX217" s="987" t="s">
        <v>337</v>
      </c>
      <c r="EY217" s="643"/>
      <c r="EZ217" s="643"/>
      <c r="FA217" s="643"/>
      <c r="FB217" s="643"/>
      <c r="FC217" s="643"/>
      <c r="FD217" s="644"/>
      <c r="FE217" s="645"/>
      <c r="FF217" s="643"/>
      <c r="FG217" s="643"/>
      <c r="FH217" s="643"/>
      <c r="FI217" s="643"/>
      <c r="FJ217" s="645"/>
      <c r="FK217" s="645"/>
      <c r="FL217" s="645"/>
      <c r="FM217" s="646"/>
      <c r="FN217" s="647"/>
      <c r="FO217" s="542"/>
      <c r="FP217" s="167">
        <v>412</v>
      </c>
      <c r="FQ217" s="742" t="s">
        <v>340</v>
      </c>
      <c r="FR217" s="42"/>
      <c r="FS217" s="101"/>
      <c r="FT217" s="913"/>
      <c r="FU217" s="913"/>
      <c r="FV217" s="913"/>
      <c r="FW217" s="913"/>
      <c r="FX217" s="913"/>
      <c r="FY217" s="913"/>
      <c r="FZ217" s="913"/>
      <c r="GA217" s="913"/>
      <c r="GB217" s="913"/>
      <c r="GC217" s="913"/>
      <c r="GD217" s="913"/>
      <c r="GE217" s="913"/>
      <c r="GF217" s="913"/>
      <c r="GG217" s="913"/>
      <c r="GH217" s="913"/>
      <c r="GI217" s="913"/>
      <c r="GJ217" s="913"/>
      <c r="GK217" s="913"/>
      <c r="GL217" s="913"/>
      <c r="GM217" s="913"/>
      <c r="GN217" s="913"/>
      <c r="GO217" s="913"/>
      <c r="GP217" s="913"/>
      <c r="GQ217" s="913"/>
      <c r="GR217" s="165"/>
      <c r="GS217" s="165"/>
    </row>
    <row r="218" spans="1:201" hidden="1" x14ac:dyDescent="0.25">
      <c r="A218" s="101">
        <v>92</v>
      </c>
      <c r="B218" s="228">
        <f>COUNTIFS($E$1:E218,E218,$G$1:G218,G218)</f>
        <v>3</v>
      </c>
      <c r="C218" s="228"/>
      <c r="D218" s="966" t="s">
        <v>341</v>
      </c>
      <c r="E218" s="233" t="s">
        <v>338</v>
      </c>
      <c r="F218" s="230" t="s">
        <v>43</v>
      </c>
      <c r="G218" s="230">
        <v>350913413</v>
      </c>
      <c r="H218" s="230">
        <f t="shared" si="3"/>
        <v>82</v>
      </c>
      <c r="I218" s="230" t="s">
        <v>329</v>
      </c>
      <c r="J218" s="230" t="s">
        <v>339</v>
      </c>
      <c r="K218" s="230" t="s">
        <v>53</v>
      </c>
      <c r="L218" s="257" t="s">
        <v>48</v>
      </c>
      <c r="M218" s="230">
        <v>14</v>
      </c>
      <c r="N218" s="226">
        <v>1</v>
      </c>
      <c r="O218" s="226"/>
      <c r="P218" s="226"/>
      <c r="Q218" s="290" t="s">
        <v>307</v>
      </c>
      <c r="T218" s="168" t="s">
        <v>32</v>
      </c>
      <c r="U218" s="168" t="s">
        <v>298</v>
      </c>
      <c r="V218" s="180" t="s">
        <v>40</v>
      </c>
      <c r="W218" s="168" t="s">
        <v>32</v>
      </c>
      <c r="X218" s="179" t="s">
        <v>45</v>
      </c>
      <c r="Y218" s="168" t="s">
        <v>40</v>
      </c>
      <c r="Z218" s="168" t="s">
        <v>289</v>
      </c>
      <c r="AA218" s="226"/>
      <c r="AB218" s="226"/>
      <c r="AC218" s="219" t="s">
        <v>40</v>
      </c>
      <c r="AD218" s="219"/>
      <c r="AE218" s="219"/>
      <c r="AF218" s="219"/>
      <c r="AG218" s="219"/>
      <c r="AH218" s="335" t="s">
        <v>342</v>
      </c>
      <c r="AJ218" s="226">
        <v>83.4</v>
      </c>
      <c r="AK218" s="226">
        <v>98.3</v>
      </c>
      <c r="AL218" s="318">
        <v>81.982200000000006</v>
      </c>
      <c r="AP218" s="370">
        <v>11.1</v>
      </c>
      <c r="AQ218" s="320">
        <v>22.3</v>
      </c>
      <c r="AR218" s="371">
        <v>60.8</v>
      </c>
      <c r="AS218" s="322">
        <v>94.199999999999989</v>
      </c>
      <c r="AT218" s="373">
        <v>0.49775784753363228</v>
      </c>
      <c r="AU218" s="369">
        <v>30.26367713004484</v>
      </c>
      <c r="AV218" s="325">
        <v>0.13357400722021662</v>
      </c>
      <c r="AW218" s="226">
        <v>7.5</v>
      </c>
      <c r="AX218" s="340">
        <v>1.4</v>
      </c>
      <c r="AY218" s="226">
        <v>13.6</v>
      </c>
      <c r="BC218" s="329">
        <v>0.72</v>
      </c>
      <c r="BD218" s="329"/>
      <c r="BJ218" s="226">
        <v>73.5</v>
      </c>
      <c r="BK218" s="226">
        <v>23.7</v>
      </c>
      <c r="BL218" s="331">
        <v>3.1012658227848102</v>
      </c>
      <c r="BM218" s="342">
        <v>0.4</v>
      </c>
      <c r="BQ218" s="333" t="e">
        <v>#DIV/0!</v>
      </c>
      <c r="BR218" s="347"/>
      <c r="BS218" s="347"/>
      <c r="BT218" s="347"/>
      <c r="BU218" s="347"/>
      <c r="BV218" s="347"/>
      <c r="BW218" s="347"/>
      <c r="BX218" s="347"/>
      <c r="BY218" s="347"/>
      <c r="BZ218" s="347"/>
      <c r="CA218" s="347"/>
      <c r="CB218" s="347"/>
      <c r="CC218" s="347"/>
      <c r="CU218" s="66"/>
      <c r="CX218" s="158" t="s">
        <v>929</v>
      </c>
      <c r="CZ218" s="231" t="s">
        <v>936</v>
      </c>
      <c r="DA218" s="231" t="s">
        <v>1293</v>
      </c>
      <c r="DI218" s="4" t="s">
        <v>338</v>
      </c>
      <c r="DJ218" s="274"/>
      <c r="DK218" s="274"/>
      <c r="DL218" s="136"/>
      <c r="DM218" s="274">
        <v>82</v>
      </c>
      <c r="DN218" s="521" t="s">
        <v>1088</v>
      </c>
      <c r="DO218" s="274"/>
      <c r="DP218" s="982"/>
      <c r="DQ218" s="1007"/>
      <c r="DR218" s="1061"/>
      <c r="DS218" s="1061"/>
      <c r="DT218" s="274"/>
      <c r="DU218" s="274"/>
      <c r="DV218" s="1008"/>
      <c r="DW218" s="274"/>
      <c r="DX218" s="274" t="s">
        <v>863</v>
      </c>
      <c r="DY218" s="274" t="s">
        <v>863</v>
      </c>
      <c r="DZ218" s="274">
        <v>412</v>
      </c>
      <c r="EA218" s="908">
        <v>49.3</v>
      </c>
      <c r="EB218" s="908">
        <v>50.7</v>
      </c>
      <c r="EC218" s="908" t="s">
        <v>863</v>
      </c>
      <c r="ED218" s="908" t="s">
        <v>863</v>
      </c>
      <c r="EE218" s="908" t="s">
        <v>863</v>
      </c>
      <c r="EF218" s="274" t="s">
        <v>863</v>
      </c>
      <c r="EG218" s="274">
        <v>0</v>
      </c>
      <c r="EH218" s="1061"/>
      <c r="EI218" s="284"/>
      <c r="EJ218" s="284"/>
      <c r="EK218" s="274"/>
      <c r="EL218" s="274"/>
      <c r="EM218" s="1018">
        <v>1</v>
      </c>
      <c r="EN218" s="1018">
        <v>173</v>
      </c>
      <c r="EO218" s="1018">
        <v>71</v>
      </c>
      <c r="EP218" s="1080">
        <f>EO218/((EN218/100)*(EN218/100))</f>
        <v>23.722810651876106</v>
      </c>
      <c r="EQ218" s="1080">
        <v>1</v>
      </c>
      <c r="ER218" s="1018" t="s">
        <v>863</v>
      </c>
      <c r="ES218" s="1080">
        <v>3</v>
      </c>
      <c r="ET218" s="1080">
        <v>1</v>
      </c>
      <c r="EU218" s="1018" t="s">
        <v>863</v>
      </c>
      <c r="EV218" s="1018"/>
      <c r="EW218" s="691"/>
      <c r="EX218" s="987" t="s">
        <v>341</v>
      </c>
      <c r="EY218" s="643"/>
      <c r="EZ218" s="643"/>
      <c r="FA218" s="643"/>
      <c r="FB218" s="643"/>
      <c r="FC218" s="643"/>
      <c r="FD218" s="644"/>
      <c r="FE218" s="645"/>
      <c r="FF218" s="643"/>
      <c r="FG218" s="643"/>
      <c r="FH218" s="643"/>
      <c r="FI218" s="643"/>
      <c r="FJ218" s="645"/>
      <c r="FK218" s="645"/>
      <c r="FL218" s="645"/>
      <c r="FM218" s="646"/>
      <c r="FN218" s="647"/>
      <c r="FO218" s="542"/>
      <c r="FP218" s="167" t="s">
        <v>40</v>
      </c>
      <c r="FQ218" s="742" t="s">
        <v>342</v>
      </c>
      <c r="FR218" s="93"/>
      <c r="FS218" s="101"/>
      <c r="GR218" s="225"/>
      <c r="GS218" s="225"/>
    </row>
    <row r="219" spans="1:201" hidden="1" x14ac:dyDescent="0.25">
      <c r="A219" s="101">
        <v>93</v>
      </c>
      <c r="B219" s="228">
        <f>COUNTIFS($E$1:E219,E219,$G$1:G219,G219)</f>
        <v>1</v>
      </c>
      <c r="C219" s="228"/>
      <c r="D219" s="966">
        <v>6190</v>
      </c>
      <c r="E219" s="850" t="s">
        <v>343</v>
      </c>
      <c r="F219" s="230" t="s">
        <v>62</v>
      </c>
      <c r="G219" s="230">
        <v>6002031992</v>
      </c>
      <c r="H219" s="230">
        <f t="shared" si="3"/>
        <v>57</v>
      </c>
      <c r="I219" s="230" t="s">
        <v>344</v>
      </c>
      <c r="J219" s="223" t="s">
        <v>78</v>
      </c>
      <c r="K219" s="230" t="s">
        <v>53</v>
      </c>
      <c r="L219" s="257" t="s">
        <v>48</v>
      </c>
      <c r="M219" s="230">
        <v>4</v>
      </c>
      <c r="N219" s="226">
        <v>1</v>
      </c>
      <c r="O219" s="226"/>
      <c r="P219" s="226"/>
      <c r="Q219" s="290" t="s">
        <v>307</v>
      </c>
      <c r="T219" s="168" t="s">
        <v>32</v>
      </c>
      <c r="U219" s="168" t="s">
        <v>40</v>
      </c>
      <c r="V219" s="180" t="s">
        <v>40</v>
      </c>
      <c r="W219" s="168" t="s">
        <v>40</v>
      </c>
      <c r="X219" s="179" t="s">
        <v>45</v>
      </c>
      <c r="Y219" s="168" t="s">
        <v>40</v>
      </c>
      <c r="Z219" s="168" t="s">
        <v>289</v>
      </c>
      <c r="AA219" s="226"/>
      <c r="AB219" s="226"/>
      <c r="AC219" s="212">
        <v>821</v>
      </c>
      <c r="AD219" s="212"/>
      <c r="AE219" s="212"/>
      <c r="AF219" s="212"/>
      <c r="AG219" s="212"/>
      <c r="AH219" s="335" t="s">
        <v>161</v>
      </c>
      <c r="AJ219" s="231" t="s">
        <v>754</v>
      </c>
      <c r="AK219" s="226">
        <v>87.1</v>
      </c>
      <c r="AL219" s="338" t="s">
        <v>754</v>
      </c>
      <c r="AM219" s="226">
        <v>192316</v>
      </c>
      <c r="AN219" s="281">
        <v>144.23699999999999</v>
      </c>
      <c r="AO219" s="226">
        <v>3</v>
      </c>
      <c r="AP219" s="370">
        <v>5.5</v>
      </c>
      <c r="AQ219" s="320">
        <v>34.4</v>
      </c>
      <c r="AR219" s="371">
        <v>57.4</v>
      </c>
      <c r="AS219" s="322">
        <v>97.3</v>
      </c>
      <c r="AT219" s="373">
        <v>0.15988372093023256</v>
      </c>
      <c r="AU219" s="369">
        <v>9.1773255813953494</v>
      </c>
      <c r="AV219" s="325">
        <v>5.9912854030501089E-2</v>
      </c>
      <c r="AW219" s="226">
        <v>0.7</v>
      </c>
      <c r="AX219" s="340">
        <v>1.1000000000000001</v>
      </c>
      <c r="AY219" s="231" t="s">
        <v>754</v>
      </c>
      <c r="AZ219" s="231" t="s">
        <v>754</v>
      </c>
      <c r="BB219" s="231" t="s">
        <v>754</v>
      </c>
      <c r="BC219" s="329">
        <v>0.96</v>
      </c>
      <c r="BD219" s="329"/>
      <c r="BE219" s="374" t="s">
        <v>754</v>
      </c>
      <c r="BF219" s="374" t="s">
        <v>754</v>
      </c>
      <c r="BG219" s="374" t="s">
        <v>754</v>
      </c>
      <c r="BH219" s="374" t="s">
        <v>754</v>
      </c>
      <c r="BI219" s="374" t="s">
        <v>754</v>
      </c>
      <c r="BJ219" s="226">
        <v>66.7</v>
      </c>
      <c r="BK219" s="226">
        <v>30.1</v>
      </c>
      <c r="BL219" s="331">
        <v>2.2159468438538208</v>
      </c>
      <c r="BM219" s="342">
        <v>0.04</v>
      </c>
      <c r="BN219" s="226">
        <v>0.3</v>
      </c>
      <c r="BO219" s="226">
        <v>5.3</v>
      </c>
      <c r="BP219" s="226">
        <v>8.6999999999999993</v>
      </c>
      <c r="BQ219" s="333">
        <v>1.641509433962264</v>
      </c>
      <c r="BR219" s="347"/>
      <c r="BS219" s="347"/>
      <c r="BT219" s="347"/>
      <c r="BU219" s="347"/>
      <c r="BV219" s="347"/>
      <c r="BW219" s="347"/>
      <c r="BX219" s="347"/>
      <c r="BY219" s="347"/>
      <c r="BZ219" s="347"/>
      <c r="CA219" s="347"/>
      <c r="CB219" s="347"/>
      <c r="CC219" s="347"/>
      <c r="CD219" s="374" t="s">
        <v>754</v>
      </c>
      <c r="CE219" s="374" t="s">
        <v>754</v>
      </c>
      <c r="CF219" s="374" t="s">
        <v>754</v>
      </c>
      <c r="CG219" s="374" t="s">
        <v>754</v>
      </c>
      <c r="CH219" s="374" t="s">
        <v>754</v>
      </c>
      <c r="CI219" s="374" t="s">
        <v>754</v>
      </c>
      <c r="CJ219" s="374" t="s">
        <v>754</v>
      </c>
      <c r="CK219" s="374"/>
      <c r="CL219" s="374"/>
      <c r="CM219" s="374" t="s">
        <v>754</v>
      </c>
      <c r="CN219" s="407"/>
      <c r="CO219" s="407"/>
      <c r="CP219" s="407"/>
      <c r="CQ219" s="407"/>
      <c r="CR219" s="407"/>
      <c r="CS219" s="407"/>
      <c r="CT219" s="407"/>
      <c r="CU219" s="407"/>
      <c r="CX219" s="231" t="s">
        <v>929</v>
      </c>
      <c r="CY219" s="231">
        <v>3</v>
      </c>
      <c r="CZ219" s="231" t="s">
        <v>936</v>
      </c>
      <c r="DA219" s="231" t="s">
        <v>1293</v>
      </c>
      <c r="DD219" s="52"/>
      <c r="DE219" s="57"/>
      <c r="DF219" s="56"/>
      <c r="DG219" s="56"/>
      <c r="DH219" s="56"/>
      <c r="DI219" s="5" t="s">
        <v>343</v>
      </c>
      <c r="DJ219" s="274">
        <v>6002031992</v>
      </c>
      <c r="DK219" s="274" t="s">
        <v>344</v>
      </c>
      <c r="DL219" s="136">
        <v>6190</v>
      </c>
      <c r="DM219" s="274">
        <v>57</v>
      </c>
      <c r="DN219" s="521" t="s">
        <v>1088</v>
      </c>
      <c r="DO219" s="274" t="s">
        <v>48</v>
      </c>
      <c r="DP219" s="982" t="s">
        <v>280</v>
      </c>
      <c r="DQ219" s="1007">
        <v>2</v>
      </c>
      <c r="DR219" s="1061" t="s">
        <v>1108</v>
      </c>
      <c r="DS219" s="1061"/>
      <c r="DT219" s="274">
        <v>0</v>
      </c>
      <c r="DU219" s="274">
        <v>0</v>
      </c>
      <c r="DV219" s="1008" t="s">
        <v>863</v>
      </c>
      <c r="DW219" s="274" t="s">
        <v>863</v>
      </c>
      <c r="DX219" s="274" t="s">
        <v>863</v>
      </c>
      <c r="DY219" s="274" t="s">
        <v>863</v>
      </c>
      <c r="DZ219" s="274">
        <v>821</v>
      </c>
      <c r="EA219" s="908">
        <v>25.5</v>
      </c>
      <c r="EB219" s="908">
        <v>74.5</v>
      </c>
      <c r="EC219" s="908" t="s">
        <v>863</v>
      </c>
      <c r="ED219" s="908" t="s">
        <v>863</v>
      </c>
      <c r="EE219" s="908" t="s">
        <v>863</v>
      </c>
      <c r="EF219" s="274" t="s">
        <v>863</v>
      </c>
      <c r="EG219" s="274">
        <v>0</v>
      </c>
      <c r="EH219" s="1061">
        <v>3</v>
      </c>
      <c r="EI219" s="284">
        <v>1</v>
      </c>
      <c r="EJ219" s="284">
        <v>4</v>
      </c>
      <c r="EK219" s="274"/>
      <c r="EL219" s="274">
        <v>2</v>
      </c>
      <c r="EM219" s="274">
        <v>0</v>
      </c>
      <c r="EN219" s="274" t="s">
        <v>863</v>
      </c>
      <c r="EO219" s="274" t="s">
        <v>863</v>
      </c>
      <c r="EP219" s="1087" t="s">
        <v>863</v>
      </c>
      <c r="EQ219" s="1061">
        <v>1</v>
      </c>
      <c r="ER219" s="274" t="s">
        <v>863</v>
      </c>
      <c r="ES219" s="1078">
        <v>2</v>
      </c>
      <c r="ET219" s="1061">
        <v>2</v>
      </c>
      <c r="EU219" s="274" t="s">
        <v>863</v>
      </c>
      <c r="EV219" s="691"/>
      <c r="EW219" s="691"/>
      <c r="EX219" s="987">
        <v>6190</v>
      </c>
      <c r="EY219" s="643"/>
      <c r="EZ219" s="643"/>
      <c r="FA219" s="643"/>
      <c r="FB219" s="643"/>
      <c r="FC219" s="643"/>
      <c r="FD219" s="644"/>
      <c r="FE219" s="645"/>
      <c r="FF219" s="643"/>
      <c r="FG219" s="643"/>
      <c r="FH219" s="643"/>
      <c r="FI219" s="643"/>
      <c r="FJ219" s="645"/>
      <c r="FK219" s="645"/>
      <c r="FL219" s="645"/>
      <c r="FM219" s="646"/>
      <c r="FN219" s="647"/>
      <c r="FO219" s="542" t="e">
        <v>#DIV/0!</v>
      </c>
      <c r="FP219" s="167">
        <v>821</v>
      </c>
      <c r="FQ219" s="742" t="s">
        <v>161</v>
      </c>
      <c r="FR219" s="42"/>
      <c r="FS219" s="624" t="s">
        <v>754</v>
      </c>
      <c r="GR219" s="225"/>
      <c r="GS219" s="225"/>
    </row>
    <row r="220" spans="1:201" hidden="1" x14ac:dyDescent="0.25">
      <c r="A220" s="101">
        <v>94</v>
      </c>
      <c r="B220" s="228">
        <f>COUNTIFS($E$1:E220,E220,$G$1:G220,G220)</f>
        <v>1</v>
      </c>
      <c r="C220" s="228"/>
      <c r="D220" s="966">
        <v>6191</v>
      </c>
      <c r="E220" s="233" t="s">
        <v>345</v>
      </c>
      <c r="F220" s="230" t="s">
        <v>346</v>
      </c>
      <c r="G220" s="230">
        <v>5959241057</v>
      </c>
      <c r="H220" s="230">
        <f t="shared" si="3"/>
        <v>58</v>
      </c>
      <c r="I220" s="230" t="s">
        <v>344</v>
      </c>
      <c r="J220" s="230" t="s">
        <v>92</v>
      </c>
      <c r="K220" s="230" t="s">
        <v>53</v>
      </c>
      <c r="L220" s="257" t="s">
        <v>48</v>
      </c>
      <c r="M220" s="230">
        <v>19</v>
      </c>
      <c r="N220" s="231" t="s">
        <v>825</v>
      </c>
      <c r="O220" s="226"/>
      <c r="P220" s="226"/>
      <c r="Q220" s="290" t="s">
        <v>347</v>
      </c>
      <c r="T220" s="168" t="s">
        <v>32</v>
      </c>
      <c r="U220" s="168" t="s">
        <v>40</v>
      </c>
      <c r="V220" s="180" t="s">
        <v>96</v>
      </c>
      <c r="W220" s="168" t="s">
        <v>32</v>
      </c>
      <c r="X220" s="179" t="s">
        <v>45</v>
      </c>
      <c r="Y220" s="168" t="s">
        <v>40</v>
      </c>
      <c r="Z220" s="168" t="s">
        <v>40</v>
      </c>
      <c r="AA220" s="226"/>
      <c r="AB220" s="226"/>
      <c r="AC220" s="212">
        <v>100</v>
      </c>
      <c r="AD220" s="212"/>
      <c r="AE220" s="212"/>
      <c r="AF220" s="212"/>
      <c r="AG220" s="212"/>
      <c r="AH220" s="335" t="s">
        <v>158</v>
      </c>
      <c r="AJ220" s="226">
        <v>3.46</v>
      </c>
      <c r="AK220" s="226">
        <v>75.7</v>
      </c>
      <c r="AL220" s="318">
        <v>2.6192200000000003</v>
      </c>
      <c r="AM220" s="226">
        <v>10130</v>
      </c>
      <c r="AN220" s="281">
        <v>2.1326315789473682</v>
      </c>
      <c r="AO220" s="226">
        <v>4</v>
      </c>
      <c r="AP220" s="370">
        <v>18</v>
      </c>
      <c r="AQ220" s="320">
        <v>73.900000000000006</v>
      </c>
      <c r="AR220" s="371">
        <v>6.5</v>
      </c>
      <c r="AS220" s="322">
        <v>98.4</v>
      </c>
      <c r="AT220" s="373">
        <v>0.24357239512855208</v>
      </c>
      <c r="AU220" s="369">
        <v>1.5832205683355884</v>
      </c>
      <c r="AV220" s="325">
        <v>0.22388059701492535</v>
      </c>
      <c r="AW220" s="226">
        <v>15</v>
      </c>
      <c r="AX220" s="340">
        <v>1.8</v>
      </c>
      <c r="AY220" s="226">
        <v>10.199999999999999</v>
      </c>
      <c r="AZ220" s="226">
        <v>25.8</v>
      </c>
      <c r="BB220" s="226">
        <v>0.09</v>
      </c>
      <c r="BC220" s="329">
        <v>0.6</v>
      </c>
      <c r="BD220" s="329"/>
      <c r="BJ220" s="226">
        <v>70.3</v>
      </c>
      <c r="BK220" s="226">
        <v>27.8</v>
      </c>
      <c r="BL220" s="331">
        <v>2.528776978417266</v>
      </c>
      <c r="BM220" s="342">
        <v>0.2</v>
      </c>
      <c r="BN220" s="226">
        <v>1.1000000000000001</v>
      </c>
      <c r="BO220" s="226">
        <v>4.5999999999999996</v>
      </c>
      <c r="BP220" s="226">
        <v>14.1</v>
      </c>
      <c r="BQ220" s="333">
        <v>3.0652173913043481</v>
      </c>
      <c r="BR220" s="347"/>
      <c r="BS220" s="347"/>
      <c r="BT220" s="347"/>
      <c r="BU220" s="347"/>
      <c r="BV220" s="347"/>
      <c r="BW220" s="347"/>
      <c r="BX220" s="347"/>
      <c r="BY220" s="347"/>
      <c r="BZ220" s="347"/>
      <c r="CA220" s="347"/>
      <c r="CB220" s="347"/>
      <c r="CC220" s="347"/>
      <c r="CD220" s="374" t="s">
        <v>754</v>
      </c>
      <c r="CE220" s="374" t="s">
        <v>754</v>
      </c>
      <c r="CF220" s="374" t="s">
        <v>754</v>
      </c>
      <c r="CG220" s="374" t="s">
        <v>754</v>
      </c>
      <c r="CH220" s="374" t="s">
        <v>754</v>
      </c>
      <c r="CI220" s="374" t="s">
        <v>754</v>
      </c>
      <c r="CJ220" s="374" t="s">
        <v>754</v>
      </c>
      <c r="CK220" s="374"/>
      <c r="CL220" s="374"/>
      <c r="CM220" s="374" t="s">
        <v>754</v>
      </c>
      <c r="CN220" s="407"/>
      <c r="CO220" s="407"/>
      <c r="CP220" s="407"/>
      <c r="CQ220" s="407"/>
      <c r="CR220" s="407"/>
      <c r="CS220" s="407"/>
      <c r="CT220" s="407"/>
      <c r="CU220" s="407"/>
      <c r="CV220" s="231" t="s">
        <v>754</v>
      </c>
      <c r="CW220" s="231" t="s">
        <v>754</v>
      </c>
      <c r="CX220" s="231" t="s">
        <v>926</v>
      </c>
      <c r="CY220" s="231">
        <v>1</v>
      </c>
      <c r="CZ220" s="231" t="s">
        <v>935</v>
      </c>
      <c r="DA220" s="231" t="s">
        <v>935</v>
      </c>
      <c r="DD220" s="54">
        <v>6191</v>
      </c>
      <c r="DE220" s="56">
        <v>279.11447423999999</v>
      </c>
      <c r="DF220" s="56">
        <v>29.462761230000005</v>
      </c>
      <c r="DG220" s="56">
        <v>0</v>
      </c>
      <c r="DH220" s="56">
        <v>31.262510289999994</v>
      </c>
      <c r="DI220" s="4" t="s">
        <v>345</v>
      </c>
      <c r="DJ220" s="274">
        <v>5959241057</v>
      </c>
      <c r="DK220" s="274" t="s">
        <v>344</v>
      </c>
      <c r="DL220" s="136">
        <v>6191</v>
      </c>
      <c r="DM220" s="274">
        <v>58</v>
      </c>
      <c r="DN220" s="266" t="s">
        <v>1090</v>
      </c>
      <c r="DO220" s="274" t="s">
        <v>48</v>
      </c>
      <c r="DP220" s="982" t="s">
        <v>281</v>
      </c>
      <c r="DQ220" s="1007">
        <v>2</v>
      </c>
      <c r="DR220" s="1061" t="s">
        <v>92</v>
      </c>
      <c r="DS220" s="1061"/>
      <c r="DT220" s="274">
        <v>0</v>
      </c>
      <c r="DU220" s="274">
        <v>0</v>
      </c>
      <c r="DV220" s="1008" t="s">
        <v>863</v>
      </c>
      <c r="DW220" s="274" t="s">
        <v>863</v>
      </c>
      <c r="DX220" s="274" t="s">
        <v>863</v>
      </c>
      <c r="DY220" s="274" t="s">
        <v>863</v>
      </c>
      <c r="DZ220" s="274">
        <v>100</v>
      </c>
      <c r="EA220" s="908">
        <v>14</v>
      </c>
      <c r="EB220" s="908">
        <v>86</v>
      </c>
      <c r="EC220" s="908" t="s">
        <v>863</v>
      </c>
      <c r="ED220" s="908" t="s">
        <v>863</v>
      </c>
      <c r="EE220" s="908" t="s">
        <v>863</v>
      </c>
      <c r="EF220" s="274" t="s">
        <v>863</v>
      </c>
      <c r="EG220" s="274">
        <v>0</v>
      </c>
      <c r="EH220" s="1061">
        <v>1</v>
      </c>
      <c r="EI220" s="284">
        <v>6</v>
      </c>
      <c r="EJ220" s="284">
        <v>19</v>
      </c>
      <c r="EK220" s="274"/>
      <c r="EL220" s="274">
        <v>2</v>
      </c>
      <c r="EM220" s="274">
        <v>0</v>
      </c>
      <c r="EN220" s="274" t="s">
        <v>863</v>
      </c>
      <c r="EO220" s="274" t="s">
        <v>863</v>
      </c>
      <c r="EP220" s="1087" t="s">
        <v>863</v>
      </c>
      <c r="EQ220" s="1061">
        <v>2</v>
      </c>
      <c r="ER220" s="274" t="s">
        <v>863</v>
      </c>
      <c r="ES220" s="1078">
        <v>2</v>
      </c>
      <c r="ET220" s="1061">
        <v>1</v>
      </c>
      <c r="EU220" s="274" t="s">
        <v>863</v>
      </c>
      <c r="EV220" s="691"/>
      <c r="EW220" s="691"/>
      <c r="EX220" s="987">
        <v>6191</v>
      </c>
      <c r="EY220" s="643"/>
      <c r="EZ220" s="643"/>
      <c r="FA220" s="643"/>
      <c r="FB220" s="643"/>
      <c r="FC220" s="643"/>
      <c r="FD220" s="644"/>
      <c r="FE220" s="645"/>
      <c r="FF220" s="643"/>
      <c r="FG220" s="643"/>
      <c r="FH220" s="643"/>
      <c r="FI220" s="643"/>
      <c r="FJ220" s="645"/>
      <c r="FK220" s="645"/>
      <c r="FL220" s="645"/>
      <c r="FM220" s="646"/>
      <c r="FN220" s="647"/>
      <c r="FO220" s="542" t="e">
        <v>#DIV/0!</v>
      </c>
      <c r="FP220" s="167">
        <v>100</v>
      </c>
      <c r="FQ220" s="742" t="s">
        <v>158</v>
      </c>
      <c r="FR220" s="42"/>
      <c r="FS220" s="101">
        <v>3.46</v>
      </c>
      <c r="GR220" s="225"/>
      <c r="GS220" s="225"/>
    </row>
    <row r="221" spans="1:201" hidden="1" x14ac:dyDescent="0.25">
      <c r="A221" s="101">
        <v>95</v>
      </c>
      <c r="B221" s="228">
        <f>COUNTIFS($E$1:E221,E221,$G$1:G221,G221)</f>
        <v>1</v>
      </c>
      <c r="C221" s="228"/>
      <c r="D221" s="966">
        <v>6205</v>
      </c>
      <c r="E221" s="233" t="s">
        <v>348</v>
      </c>
      <c r="F221" s="230" t="s">
        <v>349</v>
      </c>
      <c r="G221" s="230">
        <v>525408097</v>
      </c>
      <c r="H221" s="230">
        <f t="shared" si="3"/>
        <v>65</v>
      </c>
      <c r="I221" s="230" t="s">
        <v>350</v>
      </c>
      <c r="J221" s="230" t="s">
        <v>34</v>
      </c>
      <c r="K221" s="223" t="s">
        <v>947</v>
      </c>
      <c r="L221" s="257" t="s">
        <v>48</v>
      </c>
      <c r="M221" s="230">
        <v>5</v>
      </c>
      <c r="N221" s="226">
        <v>2</v>
      </c>
      <c r="O221" s="226"/>
      <c r="P221" s="226"/>
      <c r="Q221" s="290" t="s">
        <v>347</v>
      </c>
      <c r="T221" s="168" t="s">
        <v>32</v>
      </c>
      <c r="U221" s="168" t="s">
        <v>40</v>
      </c>
      <c r="V221" s="180" t="s">
        <v>40</v>
      </c>
      <c r="W221" s="168" t="s">
        <v>32</v>
      </c>
      <c r="X221" s="179" t="s">
        <v>45</v>
      </c>
      <c r="Y221" s="168" t="s">
        <v>40</v>
      </c>
      <c r="Z221" s="168" t="s">
        <v>289</v>
      </c>
      <c r="AA221" s="226"/>
      <c r="AB221" s="226"/>
      <c r="AC221" s="212" t="s">
        <v>40</v>
      </c>
      <c r="AD221" s="212"/>
      <c r="AE221" s="212"/>
      <c r="AF221" s="212"/>
      <c r="AG221" s="212"/>
      <c r="AH221" s="335" t="s">
        <v>351</v>
      </c>
      <c r="AJ221" s="108">
        <v>61.8</v>
      </c>
      <c r="AK221" s="108">
        <v>88</v>
      </c>
      <c r="AL221" s="318">
        <v>54.383999999999993</v>
      </c>
      <c r="AM221" s="108">
        <v>65176</v>
      </c>
      <c r="AN221" s="281">
        <v>52.140799999999999</v>
      </c>
      <c r="AO221" s="226">
        <v>4</v>
      </c>
      <c r="AP221" s="370">
        <v>24</v>
      </c>
      <c r="AQ221" s="320">
        <v>19</v>
      </c>
      <c r="AR221" s="371">
        <v>55.3</v>
      </c>
      <c r="AS221" s="322">
        <v>98.3</v>
      </c>
      <c r="AT221" s="373">
        <v>1.263157894736842</v>
      </c>
      <c r="AU221" s="369">
        <v>69.852631578947367</v>
      </c>
      <c r="AV221" s="325">
        <v>0.3230148048452221</v>
      </c>
      <c r="AW221" s="108">
        <v>21.2</v>
      </c>
      <c r="AX221" s="326">
        <v>1.78</v>
      </c>
      <c r="AY221" s="330">
        <v>7.41</v>
      </c>
      <c r="BC221" s="329">
        <v>0.56000000000000016</v>
      </c>
      <c r="BD221" s="329"/>
      <c r="BJ221" s="430">
        <v>36.700000000000003</v>
      </c>
      <c r="BK221" s="430">
        <v>51.4</v>
      </c>
      <c r="BL221" s="331">
        <v>0.71400778210116744</v>
      </c>
      <c r="BM221" s="431">
        <v>0.59</v>
      </c>
      <c r="BN221" s="431">
        <v>0.22</v>
      </c>
      <c r="BQ221" s="333" t="e">
        <v>#DIV/0!</v>
      </c>
      <c r="BR221" s="347"/>
      <c r="BS221" s="347"/>
      <c r="BT221" s="347"/>
      <c r="BU221" s="347"/>
      <c r="BV221" s="347"/>
      <c r="BW221" s="347"/>
      <c r="BX221" s="347"/>
      <c r="BY221" s="347"/>
      <c r="BZ221" s="347"/>
      <c r="CA221" s="347"/>
      <c r="CB221" s="347"/>
      <c r="CC221" s="347"/>
      <c r="CU221" s="66"/>
      <c r="CX221" s="231" t="s">
        <v>929</v>
      </c>
      <c r="CY221" s="231">
        <v>3</v>
      </c>
      <c r="CZ221" s="231" t="s">
        <v>933</v>
      </c>
      <c r="DA221" s="231" t="s">
        <v>1291</v>
      </c>
      <c r="DD221" s="54"/>
      <c r="DE221" s="56"/>
      <c r="DF221" s="56"/>
      <c r="DG221" s="56"/>
      <c r="DH221" s="56"/>
      <c r="DI221" s="24" t="s">
        <v>348</v>
      </c>
      <c r="DJ221" s="274">
        <v>525408097</v>
      </c>
      <c r="DK221" s="274" t="s">
        <v>350</v>
      </c>
      <c r="DL221" s="136">
        <v>6205</v>
      </c>
      <c r="DM221" s="274">
        <v>65</v>
      </c>
      <c r="DN221" s="266" t="s">
        <v>1090</v>
      </c>
      <c r="DO221" s="274" t="s">
        <v>48</v>
      </c>
      <c r="DP221" s="982" t="s">
        <v>280</v>
      </c>
      <c r="DQ221" s="1007">
        <v>2</v>
      </c>
      <c r="DR221" s="1061" t="s">
        <v>34</v>
      </c>
      <c r="DS221" s="1061"/>
      <c r="DT221" s="274">
        <v>0</v>
      </c>
      <c r="DU221" s="274">
        <v>0</v>
      </c>
      <c r="DV221" s="1012">
        <v>42824</v>
      </c>
      <c r="DW221" s="274" t="s">
        <v>863</v>
      </c>
      <c r="DX221" s="274">
        <v>2.8</v>
      </c>
      <c r="DY221" s="274" t="s">
        <v>863</v>
      </c>
      <c r="DZ221" s="274" t="s">
        <v>863</v>
      </c>
      <c r="EA221" s="908" t="s">
        <v>863</v>
      </c>
      <c r="EB221" s="908" t="s">
        <v>863</v>
      </c>
      <c r="EC221" s="908">
        <v>0.6</v>
      </c>
      <c r="ED221" s="908" t="s">
        <v>863</v>
      </c>
      <c r="EE221" s="908">
        <v>345</v>
      </c>
      <c r="EF221" s="274">
        <v>3.68</v>
      </c>
      <c r="EG221" s="274" t="s">
        <v>863</v>
      </c>
      <c r="EH221" s="1061">
        <v>3</v>
      </c>
      <c r="EI221" s="284">
        <v>2</v>
      </c>
      <c r="EJ221" s="284">
        <v>5</v>
      </c>
      <c r="EK221" s="274"/>
      <c r="EL221" s="274">
        <v>2</v>
      </c>
      <c r="EM221" s="274">
        <v>0</v>
      </c>
      <c r="EN221" s="274">
        <v>175</v>
      </c>
      <c r="EO221" s="274">
        <v>100</v>
      </c>
      <c r="EP221" s="1087">
        <v>32.65306122448979</v>
      </c>
      <c r="EQ221" s="1061">
        <v>3</v>
      </c>
      <c r="ER221" s="274" t="s">
        <v>863</v>
      </c>
      <c r="ES221" s="1078">
        <v>3</v>
      </c>
      <c r="ET221" s="1061">
        <v>2</v>
      </c>
      <c r="EU221" s="274" t="s">
        <v>863</v>
      </c>
      <c r="EV221" s="691"/>
      <c r="EW221" s="691"/>
      <c r="EX221" s="987">
        <v>6205</v>
      </c>
      <c r="EY221" s="643"/>
      <c r="EZ221" s="643"/>
      <c r="FA221" s="643"/>
      <c r="FB221" s="643"/>
      <c r="FC221" s="643"/>
      <c r="FD221" s="644"/>
      <c r="FE221" s="645"/>
      <c r="FF221" s="643"/>
      <c r="FG221" s="643"/>
      <c r="FH221" s="643"/>
      <c r="FI221" s="643"/>
      <c r="FJ221" s="645"/>
      <c r="FK221" s="645"/>
      <c r="FL221" s="645"/>
      <c r="FM221" s="646"/>
      <c r="FN221" s="647"/>
      <c r="FO221" s="542"/>
      <c r="FP221" s="167" t="s">
        <v>40</v>
      </c>
      <c r="FQ221" s="742" t="s">
        <v>351</v>
      </c>
      <c r="FR221" s="42"/>
      <c r="FS221" s="101"/>
      <c r="GR221" s="225"/>
      <c r="GS221" s="225"/>
    </row>
    <row r="222" spans="1:201" hidden="1" x14ac:dyDescent="0.25">
      <c r="A222" s="228">
        <v>96</v>
      </c>
      <c r="B222" s="228">
        <f>COUNTIFS($E$1:E222,E222,$G$1:G222,G222)</f>
        <v>1</v>
      </c>
      <c r="C222" s="228"/>
      <c r="D222" s="966">
        <v>6212</v>
      </c>
      <c r="E222" s="233" t="s">
        <v>352</v>
      </c>
      <c r="F222" s="230" t="s">
        <v>353</v>
      </c>
      <c r="G222" s="230">
        <v>7707103679</v>
      </c>
      <c r="H222" s="230">
        <f t="shared" si="3"/>
        <v>40</v>
      </c>
      <c r="I222" s="230" t="s">
        <v>350</v>
      </c>
      <c r="J222" s="223" t="s">
        <v>354</v>
      </c>
      <c r="K222" s="230" t="s">
        <v>53</v>
      </c>
      <c r="L222" s="257" t="s">
        <v>48</v>
      </c>
      <c r="M222" s="230">
        <v>10</v>
      </c>
      <c r="N222" s="226">
        <v>2</v>
      </c>
      <c r="O222" s="226"/>
      <c r="P222" s="226"/>
      <c r="Q222" s="290" t="s">
        <v>347</v>
      </c>
      <c r="T222" s="168" t="s">
        <v>32</v>
      </c>
      <c r="U222" s="168" t="s">
        <v>40</v>
      </c>
      <c r="V222" s="180" t="s">
        <v>40</v>
      </c>
      <c r="W222" s="168" t="s">
        <v>32</v>
      </c>
      <c r="X222" s="179" t="s">
        <v>45</v>
      </c>
      <c r="Y222" s="168" t="s">
        <v>40</v>
      </c>
      <c r="Z222" s="168" t="s">
        <v>40</v>
      </c>
      <c r="AA222" s="226"/>
      <c r="AB222" s="226"/>
      <c r="AC222" s="212">
        <v>15265</v>
      </c>
      <c r="AD222" s="212"/>
      <c r="AE222" s="212"/>
      <c r="AF222" s="212"/>
      <c r="AG222" s="212"/>
      <c r="AH222" s="335" t="s">
        <v>161</v>
      </c>
      <c r="AJ222" s="108">
        <v>3.69</v>
      </c>
      <c r="AK222" s="108">
        <v>76</v>
      </c>
      <c r="AL222" s="318">
        <v>2.8043999999999998</v>
      </c>
      <c r="AM222" s="108">
        <v>21317</v>
      </c>
      <c r="AN222" s="281">
        <v>6.3951000000000002</v>
      </c>
      <c r="AO222" s="226">
        <v>3</v>
      </c>
      <c r="AP222" s="370">
        <v>64.5</v>
      </c>
      <c r="AQ222" s="320">
        <v>28.4</v>
      </c>
      <c r="AR222" s="371">
        <v>2.42</v>
      </c>
      <c r="AS222" s="322">
        <v>95.320000000000007</v>
      </c>
      <c r="AT222" s="373">
        <v>2.2711267605633805</v>
      </c>
      <c r="AU222" s="369">
        <v>5.4961267605633806</v>
      </c>
      <c r="AV222" s="325">
        <v>2.0927968851395198</v>
      </c>
      <c r="AW222" s="108">
        <v>27.2</v>
      </c>
      <c r="AX222" s="326">
        <v>24.5</v>
      </c>
      <c r="AY222" s="330">
        <v>38</v>
      </c>
      <c r="BC222" s="329">
        <v>7.4599999999999991</v>
      </c>
      <c r="BD222" s="329"/>
      <c r="BJ222" s="430">
        <v>46.5</v>
      </c>
      <c r="BK222" s="430">
        <v>52.5</v>
      </c>
      <c r="BL222" s="331">
        <v>0.88571428571428568</v>
      </c>
      <c r="BM222" s="431">
        <v>1.44</v>
      </c>
      <c r="BN222" s="431">
        <v>0.3</v>
      </c>
      <c r="BQ222" s="333" t="e">
        <v>#DIV/0!</v>
      </c>
      <c r="BR222" s="347"/>
      <c r="BS222" s="347"/>
      <c r="BT222" s="347"/>
      <c r="BU222" s="347"/>
      <c r="BV222" s="347"/>
      <c r="BW222" s="347"/>
      <c r="BX222" s="347"/>
      <c r="BY222" s="347"/>
      <c r="BZ222" s="347"/>
      <c r="CA222" s="347"/>
      <c r="CB222" s="347"/>
      <c r="CC222" s="347"/>
      <c r="CU222" s="66"/>
      <c r="CX222" s="231" t="s">
        <v>926</v>
      </c>
      <c r="CY222" s="231">
        <v>2</v>
      </c>
      <c r="CZ222" s="231" t="s">
        <v>934</v>
      </c>
      <c r="DA222" s="231" t="s">
        <v>928</v>
      </c>
      <c r="DD222" s="54"/>
      <c r="DE222" s="56"/>
      <c r="DF222" s="56"/>
      <c r="DG222" s="56"/>
      <c r="DH222" s="56"/>
      <c r="DI222" s="4" t="s">
        <v>352</v>
      </c>
      <c r="DJ222" s="274">
        <v>7707103679</v>
      </c>
      <c r="DK222" s="274" t="s">
        <v>350</v>
      </c>
      <c r="DL222" s="136">
        <v>6212</v>
      </c>
      <c r="DM222" s="274">
        <v>40</v>
      </c>
      <c r="DN222" s="521" t="s">
        <v>1088</v>
      </c>
      <c r="DO222" s="274" t="s">
        <v>48</v>
      </c>
      <c r="DP222" s="982" t="s">
        <v>280</v>
      </c>
      <c r="DQ222" s="1007">
        <v>2</v>
      </c>
      <c r="DR222" s="1061" t="s">
        <v>1097</v>
      </c>
      <c r="DS222" s="1061"/>
      <c r="DT222" s="274">
        <v>0</v>
      </c>
      <c r="DU222" s="274">
        <v>0</v>
      </c>
      <c r="DV222" s="1008" t="s">
        <v>863</v>
      </c>
      <c r="DW222" s="274" t="s">
        <v>863</v>
      </c>
      <c r="DX222" s="274" t="s">
        <v>863</v>
      </c>
      <c r="DY222" s="274" t="s">
        <v>863</v>
      </c>
      <c r="DZ222" s="274">
        <v>15265</v>
      </c>
      <c r="EA222" s="908">
        <v>91.8</v>
      </c>
      <c r="EB222" s="908">
        <v>8.1999999999999993</v>
      </c>
      <c r="EC222" s="908" t="s">
        <v>863</v>
      </c>
      <c r="ED222" s="908" t="s">
        <v>863</v>
      </c>
      <c r="EE222" s="908" t="s">
        <v>863</v>
      </c>
      <c r="EF222" s="274" t="s">
        <v>863</v>
      </c>
      <c r="EG222" s="274">
        <v>2</v>
      </c>
      <c r="EH222" s="1061">
        <v>2</v>
      </c>
      <c r="EI222" s="284">
        <v>2</v>
      </c>
      <c r="EJ222" s="284">
        <v>10</v>
      </c>
      <c r="EK222" s="274"/>
      <c r="EL222" s="274">
        <v>2</v>
      </c>
      <c r="EM222" s="274">
        <v>0</v>
      </c>
      <c r="EN222" s="274">
        <v>177</v>
      </c>
      <c r="EO222" s="274">
        <v>84</v>
      </c>
      <c r="EP222" s="1087">
        <v>26.812218711098346</v>
      </c>
      <c r="EQ222" s="1061">
        <v>1</v>
      </c>
      <c r="ER222" s="274" t="s">
        <v>863</v>
      </c>
      <c r="ES222" s="1078">
        <v>2</v>
      </c>
      <c r="ET222" s="1061">
        <v>2</v>
      </c>
      <c r="EU222" s="274">
        <v>4</v>
      </c>
      <c r="EV222" s="691"/>
      <c r="EW222" s="691"/>
      <c r="EX222" s="987">
        <v>6212</v>
      </c>
      <c r="EY222" s="643"/>
      <c r="EZ222" s="643"/>
      <c r="FA222" s="643"/>
      <c r="FB222" s="643"/>
      <c r="FC222" s="643"/>
      <c r="FD222" s="644"/>
      <c r="FE222" s="645"/>
      <c r="FF222" s="643"/>
      <c r="FG222" s="643"/>
      <c r="FH222" s="643"/>
      <c r="FI222" s="643"/>
      <c r="FJ222" s="645"/>
      <c r="FK222" s="645"/>
      <c r="FL222" s="645"/>
      <c r="FM222" s="646"/>
      <c r="FN222" s="647"/>
      <c r="FO222" s="542"/>
      <c r="FP222" s="167">
        <v>15265</v>
      </c>
      <c r="FQ222" s="742" t="s">
        <v>161</v>
      </c>
      <c r="FR222" s="93"/>
      <c r="FS222" s="101"/>
      <c r="GR222" s="225"/>
      <c r="GS222" s="225"/>
    </row>
    <row r="223" spans="1:201" s="260" customFormat="1" hidden="1" x14ac:dyDescent="0.25">
      <c r="A223" s="101">
        <v>98</v>
      </c>
      <c r="B223" s="228">
        <f>COUNTIFS($E$1:E223,E223,$G$1:G223,G223)</f>
        <v>1</v>
      </c>
      <c r="C223" s="228"/>
      <c r="D223" s="966">
        <v>6213</v>
      </c>
      <c r="E223" s="233" t="s">
        <v>358</v>
      </c>
      <c r="F223" s="230" t="s">
        <v>359</v>
      </c>
      <c r="G223" s="230">
        <v>8658266210</v>
      </c>
      <c r="H223" s="230">
        <f t="shared" si="3"/>
        <v>31</v>
      </c>
      <c r="I223" s="230" t="s">
        <v>350</v>
      </c>
      <c r="J223" s="223" t="s">
        <v>360</v>
      </c>
      <c r="K223" s="230" t="s">
        <v>53</v>
      </c>
      <c r="L223" s="257" t="s">
        <v>48</v>
      </c>
      <c r="M223" s="230">
        <v>10</v>
      </c>
      <c r="N223" s="226">
        <v>2</v>
      </c>
      <c r="O223" s="226"/>
      <c r="P223" s="226"/>
      <c r="Q223" s="290" t="s">
        <v>347</v>
      </c>
      <c r="R223" s="66"/>
      <c r="S223" s="66"/>
      <c r="T223" s="168" t="s">
        <v>32</v>
      </c>
      <c r="U223" s="168" t="s">
        <v>40</v>
      </c>
      <c r="V223" s="180" t="s">
        <v>40</v>
      </c>
      <c r="W223" s="168" t="s">
        <v>32</v>
      </c>
      <c r="X223" s="179" t="s">
        <v>45</v>
      </c>
      <c r="Y223" s="168" t="s">
        <v>40</v>
      </c>
      <c r="Z223" s="168" t="s">
        <v>40</v>
      </c>
      <c r="AA223" s="226"/>
      <c r="AB223" s="226"/>
      <c r="AC223" s="212">
        <v>346</v>
      </c>
      <c r="AD223" s="212"/>
      <c r="AE223" s="212"/>
      <c r="AF223" s="212"/>
      <c r="AG223" s="212"/>
      <c r="AH223" s="335" t="s">
        <v>158</v>
      </c>
      <c r="AI223" s="72"/>
      <c r="AJ223" s="108">
        <v>87.9</v>
      </c>
      <c r="AK223" s="108">
        <v>81.099999999999994</v>
      </c>
      <c r="AL223" s="318">
        <v>71.286900000000003</v>
      </c>
      <c r="AM223" s="108">
        <v>361014</v>
      </c>
      <c r="AN223" s="281">
        <v>108.30419999999999</v>
      </c>
      <c r="AO223" s="226">
        <v>3</v>
      </c>
      <c r="AP223" s="370">
        <v>4.1500000000000004</v>
      </c>
      <c r="AQ223" s="320">
        <v>2.67</v>
      </c>
      <c r="AR223" s="371">
        <v>92</v>
      </c>
      <c r="AS223" s="322">
        <v>98.82</v>
      </c>
      <c r="AT223" s="373">
        <v>1.5543071161048692</v>
      </c>
      <c r="AU223" s="369">
        <v>142.99625468164797</v>
      </c>
      <c r="AV223" s="325">
        <v>4.3836484630822861E-2</v>
      </c>
      <c r="AW223" s="108">
        <v>3.33</v>
      </c>
      <c r="AX223" s="326">
        <v>0.22</v>
      </c>
      <c r="AY223" s="330">
        <v>5.26</v>
      </c>
      <c r="AZ223" s="226"/>
      <c r="BA223" s="345"/>
      <c r="BB223" s="226"/>
      <c r="BC223" s="329">
        <v>0.16400000000000006</v>
      </c>
      <c r="BD223" s="329"/>
      <c r="BE223" s="226"/>
      <c r="BF223" s="226"/>
      <c r="BG223" s="226"/>
      <c r="BH223" s="226"/>
      <c r="BI223" s="226"/>
      <c r="BJ223" s="430">
        <v>71.400000000000006</v>
      </c>
      <c r="BK223" s="430">
        <v>26.1</v>
      </c>
      <c r="BL223" s="331">
        <v>2.735632183908046</v>
      </c>
      <c r="BM223" s="431">
        <v>0.13</v>
      </c>
      <c r="BN223" s="431">
        <v>2.3E-2</v>
      </c>
      <c r="BO223" s="226"/>
      <c r="BP223" s="226"/>
      <c r="BQ223" s="333" t="e">
        <v>#DIV/0!</v>
      </c>
      <c r="BR223" s="347"/>
      <c r="BS223" s="347"/>
      <c r="BT223" s="347"/>
      <c r="BU223" s="347"/>
      <c r="BV223" s="347"/>
      <c r="BW223" s="347"/>
      <c r="BX223" s="347"/>
      <c r="BY223" s="347"/>
      <c r="BZ223" s="347"/>
      <c r="CA223" s="347"/>
      <c r="CB223" s="347"/>
      <c r="CC223" s="347"/>
      <c r="CD223" s="226"/>
      <c r="CE223" s="226"/>
      <c r="CF223" s="226"/>
      <c r="CG223" s="226"/>
      <c r="CH223" s="226"/>
      <c r="CI223" s="226"/>
      <c r="CJ223" s="226"/>
      <c r="CK223" s="226"/>
      <c r="CL223" s="226"/>
      <c r="CM223" s="226"/>
      <c r="CN223" s="66"/>
      <c r="CO223" s="66"/>
      <c r="CP223" s="66"/>
      <c r="CQ223" s="66"/>
      <c r="CR223" s="66"/>
      <c r="CS223" s="66"/>
      <c r="CT223" s="66"/>
      <c r="CU223" s="66"/>
      <c r="CV223" s="226"/>
      <c r="CW223" s="226"/>
      <c r="CX223" s="231" t="s">
        <v>926</v>
      </c>
      <c r="CY223" s="231" t="s">
        <v>1092</v>
      </c>
      <c r="CZ223" s="231" t="s">
        <v>933</v>
      </c>
      <c r="DA223" s="231" t="s">
        <v>933</v>
      </c>
      <c r="DB223" s="335"/>
      <c r="DC223" s="226"/>
      <c r="DD223" s="54"/>
      <c r="DE223" s="56"/>
      <c r="DF223" s="56"/>
      <c r="DG223" s="56"/>
      <c r="DH223" s="56"/>
      <c r="DI223" s="4" t="s">
        <v>358</v>
      </c>
      <c r="DJ223" s="274">
        <v>8658266210</v>
      </c>
      <c r="DK223" s="274" t="s">
        <v>350</v>
      </c>
      <c r="DL223" s="136">
        <v>6213</v>
      </c>
      <c r="DM223" s="274">
        <v>31</v>
      </c>
      <c r="DN223" s="266" t="s">
        <v>1090</v>
      </c>
      <c r="DO223" s="274" t="s">
        <v>48</v>
      </c>
      <c r="DP223" s="982" t="s">
        <v>280</v>
      </c>
      <c r="DQ223" s="1007">
        <v>2</v>
      </c>
      <c r="DR223" s="1061" t="s">
        <v>1097</v>
      </c>
      <c r="DS223" s="1061"/>
      <c r="DT223" s="274">
        <v>0</v>
      </c>
      <c r="DU223" s="274">
        <v>0</v>
      </c>
      <c r="DV223" s="1008" t="s">
        <v>863</v>
      </c>
      <c r="DW223" s="274" t="s">
        <v>863</v>
      </c>
      <c r="DX223" s="274" t="s">
        <v>863</v>
      </c>
      <c r="DY223" s="274" t="s">
        <v>863</v>
      </c>
      <c r="DZ223" s="274">
        <v>346</v>
      </c>
      <c r="EA223" s="908">
        <v>11.8</v>
      </c>
      <c r="EB223" s="908">
        <v>88.2</v>
      </c>
      <c r="EC223" s="908" t="s">
        <v>863</v>
      </c>
      <c r="ED223" s="908" t="s">
        <v>863</v>
      </c>
      <c r="EE223" s="908" t="s">
        <v>863</v>
      </c>
      <c r="EF223" s="274" t="s">
        <v>863</v>
      </c>
      <c r="EG223" s="274">
        <v>0</v>
      </c>
      <c r="EH223" s="1061" t="s">
        <v>1092</v>
      </c>
      <c r="EI223" s="284">
        <v>2</v>
      </c>
      <c r="EJ223" s="284">
        <v>10</v>
      </c>
      <c r="EK223" s="274"/>
      <c r="EL223" s="274">
        <v>2</v>
      </c>
      <c r="EM223" s="274">
        <v>0</v>
      </c>
      <c r="EN223" s="274">
        <v>165</v>
      </c>
      <c r="EO223" s="274">
        <v>70</v>
      </c>
      <c r="EP223" s="1087">
        <v>25.711662075298442</v>
      </c>
      <c r="EQ223" s="1061">
        <v>0</v>
      </c>
      <c r="ER223" s="274" t="s">
        <v>863</v>
      </c>
      <c r="ES223" s="1078">
        <v>0</v>
      </c>
      <c r="ET223" s="1061">
        <v>1</v>
      </c>
      <c r="EU223" s="274">
        <v>4</v>
      </c>
      <c r="EV223" s="691"/>
      <c r="EW223" s="691"/>
      <c r="EX223" s="987">
        <v>6227</v>
      </c>
      <c r="EY223" s="643"/>
      <c r="EZ223" s="643"/>
      <c r="FA223" s="643"/>
      <c r="FB223" s="643"/>
      <c r="FC223" s="643"/>
      <c r="FD223" s="644"/>
      <c r="FE223" s="645"/>
      <c r="FF223" s="643"/>
      <c r="FG223" s="643"/>
      <c r="FH223" s="643"/>
      <c r="FI223" s="643"/>
      <c r="FJ223" s="645"/>
      <c r="FK223" s="645"/>
      <c r="FL223" s="645"/>
      <c r="FM223" s="646"/>
      <c r="FN223" s="647"/>
      <c r="FO223" s="542"/>
      <c r="FP223" s="167">
        <v>16</v>
      </c>
      <c r="FQ223" s="742" t="s">
        <v>161</v>
      </c>
      <c r="FR223" s="42"/>
      <c r="FS223" s="101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225"/>
      <c r="GS223" s="225"/>
    </row>
    <row r="224" spans="1:201" hidden="1" x14ac:dyDescent="0.25">
      <c r="A224" s="101">
        <v>97</v>
      </c>
      <c r="B224" s="228">
        <f>COUNTIFS($E$1:E224,E224,$G$1:G224,G224)</f>
        <v>1</v>
      </c>
      <c r="C224" s="228"/>
      <c r="D224" s="966">
        <v>6227</v>
      </c>
      <c r="E224" s="233" t="s">
        <v>355</v>
      </c>
      <c r="F224" s="230" t="s">
        <v>87</v>
      </c>
      <c r="G224" s="230">
        <v>530808063</v>
      </c>
      <c r="H224" s="230">
        <f t="shared" si="3"/>
        <v>64</v>
      </c>
      <c r="I224" s="230" t="s">
        <v>356</v>
      </c>
      <c r="J224" s="223" t="s">
        <v>357</v>
      </c>
      <c r="K224" s="230" t="s">
        <v>53</v>
      </c>
      <c r="L224" s="257" t="s">
        <v>48</v>
      </c>
      <c r="M224" s="230">
        <v>10</v>
      </c>
      <c r="N224" s="231" t="s">
        <v>825</v>
      </c>
      <c r="O224" s="226"/>
      <c r="P224" s="226"/>
      <c r="Q224" s="290" t="s">
        <v>347</v>
      </c>
      <c r="T224" s="168" t="s">
        <v>32</v>
      </c>
      <c r="U224" s="168"/>
      <c r="V224" s="180" t="s">
        <v>96</v>
      </c>
      <c r="W224" s="168" t="s">
        <v>32</v>
      </c>
      <c r="X224" s="179" t="s">
        <v>45</v>
      </c>
      <c r="Y224" s="168" t="s">
        <v>40</v>
      </c>
      <c r="Z224" s="168" t="s">
        <v>289</v>
      </c>
      <c r="AA224" s="226"/>
      <c r="AB224" s="226"/>
      <c r="AC224" s="212">
        <v>16</v>
      </c>
      <c r="AD224" s="212"/>
      <c r="AE224" s="212"/>
      <c r="AF224" s="212"/>
      <c r="AG224" s="212"/>
      <c r="AH224" s="335" t="s">
        <v>161</v>
      </c>
      <c r="AJ224" s="108">
        <v>1.02</v>
      </c>
      <c r="AK224" s="108">
        <v>87</v>
      </c>
      <c r="AL224" s="318">
        <v>0.88739999999999997</v>
      </c>
      <c r="AM224" s="108">
        <v>1594</v>
      </c>
      <c r="AN224" s="281">
        <v>0.79700000000000004</v>
      </c>
      <c r="AO224" s="226">
        <v>5</v>
      </c>
      <c r="AP224" s="370">
        <v>62.9</v>
      </c>
      <c r="AQ224" s="320">
        <v>24</v>
      </c>
      <c r="AR224" s="371">
        <v>6.52</v>
      </c>
      <c r="AS224" s="322">
        <v>93.42</v>
      </c>
      <c r="AT224" s="373">
        <v>2.6208333333333331</v>
      </c>
      <c r="AU224" s="369">
        <v>17.087833333333332</v>
      </c>
      <c r="AV224" s="325">
        <v>2.0609436435124509</v>
      </c>
      <c r="AW224" s="108">
        <v>50.7</v>
      </c>
      <c r="AX224" s="326">
        <v>6.09</v>
      </c>
      <c r="AY224" s="330">
        <v>9.68</v>
      </c>
      <c r="BC224" s="329">
        <v>2.4399999999999991</v>
      </c>
      <c r="BD224" s="329"/>
      <c r="BJ224" s="430">
        <v>27.5</v>
      </c>
      <c r="BK224" s="430">
        <v>70.8</v>
      </c>
      <c r="BL224" s="331">
        <v>0.3884180790960452</v>
      </c>
      <c r="BM224" s="431">
        <v>0.85</v>
      </c>
      <c r="BN224" s="431">
        <v>0.75</v>
      </c>
      <c r="BQ224" s="333" t="e">
        <v>#DIV/0!</v>
      </c>
      <c r="BR224" s="347">
        <v>14.3</v>
      </c>
      <c r="BS224" s="347">
        <v>86.6</v>
      </c>
      <c r="BT224" s="347"/>
      <c r="BU224" s="357">
        <v>3.2</v>
      </c>
      <c r="BV224" s="357">
        <v>24.3</v>
      </c>
      <c r="BW224" s="357" t="s">
        <v>754</v>
      </c>
      <c r="BX224" s="357" t="s">
        <v>754</v>
      </c>
      <c r="BY224" s="357" t="s">
        <v>754</v>
      </c>
      <c r="BZ224" s="357" t="s">
        <v>754</v>
      </c>
      <c r="CA224" s="357">
        <v>27.9</v>
      </c>
      <c r="CB224" s="357">
        <v>6.8</v>
      </c>
      <c r="CC224" s="357">
        <v>0.7</v>
      </c>
      <c r="CU224" s="66"/>
      <c r="CX224" s="231" t="s">
        <v>929</v>
      </c>
      <c r="CY224" s="231">
        <v>3</v>
      </c>
      <c r="CZ224" s="231" t="s">
        <v>934</v>
      </c>
      <c r="DA224" s="231" t="s">
        <v>928</v>
      </c>
      <c r="DD224" s="54"/>
      <c r="DE224" s="56"/>
      <c r="DF224" s="56"/>
      <c r="DG224" s="56"/>
      <c r="DH224" s="56"/>
      <c r="DI224" s="4" t="s">
        <v>355</v>
      </c>
      <c r="DJ224" s="274">
        <v>530808063</v>
      </c>
      <c r="DK224" s="274" t="s">
        <v>356</v>
      </c>
      <c r="DL224" s="136">
        <v>6227</v>
      </c>
      <c r="DM224" s="274">
        <v>64</v>
      </c>
      <c r="DN224" s="521" t="s">
        <v>1088</v>
      </c>
      <c r="DO224" s="274" t="s">
        <v>48</v>
      </c>
      <c r="DP224" s="982" t="s">
        <v>281</v>
      </c>
      <c r="DQ224" s="1007">
        <v>2</v>
      </c>
      <c r="DR224" s="1061" t="s">
        <v>34</v>
      </c>
      <c r="DS224" s="1061"/>
      <c r="DT224" s="274">
        <v>0</v>
      </c>
      <c r="DU224" s="274">
        <v>0</v>
      </c>
      <c r="DV224" s="1008" t="s">
        <v>863</v>
      </c>
      <c r="DW224" s="274" t="s">
        <v>863</v>
      </c>
      <c r="DX224" s="274" t="s">
        <v>863</v>
      </c>
      <c r="DY224" s="274" t="s">
        <v>863</v>
      </c>
      <c r="DZ224" s="274">
        <v>16</v>
      </c>
      <c r="EA224" s="908">
        <v>6.2</v>
      </c>
      <c r="EB224" s="908">
        <v>93.8</v>
      </c>
      <c r="EC224" s="908" t="s">
        <v>863</v>
      </c>
      <c r="ED224" s="908" t="s">
        <v>863</v>
      </c>
      <c r="EE224" s="908" t="s">
        <v>863</v>
      </c>
      <c r="EF224" s="274" t="s">
        <v>863</v>
      </c>
      <c r="EG224" s="274">
        <v>0</v>
      </c>
      <c r="EH224" s="1061">
        <v>3</v>
      </c>
      <c r="EI224" s="284">
        <v>3</v>
      </c>
      <c r="EJ224" s="284">
        <v>10</v>
      </c>
      <c r="EK224" s="274"/>
      <c r="EL224" s="274">
        <v>3</v>
      </c>
      <c r="EM224" s="274">
        <v>1</v>
      </c>
      <c r="EN224" s="274">
        <v>176</v>
      </c>
      <c r="EO224" s="274">
        <v>110</v>
      </c>
      <c r="EP224" s="1087">
        <v>35.51136363636364</v>
      </c>
      <c r="EQ224" s="1061">
        <v>1</v>
      </c>
      <c r="ER224" s="274" t="s">
        <v>863</v>
      </c>
      <c r="ES224" s="1078">
        <v>3</v>
      </c>
      <c r="ET224" s="1061">
        <v>2</v>
      </c>
      <c r="EU224" s="274">
        <v>4</v>
      </c>
      <c r="EV224" s="691"/>
      <c r="EW224" s="691"/>
      <c r="EX224" s="987">
        <v>6213</v>
      </c>
      <c r="EY224" s="643"/>
      <c r="EZ224" s="643"/>
      <c r="FA224" s="643"/>
      <c r="FB224" s="643"/>
      <c r="FC224" s="643"/>
      <c r="FD224" s="644"/>
      <c r="FE224" s="645"/>
      <c r="FF224" s="643"/>
      <c r="FG224" s="643"/>
      <c r="FH224" s="643"/>
      <c r="FI224" s="643"/>
      <c r="FJ224" s="645"/>
      <c r="FK224" s="645"/>
      <c r="FL224" s="645"/>
      <c r="FM224" s="646"/>
      <c r="FN224" s="647"/>
      <c r="FO224" s="542"/>
      <c r="FP224" s="167">
        <v>346</v>
      </c>
      <c r="FQ224" s="742" t="s">
        <v>158</v>
      </c>
      <c r="FR224" s="93"/>
      <c r="FS224" s="101"/>
      <c r="GR224" s="225"/>
      <c r="GS224" s="225"/>
    </row>
    <row r="225" spans="1:201" hidden="1" x14ac:dyDescent="0.25">
      <c r="A225" s="101">
        <v>99</v>
      </c>
      <c r="B225" s="228">
        <f>COUNTIFS($E$1:E225,E225,$G$1:G225,G225)</f>
        <v>1</v>
      </c>
      <c r="C225" s="228"/>
      <c r="D225" s="966">
        <v>6228</v>
      </c>
      <c r="E225" s="233" t="s">
        <v>361</v>
      </c>
      <c r="F225" s="230" t="s">
        <v>63</v>
      </c>
      <c r="G225" s="230">
        <v>6907155321</v>
      </c>
      <c r="H225" s="230">
        <f t="shared" si="3"/>
        <v>48</v>
      </c>
      <c r="I225" s="230" t="s">
        <v>356</v>
      </c>
      <c r="J225" s="223" t="s">
        <v>362</v>
      </c>
      <c r="K225" s="230" t="s">
        <v>53</v>
      </c>
      <c r="L225" s="257" t="s">
        <v>48</v>
      </c>
      <c r="M225" s="230">
        <v>15</v>
      </c>
      <c r="N225" s="226">
        <v>2</v>
      </c>
      <c r="O225" s="226"/>
      <c r="P225" s="226"/>
      <c r="Q225" s="290" t="s">
        <v>347</v>
      </c>
      <c r="T225" s="168" t="s">
        <v>32</v>
      </c>
      <c r="U225" s="168" t="s">
        <v>298</v>
      </c>
      <c r="V225" s="180" t="s">
        <v>96</v>
      </c>
      <c r="W225" s="168" t="s">
        <v>32</v>
      </c>
      <c r="X225" s="179" t="s">
        <v>45</v>
      </c>
      <c r="Y225" s="168" t="s">
        <v>40</v>
      </c>
      <c r="Z225" s="168" t="s">
        <v>289</v>
      </c>
      <c r="AA225" s="226"/>
      <c r="AB225" s="226"/>
      <c r="AC225" s="212">
        <v>486</v>
      </c>
      <c r="AD225" s="212"/>
      <c r="AE225" s="212"/>
      <c r="AF225" s="212"/>
      <c r="AG225" s="212"/>
      <c r="AH225" s="335" t="s">
        <v>158</v>
      </c>
      <c r="AJ225" s="108">
        <v>26.2</v>
      </c>
      <c r="AK225" s="108">
        <v>76.400000000000006</v>
      </c>
      <c r="AL225" s="318">
        <v>20.0168</v>
      </c>
      <c r="AM225" s="108">
        <v>59239</v>
      </c>
      <c r="AN225" s="281">
        <v>23.695599999999999</v>
      </c>
      <c r="AO225" s="226">
        <v>6</v>
      </c>
      <c r="AP225" s="370">
        <v>83.6</v>
      </c>
      <c r="AQ225" s="320">
        <v>11.3</v>
      </c>
      <c r="AR225" s="371">
        <v>3.11</v>
      </c>
      <c r="AS225" s="322">
        <v>98.009999999999991</v>
      </c>
      <c r="AT225" s="373">
        <v>7.3982300884955743</v>
      </c>
      <c r="AU225" s="369">
        <v>23.008495575221236</v>
      </c>
      <c r="AV225" s="325">
        <v>5.8015267175572518</v>
      </c>
      <c r="AW225" s="108">
        <v>76.8</v>
      </c>
      <c r="AX225" s="326">
        <v>1.87</v>
      </c>
      <c r="AY225" s="330">
        <v>2.2400000000000002</v>
      </c>
      <c r="BC225" s="329">
        <v>1.3599999999999994</v>
      </c>
      <c r="BD225" s="329"/>
      <c r="BJ225" s="430">
        <v>40.4</v>
      </c>
      <c r="BK225" s="430">
        <v>58.1</v>
      </c>
      <c r="BL225" s="331">
        <v>0.69535283993115315</v>
      </c>
      <c r="BM225" s="431">
        <v>1.49</v>
      </c>
      <c r="BN225" s="431">
        <v>0.39</v>
      </c>
      <c r="BQ225" s="333" t="e">
        <v>#DIV/0!</v>
      </c>
      <c r="BR225" s="347"/>
      <c r="BS225" s="347"/>
      <c r="BT225" s="347"/>
      <c r="BU225" s="347"/>
      <c r="BV225" s="347"/>
      <c r="BW225" s="347"/>
      <c r="BX225" s="347"/>
      <c r="BY225" s="347"/>
      <c r="BZ225" s="347"/>
      <c r="CA225" s="347"/>
      <c r="CB225" s="347"/>
      <c r="CC225" s="347"/>
      <c r="CU225" s="66"/>
      <c r="CX225" s="231" t="s">
        <v>926</v>
      </c>
      <c r="CY225" s="231" t="s">
        <v>1092</v>
      </c>
      <c r="CZ225" s="231" t="s">
        <v>928</v>
      </c>
      <c r="DA225" s="231" t="s">
        <v>928</v>
      </c>
      <c r="DD225" s="54">
        <v>6228</v>
      </c>
      <c r="DE225" s="56">
        <v>157.08994501000001</v>
      </c>
      <c r="DF225" s="56">
        <v>53.900929279999993</v>
      </c>
      <c r="DG225" s="56">
        <v>0</v>
      </c>
      <c r="DH225" s="56">
        <v>15.171720609999994</v>
      </c>
      <c r="DI225" s="4" t="s">
        <v>361</v>
      </c>
      <c r="DJ225" s="274">
        <v>6907155321</v>
      </c>
      <c r="DK225" s="274" t="s">
        <v>356</v>
      </c>
      <c r="DL225" s="136">
        <v>6228</v>
      </c>
      <c r="DM225" s="274">
        <v>48</v>
      </c>
      <c r="DN225" s="521" t="s">
        <v>1088</v>
      </c>
      <c r="DO225" s="274" t="s">
        <v>48</v>
      </c>
      <c r="DP225" s="982" t="s">
        <v>281</v>
      </c>
      <c r="DQ225" s="1007">
        <v>2</v>
      </c>
      <c r="DR225" s="1061" t="s">
        <v>1097</v>
      </c>
      <c r="DS225" s="1061"/>
      <c r="DT225" s="274">
        <v>0</v>
      </c>
      <c r="DU225" s="274">
        <v>0</v>
      </c>
      <c r="DV225" s="1008" t="s">
        <v>863</v>
      </c>
      <c r="DW225" s="274" t="s">
        <v>863</v>
      </c>
      <c r="DX225" s="274" t="s">
        <v>863</v>
      </c>
      <c r="DY225" s="274" t="s">
        <v>863</v>
      </c>
      <c r="DZ225" s="274">
        <v>486</v>
      </c>
      <c r="EA225" s="908">
        <v>5.0999999999999996</v>
      </c>
      <c r="EB225" s="908">
        <v>94.9</v>
      </c>
      <c r="EC225" s="908" t="s">
        <v>863</v>
      </c>
      <c r="ED225" s="908" t="s">
        <v>863</v>
      </c>
      <c r="EE225" s="908" t="s">
        <v>863</v>
      </c>
      <c r="EF225" s="274" t="s">
        <v>863</v>
      </c>
      <c r="EG225" s="274">
        <v>0</v>
      </c>
      <c r="EH225" s="1061" t="s">
        <v>1092</v>
      </c>
      <c r="EI225" s="284">
        <v>2</v>
      </c>
      <c r="EJ225" s="284">
        <v>15</v>
      </c>
      <c r="EK225" s="274"/>
      <c r="EL225" s="274">
        <v>3</v>
      </c>
      <c r="EM225" s="274">
        <v>0</v>
      </c>
      <c r="EN225" s="274">
        <v>186</v>
      </c>
      <c r="EO225" s="274">
        <v>110</v>
      </c>
      <c r="EP225" s="1087">
        <v>31.795583304428263</v>
      </c>
      <c r="EQ225" s="1061">
        <v>0</v>
      </c>
      <c r="ER225" s="274" t="s">
        <v>863</v>
      </c>
      <c r="ES225" s="1078">
        <v>2</v>
      </c>
      <c r="ET225" s="1061">
        <v>1</v>
      </c>
      <c r="EU225" s="274">
        <v>4</v>
      </c>
      <c r="EV225" s="691"/>
      <c r="EW225" s="691"/>
      <c r="EX225" s="987">
        <v>6228</v>
      </c>
      <c r="EY225" s="643"/>
      <c r="EZ225" s="643"/>
      <c r="FA225" s="643"/>
      <c r="FB225" s="643"/>
      <c r="FC225" s="643"/>
      <c r="FD225" s="644"/>
      <c r="FE225" s="645"/>
      <c r="FF225" s="643"/>
      <c r="FG225" s="643"/>
      <c r="FH225" s="643"/>
      <c r="FI225" s="643"/>
      <c r="FJ225" s="645"/>
      <c r="FK225" s="645"/>
      <c r="FL225" s="645"/>
      <c r="FM225" s="646"/>
      <c r="FN225" s="647"/>
      <c r="FO225" s="542"/>
      <c r="FP225" s="167">
        <v>486</v>
      </c>
      <c r="FQ225" s="742" t="s">
        <v>158</v>
      </c>
      <c r="FR225" s="93"/>
      <c r="FS225" s="101"/>
      <c r="GR225" s="225"/>
      <c r="GS225" s="225"/>
    </row>
    <row r="226" spans="1:201" hidden="1" x14ac:dyDescent="0.25">
      <c r="A226" s="228">
        <v>100</v>
      </c>
      <c r="B226" s="228">
        <f>COUNTIFS($E$1:E226,E226,$G$1:G226,G226)</f>
        <v>1</v>
      </c>
      <c r="C226" s="228"/>
      <c r="D226" s="966">
        <v>6255</v>
      </c>
      <c r="E226" s="233" t="s">
        <v>363</v>
      </c>
      <c r="F226" s="230" t="s">
        <v>61</v>
      </c>
      <c r="G226" s="230">
        <v>400319771</v>
      </c>
      <c r="H226" s="230">
        <f t="shared" si="3"/>
        <v>77</v>
      </c>
      <c r="I226" s="230" t="s">
        <v>364</v>
      </c>
      <c r="J226" s="223" t="s">
        <v>247</v>
      </c>
      <c r="K226" s="230" t="s">
        <v>53</v>
      </c>
      <c r="L226" s="257" t="s">
        <v>48</v>
      </c>
      <c r="M226" s="230">
        <v>10</v>
      </c>
      <c r="N226" s="226">
        <v>2</v>
      </c>
      <c r="O226" s="226"/>
      <c r="P226" s="226"/>
      <c r="Q226" s="290" t="s">
        <v>347</v>
      </c>
      <c r="T226" s="168" t="s">
        <v>32</v>
      </c>
      <c r="U226" s="168" t="s">
        <v>298</v>
      </c>
      <c r="V226" s="180" t="s">
        <v>96</v>
      </c>
      <c r="W226" s="168" t="s">
        <v>32</v>
      </c>
      <c r="X226" s="179" t="s">
        <v>45</v>
      </c>
      <c r="Y226" s="168" t="s">
        <v>40</v>
      </c>
      <c r="Z226" s="168" t="s">
        <v>289</v>
      </c>
      <c r="AA226" s="226"/>
      <c r="AB226" s="226"/>
      <c r="AC226" s="212">
        <v>134</v>
      </c>
      <c r="AD226" s="212"/>
      <c r="AE226" s="212"/>
      <c r="AF226" s="212"/>
      <c r="AG226" s="212"/>
      <c r="AH226" s="335" t="s">
        <v>158</v>
      </c>
      <c r="AJ226" s="108">
        <v>57.4</v>
      </c>
      <c r="AK226" s="108">
        <v>86.3</v>
      </c>
      <c r="AL226" s="318">
        <v>49.536200000000001</v>
      </c>
      <c r="AM226" s="108">
        <v>17983</v>
      </c>
      <c r="AN226" s="281">
        <v>10.7898</v>
      </c>
      <c r="AO226" s="226">
        <v>6</v>
      </c>
      <c r="AP226" s="370">
        <v>30.9</v>
      </c>
      <c r="AQ226" s="320">
        <v>42.4</v>
      </c>
      <c r="AR226" s="371">
        <v>19.600000000000001</v>
      </c>
      <c r="AS226" s="322">
        <v>92.9</v>
      </c>
      <c r="AT226" s="373">
        <v>0.72877358490566035</v>
      </c>
      <c r="AU226" s="369">
        <v>14.283962264150944</v>
      </c>
      <c r="AV226" s="325">
        <v>0.49838709677419352</v>
      </c>
      <c r="AW226" s="108">
        <v>29.9</v>
      </c>
      <c r="AX226" s="326">
        <v>0.68</v>
      </c>
      <c r="AY226" s="330">
        <v>2.2000000000000002</v>
      </c>
      <c r="BC226" s="329">
        <v>0.2</v>
      </c>
      <c r="BD226" s="329"/>
      <c r="BJ226" s="430">
        <v>41.5</v>
      </c>
      <c r="BK226" s="430">
        <v>57</v>
      </c>
      <c r="BL226" s="331">
        <v>0.72807017543859653</v>
      </c>
      <c r="BM226" s="431">
        <v>0.36</v>
      </c>
      <c r="BN226" s="431">
        <v>1.33</v>
      </c>
      <c r="BQ226" s="333" t="e">
        <v>#DIV/0!</v>
      </c>
      <c r="BR226" s="347">
        <v>21.8</v>
      </c>
      <c r="BS226" s="347">
        <v>89.3</v>
      </c>
      <c r="BT226" s="347"/>
      <c r="BU226" s="357">
        <v>5.9000000000000057</v>
      </c>
      <c r="BV226" s="357">
        <v>45</v>
      </c>
      <c r="BW226" s="357">
        <v>33.4</v>
      </c>
      <c r="BX226" s="357">
        <v>15</v>
      </c>
      <c r="BY226" s="357">
        <v>12.6</v>
      </c>
      <c r="BZ226" s="357">
        <v>5.7</v>
      </c>
      <c r="CA226" s="357">
        <v>40.9</v>
      </c>
      <c r="CB226" s="357">
        <v>18.399999999999999</v>
      </c>
      <c r="CC226" s="357">
        <v>1.1000000000000001</v>
      </c>
      <c r="CU226" s="66"/>
      <c r="CX226" s="231" t="s">
        <v>929</v>
      </c>
      <c r="CY226" s="231">
        <v>3</v>
      </c>
      <c r="CZ226" s="62" t="s">
        <v>927</v>
      </c>
      <c r="DA226" s="62" t="s">
        <v>927</v>
      </c>
      <c r="DD226" s="54">
        <v>6255</v>
      </c>
      <c r="DE226" s="56">
        <v>213.10810101000001</v>
      </c>
      <c r="DF226" s="56">
        <v>28.837509869999998</v>
      </c>
      <c r="DG226" s="56">
        <v>0</v>
      </c>
      <c r="DH226" s="56">
        <v>28.133762289999964</v>
      </c>
      <c r="DI226" s="4" t="s">
        <v>363</v>
      </c>
      <c r="DJ226" s="274">
        <v>400319771</v>
      </c>
      <c r="DK226" s="274" t="s">
        <v>364</v>
      </c>
      <c r="DL226" s="136">
        <v>6255</v>
      </c>
      <c r="DM226" s="274">
        <v>77</v>
      </c>
      <c r="DN226" s="521" t="s">
        <v>1088</v>
      </c>
      <c r="DO226" s="274" t="s">
        <v>48</v>
      </c>
      <c r="DP226" s="982" t="s">
        <v>281</v>
      </c>
      <c r="DQ226" s="1007">
        <v>2</v>
      </c>
      <c r="DR226" s="1061" t="s">
        <v>34</v>
      </c>
      <c r="DS226" s="1061"/>
      <c r="DT226" s="274">
        <v>0</v>
      </c>
      <c r="DU226" s="274">
        <v>0</v>
      </c>
      <c r="DV226" s="1008" t="s">
        <v>863</v>
      </c>
      <c r="DW226" s="274" t="s">
        <v>863</v>
      </c>
      <c r="DX226" s="274" t="s">
        <v>863</v>
      </c>
      <c r="DY226" s="274" t="s">
        <v>863</v>
      </c>
      <c r="DZ226" s="274">
        <v>134</v>
      </c>
      <c r="EA226" s="908">
        <v>24.6</v>
      </c>
      <c r="EB226" s="908">
        <v>75.400000000000006</v>
      </c>
      <c r="EC226" s="908" t="s">
        <v>863</v>
      </c>
      <c r="ED226" s="908" t="s">
        <v>863</v>
      </c>
      <c r="EE226" s="908" t="s">
        <v>863</v>
      </c>
      <c r="EF226" s="274" t="s">
        <v>863</v>
      </c>
      <c r="EG226" s="274">
        <v>0</v>
      </c>
      <c r="EH226" s="1061">
        <v>3</v>
      </c>
      <c r="EI226" s="284">
        <v>2</v>
      </c>
      <c r="EJ226" s="284">
        <v>10</v>
      </c>
      <c r="EK226" s="274"/>
      <c r="EL226" s="274">
        <v>2</v>
      </c>
      <c r="EM226" s="274">
        <v>1</v>
      </c>
      <c r="EN226" s="274">
        <v>176</v>
      </c>
      <c r="EO226" s="274">
        <v>94</v>
      </c>
      <c r="EP226" s="1087">
        <v>30.346074380165287</v>
      </c>
      <c r="EQ226" s="1061">
        <v>2</v>
      </c>
      <c r="ER226" s="274" t="s">
        <v>863</v>
      </c>
      <c r="ES226" s="1078">
        <v>3</v>
      </c>
      <c r="ET226" s="1061">
        <v>2</v>
      </c>
      <c r="EU226" s="274" t="s">
        <v>863</v>
      </c>
      <c r="EV226" s="691"/>
      <c r="EW226" s="691"/>
      <c r="EX226" s="987">
        <v>6255</v>
      </c>
      <c r="EY226" s="643"/>
      <c r="EZ226" s="643"/>
      <c r="FA226" s="643"/>
      <c r="FB226" s="643"/>
      <c r="FC226" s="643"/>
      <c r="FD226" s="644"/>
      <c r="FE226" s="645"/>
      <c r="FF226" s="643"/>
      <c r="FG226" s="643"/>
      <c r="FH226" s="643"/>
      <c r="FI226" s="643"/>
      <c r="FJ226" s="645"/>
      <c r="FK226" s="645"/>
      <c r="FL226" s="645"/>
      <c r="FM226" s="646"/>
      <c r="FN226" s="647"/>
      <c r="FO226" s="542"/>
      <c r="FP226" s="167">
        <v>134</v>
      </c>
      <c r="FQ226" s="742" t="s">
        <v>158</v>
      </c>
      <c r="FR226" s="93"/>
      <c r="FS226" s="101"/>
      <c r="GR226" s="225"/>
      <c r="GS226" s="225"/>
    </row>
    <row r="227" spans="1:201" hidden="1" x14ac:dyDescent="0.25">
      <c r="A227" s="101">
        <v>101</v>
      </c>
      <c r="B227" s="228">
        <f>COUNTIFS($E$1:E227,E227,$G$1:G227,G227)</f>
        <v>1</v>
      </c>
      <c r="C227" s="228"/>
      <c r="D227" s="966">
        <v>6256</v>
      </c>
      <c r="E227" s="233" t="s">
        <v>365</v>
      </c>
      <c r="F227" s="230" t="s">
        <v>366</v>
      </c>
      <c r="G227" s="230">
        <v>8060013797</v>
      </c>
      <c r="H227" s="230">
        <f t="shared" si="3"/>
        <v>37</v>
      </c>
      <c r="I227" s="230" t="s">
        <v>367</v>
      </c>
      <c r="J227" s="223" t="s">
        <v>368</v>
      </c>
      <c r="K227" s="207" t="s">
        <v>53</v>
      </c>
      <c r="L227" s="257" t="s">
        <v>48</v>
      </c>
      <c r="M227" s="230">
        <v>9</v>
      </c>
      <c r="N227" s="226" t="s">
        <v>369</v>
      </c>
      <c r="O227" s="226"/>
      <c r="P227" s="226"/>
      <c r="Q227" s="290" t="s">
        <v>347</v>
      </c>
      <c r="T227" s="168" t="s">
        <v>32</v>
      </c>
      <c r="U227" s="168" t="s">
        <v>298</v>
      </c>
      <c r="V227" s="180" t="s">
        <v>96</v>
      </c>
      <c r="W227" s="168" t="s">
        <v>32</v>
      </c>
      <c r="X227" s="179" t="s">
        <v>45</v>
      </c>
      <c r="Y227" s="168" t="s">
        <v>40</v>
      </c>
      <c r="Z227" s="168" t="s">
        <v>289</v>
      </c>
      <c r="AA227" s="226"/>
      <c r="AB227" s="226"/>
      <c r="AC227" s="212">
        <v>970</v>
      </c>
      <c r="AD227" s="212"/>
      <c r="AE227" s="212"/>
      <c r="AF227" s="212"/>
      <c r="AG227" s="212"/>
      <c r="AH227" s="335" t="s">
        <v>161</v>
      </c>
      <c r="AJ227" s="108">
        <v>3.11</v>
      </c>
      <c r="AK227" s="108">
        <v>74.3</v>
      </c>
      <c r="AL227" s="318">
        <v>2.31073</v>
      </c>
      <c r="AM227" s="108">
        <v>12275</v>
      </c>
      <c r="AN227" s="281">
        <v>8.1833333333333336</v>
      </c>
      <c r="AO227" s="226">
        <v>6</v>
      </c>
      <c r="AP227" s="370">
        <v>81.8</v>
      </c>
      <c r="AQ227" s="320">
        <v>13.1</v>
      </c>
      <c r="AR227" s="371">
        <v>2.4900000000000002</v>
      </c>
      <c r="AS227" s="322">
        <v>97.389999999999986</v>
      </c>
      <c r="AT227" s="373">
        <v>6.2442748091603049</v>
      </c>
      <c r="AU227" s="369">
        <v>15.548244274809161</v>
      </c>
      <c r="AV227" s="325">
        <v>5.2469531751122513</v>
      </c>
      <c r="AW227" s="108">
        <v>60.2</v>
      </c>
      <c r="AX227" s="326">
        <v>15.3</v>
      </c>
      <c r="AY227" s="330">
        <v>18.8</v>
      </c>
      <c r="BC227" s="329">
        <v>4.3199999999999985</v>
      </c>
      <c r="BD227" s="329"/>
      <c r="BJ227" s="430">
        <v>45.1</v>
      </c>
      <c r="BK227" s="430">
        <v>51.7</v>
      </c>
      <c r="BL227" s="331">
        <v>0.87234042553191482</v>
      </c>
      <c r="BM227" s="431">
        <v>1.84</v>
      </c>
      <c r="BN227" s="431">
        <v>0.31</v>
      </c>
      <c r="BQ227" s="333" t="e">
        <v>#DIV/0!</v>
      </c>
      <c r="BR227" s="347"/>
      <c r="BS227" s="347"/>
      <c r="BT227" s="347"/>
      <c r="BU227" s="347"/>
      <c r="BV227" s="347"/>
      <c r="BW227" s="347"/>
      <c r="BX227" s="347"/>
      <c r="BY227" s="347"/>
      <c r="BZ227" s="347"/>
      <c r="CA227" s="347"/>
      <c r="CB227" s="347"/>
      <c r="CC227" s="347"/>
      <c r="CU227" s="66"/>
      <c r="CX227" s="231" t="s">
        <v>926</v>
      </c>
      <c r="CY227" s="231">
        <v>2</v>
      </c>
      <c r="CZ227" s="231" t="s">
        <v>938</v>
      </c>
      <c r="DA227" s="98" t="s">
        <v>930</v>
      </c>
      <c r="DD227" s="54"/>
      <c r="DE227" s="56"/>
      <c r="DF227" s="56"/>
      <c r="DG227" s="56"/>
      <c r="DH227" s="56"/>
      <c r="DI227" s="4" t="s">
        <v>365</v>
      </c>
      <c r="DJ227" s="274">
        <v>8060013797</v>
      </c>
      <c r="DK227" s="274" t="s">
        <v>367</v>
      </c>
      <c r="DL227" s="136">
        <v>6256</v>
      </c>
      <c r="DM227" s="274">
        <v>37</v>
      </c>
      <c r="DN227" s="266" t="s">
        <v>1090</v>
      </c>
      <c r="DO227" s="274" t="s">
        <v>48</v>
      </c>
      <c r="DP227" s="982" t="s">
        <v>280</v>
      </c>
      <c r="DQ227" s="1007">
        <v>2</v>
      </c>
      <c r="DR227" s="1061" t="s">
        <v>1019</v>
      </c>
      <c r="DS227" s="1061"/>
      <c r="DT227" s="274">
        <v>0</v>
      </c>
      <c r="DU227" s="274">
        <v>0</v>
      </c>
      <c r="DV227" s="1008" t="s">
        <v>863</v>
      </c>
      <c r="DW227" s="274" t="s">
        <v>863</v>
      </c>
      <c r="DX227" s="274" t="s">
        <v>863</v>
      </c>
      <c r="DY227" s="274" t="s">
        <v>863</v>
      </c>
      <c r="DZ227" s="274">
        <v>970</v>
      </c>
      <c r="EA227" s="908">
        <v>3.8</v>
      </c>
      <c r="EB227" s="908">
        <v>96.2</v>
      </c>
      <c r="EC227" s="908" t="s">
        <v>863</v>
      </c>
      <c r="ED227" s="908" t="s">
        <v>863</v>
      </c>
      <c r="EE227" s="908" t="s">
        <v>863</v>
      </c>
      <c r="EF227" s="274" t="s">
        <v>863</v>
      </c>
      <c r="EG227" s="274">
        <v>0</v>
      </c>
      <c r="EH227" s="1061">
        <v>2</v>
      </c>
      <c r="EI227" s="284">
        <v>3</v>
      </c>
      <c r="EJ227" s="284">
        <v>9</v>
      </c>
      <c r="EK227" s="274"/>
      <c r="EL227" s="274">
        <v>2</v>
      </c>
      <c r="EM227" s="274">
        <v>1</v>
      </c>
      <c r="EN227" s="274" t="s">
        <v>863</v>
      </c>
      <c r="EO227" s="274" t="s">
        <v>863</v>
      </c>
      <c r="EP227" s="1087" t="s">
        <v>863</v>
      </c>
      <c r="EQ227" s="1061">
        <v>2</v>
      </c>
      <c r="ER227" s="274" t="s">
        <v>863</v>
      </c>
      <c r="ES227" s="1078">
        <v>1</v>
      </c>
      <c r="ET227" s="1061">
        <v>1</v>
      </c>
      <c r="EU227" s="274">
        <v>3</v>
      </c>
      <c r="EV227" s="691"/>
      <c r="EW227" s="691"/>
      <c r="EX227" s="987">
        <v>6256</v>
      </c>
      <c r="EY227" s="643"/>
      <c r="EZ227" s="643"/>
      <c r="FA227" s="643"/>
      <c r="FB227" s="643"/>
      <c r="FC227" s="643"/>
      <c r="FD227" s="644"/>
      <c r="FE227" s="645"/>
      <c r="FF227" s="643"/>
      <c r="FG227" s="643"/>
      <c r="FH227" s="643"/>
      <c r="FI227" s="643"/>
      <c r="FJ227" s="645"/>
      <c r="FK227" s="645"/>
      <c r="FL227" s="645"/>
      <c r="FM227" s="646"/>
      <c r="FN227" s="647"/>
      <c r="FO227" s="542"/>
      <c r="FP227" s="167">
        <v>970</v>
      </c>
      <c r="FQ227" s="742" t="s">
        <v>161</v>
      </c>
      <c r="FR227" s="42"/>
      <c r="FS227" s="101"/>
      <c r="GR227" s="225"/>
      <c r="GS227" s="225"/>
    </row>
    <row r="228" spans="1:201" hidden="1" x14ac:dyDescent="0.25">
      <c r="A228" s="101">
        <v>102</v>
      </c>
      <c r="B228" s="228">
        <f>COUNTIFS($E$1:E228,E228,$G$1:G228,G228)</f>
        <v>1</v>
      </c>
      <c r="C228" s="228"/>
      <c r="D228" s="966">
        <v>6257</v>
      </c>
      <c r="E228" s="233" t="s">
        <v>370</v>
      </c>
      <c r="F228" s="230" t="s">
        <v>49</v>
      </c>
      <c r="G228" s="230">
        <v>496005043</v>
      </c>
      <c r="H228" s="230">
        <f t="shared" si="3"/>
        <v>68</v>
      </c>
      <c r="I228" s="230" t="s">
        <v>367</v>
      </c>
      <c r="J228" s="230" t="s">
        <v>34</v>
      </c>
      <c r="K228" s="207" t="s">
        <v>53</v>
      </c>
      <c r="L228" s="257" t="s">
        <v>48</v>
      </c>
      <c r="M228" s="230">
        <v>10</v>
      </c>
      <c r="N228" s="223" t="s">
        <v>586</v>
      </c>
      <c r="O228" s="230"/>
      <c r="P228" s="230"/>
      <c r="Q228" s="296" t="s">
        <v>347</v>
      </c>
      <c r="R228" s="71"/>
      <c r="S228" s="71"/>
      <c r="T228" s="172" t="s">
        <v>32</v>
      </c>
      <c r="U228" s="172" t="s">
        <v>298</v>
      </c>
      <c r="V228" s="188" t="s">
        <v>96</v>
      </c>
      <c r="W228" s="172" t="s">
        <v>32</v>
      </c>
      <c r="X228" s="174" t="s">
        <v>45</v>
      </c>
      <c r="Y228" s="172" t="s">
        <v>40</v>
      </c>
      <c r="Z228" s="172" t="s">
        <v>289</v>
      </c>
      <c r="AA228" s="230"/>
      <c r="AB228" s="230"/>
      <c r="AC228" s="95">
        <v>593</v>
      </c>
      <c r="AD228" s="95"/>
      <c r="AE228" s="95"/>
      <c r="AF228" s="95"/>
      <c r="AG228" s="95"/>
      <c r="AH228" s="448" t="s">
        <v>371</v>
      </c>
      <c r="AI228" s="457"/>
      <c r="AJ228" s="107">
        <v>16.899999999999999</v>
      </c>
      <c r="AK228" s="107">
        <v>82.4</v>
      </c>
      <c r="AL228" s="524">
        <v>13.925599999999999</v>
      </c>
      <c r="AM228" s="107">
        <v>67951</v>
      </c>
      <c r="AN228" s="495">
        <v>40.770600000000002</v>
      </c>
      <c r="AO228" s="230">
        <v>6</v>
      </c>
      <c r="AP228" s="525">
        <v>62.7</v>
      </c>
      <c r="AQ228" s="526">
        <v>9.16</v>
      </c>
      <c r="AR228" s="526">
        <v>23.6</v>
      </c>
      <c r="AS228" s="322">
        <v>95.460000000000008</v>
      </c>
      <c r="AT228" s="323">
        <v>6.8449781659388647</v>
      </c>
      <c r="AU228" s="324">
        <v>161.54148471615721</v>
      </c>
      <c r="AV228" s="527">
        <v>1.9139194139194138</v>
      </c>
      <c r="AW228" s="107">
        <v>48.5</v>
      </c>
      <c r="AX228" s="529">
        <v>10.8</v>
      </c>
      <c r="AY228" s="530">
        <v>17.100000000000001</v>
      </c>
      <c r="AZ228" s="230">
        <v>74.8</v>
      </c>
      <c r="BA228" s="445" t="s">
        <v>754</v>
      </c>
      <c r="BB228" s="230">
        <v>0.17</v>
      </c>
      <c r="BC228" s="533">
        <v>2.8400000000000007</v>
      </c>
      <c r="BD228" s="632"/>
      <c r="BE228" s="230"/>
      <c r="BF228" s="230"/>
      <c r="BG228" s="230"/>
      <c r="BH228" s="230"/>
      <c r="BI228" s="230"/>
      <c r="BJ228" s="641">
        <v>80.8</v>
      </c>
      <c r="BK228" s="641">
        <v>19.2</v>
      </c>
      <c r="BL228" s="534">
        <v>4.208333333333333</v>
      </c>
      <c r="BM228" s="642">
        <v>3.16</v>
      </c>
      <c r="BN228" s="642">
        <v>0.21</v>
      </c>
      <c r="BO228" s="230">
        <v>19.5</v>
      </c>
      <c r="BP228" s="230">
        <v>29.5</v>
      </c>
      <c r="BQ228" s="535">
        <v>1.5128205128205128</v>
      </c>
      <c r="BR228" s="536">
        <v>1.4</v>
      </c>
      <c r="BS228" s="536">
        <v>82.2</v>
      </c>
      <c r="BT228" s="536"/>
      <c r="BU228" s="357">
        <v>2.0999999999999996</v>
      </c>
      <c r="BV228" s="357">
        <v>11.5</v>
      </c>
      <c r="BW228" s="357">
        <v>7.9</v>
      </c>
      <c r="BX228" s="357">
        <v>0.9</v>
      </c>
      <c r="BY228" s="357">
        <v>3.8</v>
      </c>
      <c r="BZ228" s="357">
        <v>0.4</v>
      </c>
      <c r="CA228" s="357">
        <v>69.900000000000006</v>
      </c>
      <c r="CB228" s="357">
        <v>8.1</v>
      </c>
      <c r="CC228" s="357">
        <v>0.5</v>
      </c>
      <c r="CD228" s="230"/>
      <c r="CE228" s="230"/>
      <c r="CF228" s="230"/>
      <c r="CG228" s="230"/>
      <c r="CH228" s="230"/>
      <c r="CI228" s="230"/>
      <c r="CJ228" s="230"/>
      <c r="CK228" s="230"/>
      <c r="CL228" s="230"/>
      <c r="CM228" s="230"/>
      <c r="CN228" s="71"/>
      <c r="CO228" s="71"/>
      <c r="CP228" s="71"/>
      <c r="CQ228" s="71"/>
      <c r="CR228" s="71"/>
      <c r="CS228" s="71"/>
      <c r="CT228" s="71"/>
      <c r="CU228" s="587"/>
      <c r="CV228" s="230"/>
      <c r="CW228" s="230"/>
      <c r="CX228" s="223" t="s">
        <v>932</v>
      </c>
      <c r="CY228" s="223">
        <v>4</v>
      </c>
      <c r="CZ228" s="223" t="s">
        <v>938</v>
      </c>
      <c r="DA228" s="98" t="s">
        <v>930</v>
      </c>
      <c r="DB228" s="448"/>
      <c r="DC228" s="230"/>
      <c r="DD228" s="54"/>
      <c r="DE228" s="49"/>
      <c r="DF228" s="49"/>
      <c r="DG228" s="49"/>
      <c r="DH228" s="49"/>
      <c r="DI228" s="233" t="s">
        <v>370</v>
      </c>
      <c r="DJ228" s="274">
        <v>496005043</v>
      </c>
      <c r="DK228" s="274" t="s">
        <v>367</v>
      </c>
      <c r="DL228" s="136">
        <v>6257</v>
      </c>
      <c r="DM228" s="274">
        <v>68</v>
      </c>
      <c r="DN228" s="266" t="s">
        <v>1090</v>
      </c>
      <c r="DO228" s="274" t="s">
        <v>48</v>
      </c>
      <c r="DP228" s="982" t="s">
        <v>280</v>
      </c>
      <c r="DQ228" s="1007">
        <v>2</v>
      </c>
      <c r="DR228" s="1061" t="s">
        <v>34</v>
      </c>
      <c r="DS228" s="1061"/>
      <c r="DT228" s="274">
        <v>0</v>
      </c>
      <c r="DU228" s="274">
        <v>1</v>
      </c>
      <c r="DV228" s="1012">
        <v>42783</v>
      </c>
      <c r="DW228" s="274">
        <v>1</v>
      </c>
      <c r="DX228" s="274">
        <v>3.4</v>
      </c>
      <c r="DY228" s="274">
        <v>1.5</v>
      </c>
      <c r="DZ228" s="274">
        <v>593</v>
      </c>
      <c r="EA228" s="908">
        <v>29.3</v>
      </c>
      <c r="EB228" s="908">
        <v>70.7</v>
      </c>
      <c r="EC228" s="908" t="s">
        <v>863</v>
      </c>
      <c r="ED228" s="908" t="s">
        <v>863</v>
      </c>
      <c r="EE228" s="908" t="s">
        <v>863</v>
      </c>
      <c r="EF228" s="274" t="s">
        <v>863</v>
      </c>
      <c r="EG228" s="274">
        <v>2</v>
      </c>
      <c r="EH228" s="1061">
        <v>4</v>
      </c>
      <c r="EI228" s="284">
        <v>8</v>
      </c>
      <c r="EJ228" s="284">
        <v>10</v>
      </c>
      <c r="EK228" s="274"/>
      <c r="EL228" s="274">
        <v>2</v>
      </c>
      <c r="EM228" s="274">
        <v>1</v>
      </c>
      <c r="EN228" s="274">
        <v>164</v>
      </c>
      <c r="EO228" s="274">
        <v>74</v>
      </c>
      <c r="EP228" s="1087">
        <v>27.513384889946462</v>
      </c>
      <c r="EQ228" s="1061">
        <v>1</v>
      </c>
      <c r="ER228" s="274" t="s">
        <v>863</v>
      </c>
      <c r="ES228" s="1078" t="s">
        <v>863</v>
      </c>
      <c r="ET228" s="1061" t="s">
        <v>863</v>
      </c>
      <c r="EU228" s="274" t="s">
        <v>863</v>
      </c>
      <c r="EV228" s="691"/>
      <c r="EW228" s="691"/>
      <c r="EX228" s="987">
        <v>6257</v>
      </c>
      <c r="EY228" s="643"/>
      <c r="EZ228" s="643"/>
      <c r="FA228" s="643"/>
      <c r="FB228" s="643"/>
      <c r="FC228" s="643"/>
      <c r="FD228" s="644"/>
      <c r="FE228" s="645"/>
      <c r="FF228" s="643"/>
      <c r="FG228" s="643"/>
      <c r="FH228" s="643"/>
      <c r="FI228" s="643"/>
      <c r="FJ228" s="645"/>
      <c r="FK228" s="645"/>
      <c r="FL228" s="645"/>
      <c r="FM228" s="646"/>
      <c r="FN228" s="647"/>
      <c r="FO228" s="542"/>
      <c r="FP228" s="167">
        <v>593</v>
      </c>
      <c r="FQ228" s="742" t="s">
        <v>371</v>
      </c>
      <c r="FR228" s="93"/>
      <c r="FS228" s="101"/>
    </row>
    <row r="229" spans="1:201" s="260" customFormat="1" hidden="1" x14ac:dyDescent="0.25">
      <c r="A229" s="101">
        <v>103</v>
      </c>
      <c r="B229" s="228">
        <f>COUNTIFS($E$1:E229,E229,$G$1:G229,G229)</f>
        <v>3</v>
      </c>
      <c r="C229" s="228"/>
      <c r="D229" s="966">
        <v>6263</v>
      </c>
      <c r="E229" s="233" t="s">
        <v>69</v>
      </c>
      <c r="F229" s="230" t="s">
        <v>46</v>
      </c>
      <c r="G229" s="230">
        <v>6311247140</v>
      </c>
      <c r="H229" s="230">
        <f t="shared" si="3"/>
        <v>54</v>
      </c>
      <c r="I229" s="230" t="s">
        <v>367</v>
      </c>
      <c r="J229" s="230" t="s">
        <v>34</v>
      </c>
      <c r="K229" s="230" t="s">
        <v>53</v>
      </c>
      <c r="L229" s="257" t="s">
        <v>48</v>
      </c>
      <c r="M229" s="230">
        <v>7</v>
      </c>
      <c r="N229" s="226">
        <v>2</v>
      </c>
      <c r="O229" s="226"/>
      <c r="P229" s="226"/>
      <c r="Q229" s="290" t="s">
        <v>347</v>
      </c>
      <c r="R229" s="66"/>
      <c r="S229" s="66"/>
      <c r="T229" s="168" t="s">
        <v>32</v>
      </c>
      <c r="U229" s="168" t="s">
        <v>40</v>
      </c>
      <c r="V229" s="168" t="s">
        <v>40</v>
      </c>
      <c r="W229" s="168" t="s">
        <v>32</v>
      </c>
      <c r="X229" s="179" t="s">
        <v>45</v>
      </c>
      <c r="Y229" s="168" t="s">
        <v>40</v>
      </c>
      <c r="Z229" s="168" t="s">
        <v>289</v>
      </c>
      <c r="AA229" s="226"/>
      <c r="AB229" s="226"/>
      <c r="AC229" s="219">
        <v>182</v>
      </c>
      <c r="AD229" s="219"/>
      <c r="AE229" s="219"/>
      <c r="AF229" s="219"/>
      <c r="AG229" s="219"/>
      <c r="AH229" s="335" t="s">
        <v>161</v>
      </c>
      <c r="AI229" s="72" t="s">
        <v>872</v>
      </c>
      <c r="AJ229" s="108">
        <v>66.2</v>
      </c>
      <c r="AK229" s="108">
        <v>72.3</v>
      </c>
      <c r="AL229" s="318">
        <v>47.8626</v>
      </c>
      <c r="AM229" s="108">
        <v>29140</v>
      </c>
      <c r="AN229" s="281">
        <v>16.651428571428571</v>
      </c>
      <c r="AO229" s="226">
        <v>4</v>
      </c>
      <c r="AP229" s="370">
        <v>52.4</v>
      </c>
      <c r="AQ229" s="320">
        <v>44.5</v>
      </c>
      <c r="AR229" s="371">
        <v>1.29</v>
      </c>
      <c r="AS229" s="322">
        <v>98.190000000000012</v>
      </c>
      <c r="AT229" s="373">
        <v>1.1775280898876404</v>
      </c>
      <c r="AU229" s="369">
        <v>1.519011235955056</v>
      </c>
      <c r="AV229" s="325">
        <v>1.1443546625900851</v>
      </c>
      <c r="AW229" s="108">
        <v>48.1</v>
      </c>
      <c r="AX229" s="326">
        <v>1.46</v>
      </c>
      <c r="AY229" s="330">
        <v>2.79</v>
      </c>
      <c r="AZ229" s="226"/>
      <c r="BA229" s="345"/>
      <c r="BB229" s="226"/>
      <c r="BC229" s="329">
        <v>0.85999999999999943</v>
      </c>
      <c r="BD229" s="329"/>
      <c r="BE229" s="226"/>
      <c r="BF229" s="226"/>
      <c r="BG229" s="226"/>
      <c r="BH229" s="226"/>
      <c r="BI229" s="226"/>
      <c r="BJ229" s="430">
        <v>51.1</v>
      </c>
      <c r="BK229" s="430">
        <v>45.9</v>
      </c>
      <c r="BL229" s="331">
        <v>1.1132897603485838</v>
      </c>
      <c r="BM229" s="431">
        <v>0.62</v>
      </c>
      <c r="BN229" s="431">
        <v>0.42</v>
      </c>
      <c r="BO229" s="226"/>
      <c r="BP229" s="226"/>
      <c r="BQ229" s="333" t="e">
        <v>#DIV/0!</v>
      </c>
      <c r="BR229" s="347"/>
      <c r="BS229" s="347"/>
      <c r="BT229" s="347"/>
      <c r="BU229" s="347"/>
      <c r="BV229" s="347"/>
      <c r="BW229" s="347"/>
      <c r="BX229" s="347"/>
      <c r="BY229" s="347"/>
      <c r="BZ229" s="347"/>
      <c r="CA229" s="347"/>
      <c r="CB229" s="347"/>
      <c r="CC229" s="347"/>
      <c r="CD229" s="226"/>
      <c r="CE229" s="226"/>
      <c r="CF229" s="226"/>
      <c r="CG229" s="226"/>
      <c r="CH229" s="226"/>
      <c r="CI229" s="226"/>
      <c r="CJ229" s="226"/>
      <c r="CK229" s="226"/>
      <c r="CL229" s="226"/>
      <c r="CM229" s="226"/>
      <c r="CN229" s="66"/>
      <c r="CO229" s="66"/>
      <c r="CP229" s="66"/>
      <c r="CQ229" s="66"/>
      <c r="CR229" s="66"/>
      <c r="CS229" s="66"/>
      <c r="CT229" s="66"/>
      <c r="CU229" s="66"/>
      <c r="CV229" s="226"/>
      <c r="CW229" s="226"/>
      <c r="CX229" s="231" t="s">
        <v>929</v>
      </c>
      <c r="CY229" s="231">
        <v>3</v>
      </c>
      <c r="CZ229" s="231" t="s">
        <v>927</v>
      </c>
      <c r="DA229" s="231" t="s">
        <v>928</v>
      </c>
      <c r="DB229" s="335"/>
      <c r="DC229" s="226"/>
      <c r="DD229" s="54">
        <v>6263</v>
      </c>
      <c r="DE229" s="56">
        <v>95.12261196</v>
      </c>
      <c r="DF229" s="56">
        <v>28.437716829999996</v>
      </c>
      <c r="DG229" s="56">
        <v>0</v>
      </c>
      <c r="DH229" s="56">
        <v>0</v>
      </c>
      <c r="DI229" s="4" t="s">
        <v>69</v>
      </c>
      <c r="DJ229" s="274">
        <v>6311247140</v>
      </c>
      <c r="DK229" s="274" t="s">
        <v>367</v>
      </c>
      <c r="DL229" s="136">
        <v>6263</v>
      </c>
      <c r="DM229" s="274">
        <v>54</v>
      </c>
      <c r="DN229" s="521" t="s">
        <v>1088</v>
      </c>
      <c r="DO229" s="274"/>
      <c r="DP229" s="982"/>
      <c r="DQ229" s="1007"/>
      <c r="DR229" s="1061"/>
      <c r="DS229" s="1061"/>
      <c r="DT229" s="274"/>
      <c r="DU229" s="274"/>
      <c r="DV229" s="1012"/>
      <c r="DW229" s="274"/>
      <c r="DX229" s="274" t="s">
        <v>863</v>
      </c>
      <c r="DY229" s="274" t="s">
        <v>863</v>
      </c>
      <c r="DZ229" s="274">
        <v>182</v>
      </c>
      <c r="EA229" s="908">
        <v>13.2</v>
      </c>
      <c r="EB229" s="908">
        <v>86.7</v>
      </c>
      <c r="EC229" s="274" t="s">
        <v>863</v>
      </c>
      <c r="ED229" s="274" t="s">
        <v>863</v>
      </c>
      <c r="EE229" s="274" t="s">
        <v>863</v>
      </c>
      <c r="EF229" s="274" t="s">
        <v>863</v>
      </c>
      <c r="EG229" s="274">
        <v>0</v>
      </c>
      <c r="EH229" s="1061"/>
      <c r="EI229" s="284"/>
      <c r="EJ229" s="284"/>
      <c r="EK229" s="274"/>
      <c r="EL229" s="274"/>
      <c r="EM229" s="274"/>
      <c r="EN229" s="274"/>
      <c r="EO229" s="274"/>
      <c r="EP229" s="1087"/>
      <c r="EQ229" s="1061"/>
      <c r="ER229" s="274"/>
      <c r="ES229" s="1078"/>
      <c r="ET229" s="1061"/>
      <c r="EU229" s="274"/>
      <c r="EV229" s="691"/>
      <c r="EW229" s="691"/>
      <c r="EX229" s="987">
        <v>6263</v>
      </c>
      <c r="EY229" s="643"/>
      <c r="EZ229" s="643"/>
      <c r="FA229" s="643"/>
      <c r="FB229" s="643"/>
      <c r="FC229" s="643"/>
      <c r="FD229" s="644"/>
      <c r="FE229" s="645"/>
      <c r="FF229" s="643"/>
      <c r="FG229" s="643"/>
      <c r="FH229" s="643"/>
      <c r="FI229" s="643"/>
      <c r="FJ229" s="645"/>
      <c r="FK229" s="645"/>
      <c r="FL229" s="645"/>
      <c r="FM229" s="646"/>
      <c r="FN229" s="647"/>
      <c r="FO229" s="542"/>
      <c r="FP229" s="167">
        <v>182</v>
      </c>
      <c r="FQ229" s="742" t="s">
        <v>161</v>
      </c>
      <c r="FR229" s="42" t="s">
        <v>872</v>
      </c>
      <c r="FS229" s="101"/>
      <c r="FT229" s="93"/>
      <c r="FU229" s="93"/>
      <c r="FV229" s="93"/>
      <c r="FW229" s="93"/>
      <c r="FX229" s="93"/>
      <c r="FY229" s="93"/>
      <c r="FZ229" s="93"/>
      <c r="GA229" s="93"/>
      <c r="GB229" s="93"/>
      <c r="GC229" s="93"/>
      <c r="GD229" s="93"/>
      <c r="GE229" s="93"/>
      <c r="GF229" s="93"/>
      <c r="GG229" s="93"/>
      <c r="GH229" s="93"/>
      <c r="GI229" s="93"/>
      <c r="GJ229" s="93"/>
      <c r="GK229" s="93"/>
      <c r="GL229" s="93"/>
      <c r="GM229" s="93"/>
      <c r="GN229" s="93"/>
      <c r="GO229" s="93"/>
      <c r="GP229" s="93"/>
      <c r="GQ229" s="93"/>
      <c r="GR229" s="225"/>
      <c r="GS229" s="225"/>
    </row>
    <row r="230" spans="1:201" hidden="1" x14ac:dyDescent="0.25">
      <c r="A230" s="101">
        <v>104</v>
      </c>
      <c r="B230" s="228">
        <f>COUNTIFS($E$1:E230,E230,$G$1:G230,G230)</f>
        <v>1</v>
      </c>
      <c r="C230" s="228"/>
      <c r="D230" s="966">
        <v>6264</v>
      </c>
      <c r="E230" s="233" t="s">
        <v>84</v>
      </c>
      <c r="F230" s="230" t="s">
        <v>81</v>
      </c>
      <c r="G230" s="230">
        <v>480112402</v>
      </c>
      <c r="H230" s="230">
        <f t="shared" si="3"/>
        <v>69</v>
      </c>
      <c r="I230" s="230" t="s">
        <v>367</v>
      </c>
      <c r="J230" s="230" t="s">
        <v>34</v>
      </c>
      <c r="K230" s="230" t="s">
        <v>53</v>
      </c>
      <c r="L230" s="257" t="s">
        <v>48</v>
      </c>
      <c r="M230" s="230">
        <v>15</v>
      </c>
      <c r="N230" s="230" t="s">
        <v>372</v>
      </c>
      <c r="O230" s="230"/>
      <c r="P230" s="230"/>
      <c r="Q230" s="296" t="s">
        <v>347</v>
      </c>
      <c r="R230" s="71"/>
      <c r="S230" s="71"/>
      <c r="T230" s="172" t="s">
        <v>32</v>
      </c>
      <c r="U230" s="172" t="s">
        <v>298</v>
      </c>
      <c r="V230" s="188" t="s">
        <v>96</v>
      </c>
      <c r="W230" s="172" t="s">
        <v>32</v>
      </c>
      <c r="X230" s="174" t="s">
        <v>45</v>
      </c>
      <c r="Y230" s="172" t="s">
        <v>40</v>
      </c>
      <c r="Z230" s="172" t="s">
        <v>289</v>
      </c>
      <c r="AA230" s="230"/>
      <c r="AB230" s="230"/>
      <c r="AC230" s="95">
        <v>496</v>
      </c>
      <c r="AD230" s="95"/>
      <c r="AE230" s="95"/>
      <c r="AF230" s="95"/>
      <c r="AG230" s="95"/>
      <c r="AH230" s="648" t="s">
        <v>373</v>
      </c>
      <c r="AI230" s="457" t="s">
        <v>872</v>
      </c>
      <c r="AJ230" s="107">
        <v>0.87</v>
      </c>
      <c r="AK230" s="107">
        <v>60.7</v>
      </c>
      <c r="AL230" s="524">
        <v>0.52809000000000006</v>
      </c>
      <c r="AM230" s="107">
        <v>3058</v>
      </c>
      <c r="AN230" s="495">
        <v>1.2232000000000001</v>
      </c>
      <c r="AO230" s="230">
        <v>6</v>
      </c>
      <c r="AP230" s="525">
        <v>65</v>
      </c>
      <c r="AQ230" s="526">
        <v>27.9</v>
      </c>
      <c r="AR230" s="526">
        <v>4.09</v>
      </c>
      <c r="AS230" s="322">
        <v>96.990000000000009</v>
      </c>
      <c r="AT230" s="323">
        <v>2.3297491039426523</v>
      </c>
      <c r="AU230" s="324">
        <v>9.5286738351254474</v>
      </c>
      <c r="AV230" s="527">
        <v>2.0318849640512662</v>
      </c>
      <c r="AW230" s="107">
        <v>49</v>
      </c>
      <c r="AX230" s="529">
        <v>2.52</v>
      </c>
      <c r="AY230" s="530">
        <v>3.87</v>
      </c>
      <c r="AZ230" s="230">
        <v>51.4</v>
      </c>
      <c r="BA230" s="445" t="s">
        <v>754</v>
      </c>
      <c r="BB230" s="230">
        <v>0.03</v>
      </c>
      <c r="BC230" s="533">
        <v>3.2</v>
      </c>
      <c r="BD230" s="632"/>
      <c r="BE230" s="230"/>
      <c r="BF230" s="230"/>
      <c r="BG230" s="230"/>
      <c r="BH230" s="230"/>
      <c r="BI230" s="230"/>
      <c r="BJ230" s="641">
        <v>67.900000000000006</v>
      </c>
      <c r="BK230" s="641">
        <v>30.8</v>
      </c>
      <c r="BL230" s="534">
        <v>2.2045454545454546</v>
      </c>
      <c r="BM230" s="642">
        <v>1.94</v>
      </c>
      <c r="BN230" s="642">
        <v>8.08</v>
      </c>
      <c r="BO230" s="230">
        <v>5.6</v>
      </c>
      <c r="BP230" s="230">
        <v>25.4</v>
      </c>
      <c r="BQ230" s="535">
        <v>4.5357142857142856</v>
      </c>
      <c r="BR230" s="536">
        <v>6.3</v>
      </c>
      <c r="BS230" s="536">
        <v>87.1</v>
      </c>
      <c r="BT230" s="536"/>
      <c r="BU230" s="357">
        <v>2.2000000000000011</v>
      </c>
      <c r="BV230" s="357">
        <v>13.9</v>
      </c>
      <c r="BW230" s="357">
        <v>30.6</v>
      </c>
      <c r="BX230" s="357">
        <v>4.3</v>
      </c>
      <c r="BY230" s="357">
        <v>11.8</v>
      </c>
      <c r="BZ230" s="357">
        <v>1.6</v>
      </c>
      <c r="CA230" s="357">
        <v>41.9</v>
      </c>
      <c r="CB230" s="357">
        <v>5.8</v>
      </c>
      <c r="CC230" s="357">
        <v>0.6</v>
      </c>
      <c r="CD230" s="230"/>
      <c r="CE230" s="230"/>
      <c r="CF230" s="230"/>
      <c r="CG230" s="230"/>
      <c r="CH230" s="230"/>
      <c r="CI230" s="230"/>
      <c r="CJ230" s="230"/>
      <c r="CK230" s="230"/>
      <c r="CL230" s="230"/>
      <c r="CM230" s="230"/>
      <c r="CN230" s="71"/>
      <c r="CO230" s="71"/>
      <c r="CP230" s="71"/>
      <c r="CQ230" s="71"/>
      <c r="CR230" s="71"/>
      <c r="CS230" s="71"/>
      <c r="CT230" s="71"/>
      <c r="CU230" s="587"/>
      <c r="CV230" s="230"/>
      <c r="CW230" s="230"/>
      <c r="CX230" s="223" t="s">
        <v>932</v>
      </c>
      <c r="CY230" s="223">
        <v>4</v>
      </c>
      <c r="CZ230" s="223" t="s">
        <v>927</v>
      </c>
      <c r="DA230" s="223" t="s">
        <v>928</v>
      </c>
      <c r="DB230" s="448"/>
      <c r="DC230" s="230"/>
      <c r="DD230" s="52">
        <v>6264</v>
      </c>
      <c r="DE230" s="49">
        <v>881.49046750000025</v>
      </c>
      <c r="DF230" s="49">
        <v>38.040723469999996</v>
      </c>
      <c r="DG230" s="49">
        <v>0</v>
      </c>
      <c r="DH230" s="49">
        <v>0</v>
      </c>
      <c r="DI230" s="233" t="s">
        <v>84</v>
      </c>
      <c r="DJ230" s="274">
        <v>480112402</v>
      </c>
      <c r="DK230" s="274" t="s">
        <v>367</v>
      </c>
      <c r="DL230" s="136">
        <v>6264</v>
      </c>
      <c r="DM230" s="274">
        <v>69</v>
      </c>
      <c r="DN230" s="521" t="s">
        <v>1088</v>
      </c>
      <c r="DO230" s="274" t="s">
        <v>48</v>
      </c>
      <c r="DP230" s="982" t="s">
        <v>281</v>
      </c>
      <c r="DQ230" s="1007">
        <v>2</v>
      </c>
      <c r="DR230" s="1061" t="s">
        <v>34</v>
      </c>
      <c r="DS230" s="1061"/>
      <c r="DT230" s="274">
        <v>0</v>
      </c>
      <c r="DU230" s="274">
        <v>1</v>
      </c>
      <c r="DV230" s="1012">
        <v>43032</v>
      </c>
      <c r="DW230" s="274">
        <v>1</v>
      </c>
      <c r="DX230" s="274">
        <v>3.7</v>
      </c>
      <c r="DY230" s="274">
        <v>4.2</v>
      </c>
      <c r="DZ230" s="274">
        <v>496</v>
      </c>
      <c r="EA230" s="908">
        <v>12.7</v>
      </c>
      <c r="EB230" s="908">
        <v>87.3</v>
      </c>
      <c r="EC230" s="908" t="s">
        <v>863</v>
      </c>
      <c r="ED230" s="908" t="s">
        <v>863</v>
      </c>
      <c r="EE230" s="908" t="s">
        <v>863</v>
      </c>
      <c r="EF230" s="274" t="s">
        <v>863</v>
      </c>
      <c r="EG230" s="274">
        <v>0</v>
      </c>
      <c r="EH230" s="1061">
        <v>4</v>
      </c>
      <c r="EI230" s="284">
        <v>9</v>
      </c>
      <c r="EJ230" s="284">
        <v>15</v>
      </c>
      <c r="EK230" s="274"/>
      <c r="EL230" s="274">
        <v>2</v>
      </c>
      <c r="EM230" s="274">
        <v>1</v>
      </c>
      <c r="EN230" s="274">
        <v>175</v>
      </c>
      <c r="EO230" s="274">
        <v>95</v>
      </c>
      <c r="EP230" s="1087">
        <v>31.020408163265301</v>
      </c>
      <c r="EQ230" s="1061">
        <v>1</v>
      </c>
      <c r="ER230" s="274" t="s">
        <v>863</v>
      </c>
      <c r="ES230" s="1078" t="s">
        <v>863</v>
      </c>
      <c r="ET230" s="1061" t="s">
        <v>863</v>
      </c>
      <c r="EU230" s="274" t="s">
        <v>863</v>
      </c>
      <c r="EV230" s="691"/>
      <c r="EW230" s="691"/>
      <c r="EX230" s="987">
        <v>6264</v>
      </c>
      <c r="EY230" s="643"/>
      <c r="EZ230" s="643"/>
      <c r="FA230" s="643"/>
      <c r="FB230" s="643"/>
      <c r="FC230" s="643"/>
      <c r="FD230" s="644"/>
      <c r="FE230" s="645"/>
      <c r="FF230" s="643"/>
      <c r="FG230" s="643"/>
      <c r="FH230" s="643"/>
      <c r="FI230" s="643"/>
      <c r="FJ230" s="645"/>
      <c r="FK230" s="645"/>
      <c r="FL230" s="645"/>
      <c r="FM230" s="646"/>
      <c r="FN230" s="647"/>
      <c r="FO230" s="542"/>
      <c r="FP230" s="167">
        <v>496</v>
      </c>
      <c r="FQ230" s="649" t="s">
        <v>373</v>
      </c>
      <c r="FR230" s="42" t="s">
        <v>872</v>
      </c>
      <c r="FS230" s="101"/>
    </row>
    <row r="231" spans="1:201" hidden="1" x14ac:dyDescent="0.25">
      <c r="A231" s="101">
        <v>105</v>
      </c>
      <c r="B231" s="228">
        <f>COUNTIFS($E$1:E231,E231,$G$1:G231,G231)</f>
        <v>1</v>
      </c>
      <c r="C231" s="228"/>
      <c r="D231" s="1046">
        <v>6265</v>
      </c>
      <c r="E231" s="10" t="s">
        <v>374</v>
      </c>
      <c r="F231" s="207" t="s">
        <v>30</v>
      </c>
      <c r="G231" s="207">
        <v>511124119</v>
      </c>
      <c r="H231" s="230">
        <f t="shared" si="3"/>
        <v>66</v>
      </c>
      <c r="I231" s="207" t="s">
        <v>375</v>
      </c>
      <c r="J231" s="207" t="s">
        <v>34</v>
      </c>
      <c r="K231" s="207" t="s">
        <v>53</v>
      </c>
      <c r="L231" s="256" t="s">
        <v>48</v>
      </c>
      <c r="M231" s="207">
        <v>17</v>
      </c>
      <c r="N231" s="213">
        <v>2</v>
      </c>
      <c r="O231" s="213"/>
      <c r="P231" s="213"/>
      <c r="Q231" s="12" t="s">
        <v>347</v>
      </c>
      <c r="T231" s="168" t="s">
        <v>32</v>
      </c>
      <c r="U231" s="168" t="s">
        <v>298</v>
      </c>
      <c r="V231" s="180" t="s">
        <v>96</v>
      </c>
      <c r="W231" s="168" t="s">
        <v>32</v>
      </c>
      <c r="X231" s="179" t="s">
        <v>45</v>
      </c>
      <c r="Y231" s="168" t="s">
        <v>40</v>
      </c>
      <c r="Z231" s="168" t="s">
        <v>289</v>
      </c>
      <c r="AA231" s="226"/>
      <c r="AB231" s="226"/>
      <c r="AC231" s="212">
        <v>310</v>
      </c>
      <c r="AD231" s="212"/>
      <c r="AE231" s="212"/>
      <c r="AF231" s="212"/>
      <c r="AG231" s="212"/>
      <c r="AH231" s="432" t="s">
        <v>161</v>
      </c>
      <c r="AJ231" s="108">
        <v>36</v>
      </c>
      <c r="AK231" s="108">
        <v>6.32</v>
      </c>
      <c r="AL231" s="318">
        <v>2.2751999999999999</v>
      </c>
      <c r="AM231" s="108">
        <v>2797</v>
      </c>
      <c r="AN231" s="281">
        <v>0.98717647058823532</v>
      </c>
      <c r="AO231" s="226">
        <v>6</v>
      </c>
      <c r="AP231" s="370">
        <v>42</v>
      </c>
      <c r="AQ231" s="320">
        <v>38.299999999999997</v>
      </c>
      <c r="AR231" s="371">
        <v>17.5</v>
      </c>
      <c r="AS231" s="322">
        <v>97.8</v>
      </c>
      <c r="AT231" s="373">
        <v>1.0966057441253265</v>
      </c>
      <c r="AU231" s="369">
        <v>19.190600522193215</v>
      </c>
      <c r="AV231" s="325">
        <v>0.75268817204301075</v>
      </c>
      <c r="AW231" s="108">
        <v>36.200000000000003</v>
      </c>
      <c r="AX231" s="326">
        <v>0.82</v>
      </c>
      <c r="AY231" s="330">
        <v>1.96</v>
      </c>
      <c r="BC231" s="329">
        <v>1.1599999999999995</v>
      </c>
      <c r="BD231" s="329"/>
      <c r="BJ231" s="430">
        <v>53.4</v>
      </c>
      <c r="BK231" s="430">
        <v>45.4</v>
      </c>
      <c r="BL231" s="331">
        <v>1.1762114537444934</v>
      </c>
      <c r="BM231" s="431">
        <v>0.64</v>
      </c>
      <c r="BN231" s="431">
        <v>0.88</v>
      </c>
      <c r="BQ231" s="333" t="e">
        <v>#DIV/0!</v>
      </c>
      <c r="BR231" s="347">
        <v>12.5</v>
      </c>
      <c r="BS231" s="347">
        <v>89</v>
      </c>
      <c r="BT231" s="347"/>
      <c r="BU231" s="357">
        <v>4</v>
      </c>
      <c r="BV231" s="357">
        <v>35.5</v>
      </c>
      <c r="BW231" s="357">
        <v>16.899999999999999</v>
      </c>
      <c r="BX231" s="357">
        <v>6</v>
      </c>
      <c r="BY231" s="357">
        <v>18.2</v>
      </c>
      <c r="BZ231" s="357">
        <v>6.4</v>
      </c>
      <c r="CA231" s="357">
        <v>53.7</v>
      </c>
      <c r="CB231" s="357">
        <v>19.100000000000001</v>
      </c>
      <c r="CC231" s="357">
        <v>0.4</v>
      </c>
      <c r="CU231" s="66"/>
      <c r="CX231" s="231" t="s">
        <v>929</v>
      </c>
      <c r="CY231" s="231">
        <v>3</v>
      </c>
      <c r="CZ231" s="231" t="s">
        <v>927</v>
      </c>
      <c r="DA231" s="62" t="s">
        <v>927</v>
      </c>
      <c r="DD231" s="54">
        <v>6265</v>
      </c>
      <c r="DE231" s="56">
        <v>120.41264724999998</v>
      </c>
      <c r="DF231" s="56">
        <v>38.040723469999996</v>
      </c>
      <c r="DG231" s="56">
        <v>0</v>
      </c>
      <c r="DH231" s="56">
        <v>0</v>
      </c>
      <c r="DI231" s="4" t="s">
        <v>374</v>
      </c>
      <c r="DJ231" s="274">
        <v>511124119</v>
      </c>
      <c r="DK231" s="274" t="s">
        <v>375</v>
      </c>
      <c r="DL231" s="136">
        <v>6265</v>
      </c>
      <c r="DM231" s="274">
        <v>66</v>
      </c>
      <c r="DN231" s="521" t="s">
        <v>1088</v>
      </c>
      <c r="DO231" s="274" t="s">
        <v>48</v>
      </c>
      <c r="DP231" s="982" t="s">
        <v>280</v>
      </c>
      <c r="DQ231" s="1007">
        <v>2</v>
      </c>
      <c r="DR231" s="1061" t="s">
        <v>34</v>
      </c>
      <c r="DS231" s="1061"/>
      <c r="DT231" s="274">
        <v>0</v>
      </c>
      <c r="DU231" s="274">
        <v>0</v>
      </c>
      <c r="DV231" s="1008" t="s">
        <v>863</v>
      </c>
      <c r="DW231" s="274" t="s">
        <v>863</v>
      </c>
      <c r="DX231" s="274" t="s">
        <v>863</v>
      </c>
      <c r="DY231" s="274" t="s">
        <v>863</v>
      </c>
      <c r="DZ231" s="274">
        <v>310</v>
      </c>
      <c r="EA231" s="908">
        <v>55.2</v>
      </c>
      <c r="EB231" s="908">
        <v>44.8</v>
      </c>
      <c r="EC231" s="908">
        <v>0.6</v>
      </c>
      <c r="ED231" s="908">
        <v>83.9</v>
      </c>
      <c r="EE231" s="908" t="s">
        <v>863</v>
      </c>
      <c r="EF231" s="274">
        <v>3.92</v>
      </c>
      <c r="EG231" s="274">
        <v>0</v>
      </c>
      <c r="EH231" s="1061">
        <v>3</v>
      </c>
      <c r="EI231" s="284">
        <v>2</v>
      </c>
      <c r="EJ231" s="284">
        <v>17</v>
      </c>
      <c r="EK231" s="274"/>
      <c r="EL231" s="274">
        <v>2</v>
      </c>
      <c r="EM231" s="274">
        <v>0</v>
      </c>
      <c r="EN231" s="274">
        <v>178</v>
      </c>
      <c r="EO231" s="274">
        <v>95</v>
      </c>
      <c r="EP231" s="1087">
        <v>29.983587930816814</v>
      </c>
      <c r="EQ231" s="1061">
        <v>2</v>
      </c>
      <c r="ER231" s="274" t="s">
        <v>863</v>
      </c>
      <c r="ES231" s="1078">
        <v>3</v>
      </c>
      <c r="ET231" s="1061">
        <v>2</v>
      </c>
      <c r="EU231" s="274" t="s">
        <v>863</v>
      </c>
      <c r="EV231" s="691"/>
      <c r="EW231" s="691"/>
      <c r="EX231" s="987">
        <v>6265</v>
      </c>
      <c r="EY231" s="228"/>
      <c r="EZ231" s="228"/>
      <c r="FA231" s="228"/>
      <c r="FB231" s="228"/>
      <c r="FC231" s="228"/>
      <c r="FD231" s="127"/>
      <c r="FE231" s="35"/>
      <c r="FF231" s="228"/>
      <c r="FG231" s="228"/>
      <c r="FH231" s="228"/>
      <c r="FI231" s="228"/>
      <c r="FJ231" s="35"/>
      <c r="FK231" s="35"/>
      <c r="FL231" s="35"/>
      <c r="FM231" s="33"/>
      <c r="FN231" s="117"/>
      <c r="FO231" s="542"/>
      <c r="FP231" s="167">
        <v>310</v>
      </c>
      <c r="FQ231" s="740" t="s">
        <v>161</v>
      </c>
      <c r="FR231" s="42"/>
      <c r="FS231" s="101"/>
      <c r="GR231" s="225"/>
      <c r="GS231" s="225"/>
    </row>
    <row r="232" spans="1:201" hidden="1" x14ac:dyDescent="0.25">
      <c r="A232" s="101">
        <v>106</v>
      </c>
      <c r="B232" s="228">
        <f>COUNTIFS($E$1:E232,E232,$G$1:G232,G232)</f>
        <v>1</v>
      </c>
      <c r="C232" s="228"/>
      <c r="D232" s="1046">
        <v>6277</v>
      </c>
      <c r="E232" s="10" t="s">
        <v>376</v>
      </c>
      <c r="F232" s="207" t="s">
        <v>62</v>
      </c>
      <c r="G232" s="207">
        <v>9006175717</v>
      </c>
      <c r="H232" s="230">
        <f t="shared" si="3"/>
        <v>27</v>
      </c>
      <c r="I232" s="207" t="s">
        <v>377</v>
      </c>
      <c r="J232" s="207" t="s">
        <v>47</v>
      </c>
      <c r="K232" s="207" t="s">
        <v>53</v>
      </c>
      <c r="L232" s="256" t="s">
        <v>48</v>
      </c>
      <c r="M232" s="207">
        <v>11</v>
      </c>
      <c r="N232" s="213">
        <v>2</v>
      </c>
      <c r="O232" s="213"/>
      <c r="P232" s="213"/>
      <c r="Q232" s="12" t="s">
        <v>347</v>
      </c>
      <c r="T232" s="168" t="s">
        <v>32</v>
      </c>
      <c r="U232" s="168" t="s">
        <v>298</v>
      </c>
      <c r="V232" s="180" t="s">
        <v>96</v>
      </c>
      <c r="W232" s="168" t="s">
        <v>32</v>
      </c>
      <c r="X232" s="179" t="s">
        <v>45</v>
      </c>
      <c r="Y232" s="168" t="s">
        <v>40</v>
      </c>
      <c r="Z232" s="168" t="s">
        <v>289</v>
      </c>
      <c r="AA232" s="226"/>
      <c r="AB232" s="226"/>
      <c r="AC232" s="212">
        <v>380</v>
      </c>
      <c r="AD232" s="212"/>
      <c r="AE232" s="212"/>
      <c r="AF232" s="212"/>
      <c r="AG232" s="212"/>
      <c r="AH232" s="432" t="s">
        <v>158</v>
      </c>
      <c r="AJ232" s="108">
        <v>4.08</v>
      </c>
      <c r="AK232" s="108">
        <v>81.7</v>
      </c>
      <c r="AL232" s="318">
        <v>3.3333600000000003</v>
      </c>
      <c r="AM232" s="108">
        <v>4519</v>
      </c>
      <c r="AN232" s="281">
        <v>2.4649090909090909</v>
      </c>
      <c r="AO232" s="226">
        <v>6</v>
      </c>
      <c r="AP232" s="370">
        <v>29.5</v>
      </c>
      <c r="AQ232" s="320">
        <v>48.7</v>
      </c>
      <c r="AR232" s="371">
        <v>12.3</v>
      </c>
      <c r="AS232" s="322">
        <v>90.5</v>
      </c>
      <c r="AT232" s="373">
        <v>0.60574948665297734</v>
      </c>
      <c r="AU232" s="369">
        <v>7.4507186858316219</v>
      </c>
      <c r="AV232" s="325">
        <v>0.48360655737704916</v>
      </c>
      <c r="AW232" s="108">
        <v>20.3</v>
      </c>
      <c r="AX232" s="326">
        <v>4.5999999999999996</v>
      </c>
      <c r="AY232" s="330">
        <v>15.6</v>
      </c>
      <c r="BC232" s="329">
        <v>1.8399999999999999</v>
      </c>
      <c r="BD232" s="329"/>
      <c r="BJ232" s="430">
        <v>51.2</v>
      </c>
      <c r="BK232" s="430">
        <v>47</v>
      </c>
      <c r="BL232" s="331">
        <v>1.0893617021276596</v>
      </c>
      <c r="BM232" s="431">
        <v>1.89</v>
      </c>
      <c r="BN232" s="431">
        <v>0.91</v>
      </c>
      <c r="BQ232" s="333" t="e">
        <v>#DIV/0!</v>
      </c>
      <c r="BR232" s="347"/>
      <c r="BS232" s="347"/>
      <c r="BT232" s="347"/>
      <c r="BU232" s="347"/>
      <c r="BV232" s="347"/>
      <c r="BW232" s="347"/>
      <c r="BX232" s="347"/>
      <c r="BY232" s="347"/>
      <c r="BZ232" s="347"/>
      <c r="CA232" s="347"/>
      <c r="CB232" s="347"/>
      <c r="CC232" s="347"/>
      <c r="CU232" s="66"/>
      <c r="CX232" s="231" t="s">
        <v>926</v>
      </c>
      <c r="CY232" s="231" t="s">
        <v>1092</v>
      </c>
      <c r="CZ232" s="231" t="s">
        <v>934</v>
      </c>
      <c r="DA232" s="62" t="s">
        <v>927</v>
      </c>
      <c r="DD232" s="54"/>
      <c r="DE232" s="56"/>
      <c r="DF232" s="56"/>
      <c r="DG232" s="56"/>
      <c r="DH232" s="56"/>
      <c r="DI232" s="4" t="s">
        <v>376</v>
      </c>
      <c r="DJ232" s="274">
        <v>9006175717</v>
      </c>
      <c r="DK232" s="274" t="s">
        <v>377</v>
      </c>
      <c r="DL232" s="136">
        <v>6277</v>
      </c>
      <c r="DM232" s="274">
        <v>27</v>
      </c>
      <c r="DN232" s="521" t="s">
        <v>1088</v>
      </c>
      <c r="DO232" s="274" t="s">
        <v>48</v>
      </c>
      <c r="DP232" s="982" t="s">
        <v>281</v>
      </c>
      <c r="DQ232" s="1007">
        <v>2</v>
      </c>
      <c r="DR232" s="1061" t="s">
        <v>99</v>
      </c>
      <c r="DS232" s="1061"/>
      <c r="DT232" s="274">
        <v>0</v>
      </c>
      <c r="DU232" s="274">
        <v>0</v>
      </c>
      <c r="DV232" s="1008" t="s">
        <v>863</v>
      </c>
      <c r="DW232" s="274" t="s">
        <v>863</v>
      </c>
      <c r="DX232" s="274" t="s">
        <v>863</v>
      </c>
      <c r="DY232" s="274" t="s">
        <v>863</v>
      </c>
      <c r="DZ232" s="274">
        <v>380</v>
      </c>
      <c r="EA232" s="908">
        <v>17.899999999999999</v>
      </c>
      <c r="EB232" s="908">
        <v>82.1</v>
      </c>
      <c r="EC232" s="908" t="s">
        <v>863</v>
      </c>
      <c r="ED232" s="908" t="s">
        <v>863</v>
      </c>
      <c r="EE232" s="908" t="s">
        <v>863</v>
      </c>
      <c r="EF232" s="274" t="s">
        <v>863</v>
      </c>
      <c r="EG232" s="274">
        <v>0</v>
      </c>
      <c r="EH232" s="1061" t="s">
        <v>1092</v>
      </c>
      <c r="EI232" s="284">
        <v>2</v>
      </c>
      <c r="EJ232" s="284">
        <v>11</v>
      </c>
      <c r="EK232" s="274"/>
      <c r="EL232" s="274">
        <v>2</v>
      </c>
      <c r="EM232" s="274">
        <v>1</v>
      </c>
      <c r="EN232" s="274">
        <v>185</v>
      </c>
      <c r="EO232" s="274">
        <v>92</v>
      </c>
      <c r="EP232" s="1087">
        <v>26.880934989043102</v>
      </c>
      <c r="EQ232" s="1061">
        <v>0</v>
      </c>
      <c r="ER232" s="1010">
        <v>42717</v>
      </c>
      <c r="ES232" s="1078">
        <v>0</v>
      </c>
      <c r="ET232" s="1061">
        <v>1</v>
      </c>
      <c r="EU232" s="274">
        <v>3</v>
      </c>
      <c r="EV232" s="691"/>
      <c r="EW232" s="691"/>
      <c r="EX232" s="987">
        <v>6277</v>
      </c>
      <c r="EY232" s="228"/>
      <c r="EZ232" s="228"/>
      <c r="FA232" s="228"/>
      <c r="FB232" s="228"/>
      <c r="FC232" s="228"/>
      <c r="FD232" s="127"/>
      <c r="FE232" s="35"/>
      <c r="FF232" s="228"/>
      <c r="FG232" s="228"/>
      <c r="FH232" s="228"/>
      <c r="FI232" s="228"/>
      <c r="FJ232" s="35"/>
      <c r="FK232" s="35"/>
      <c r="FL232" s="35"/>
      <c r="FM232" s="33"/>
      <c r="FN232" s="117"/>
      <c r="FO232" s="542"/>
      <c r="FP232" s="167">
        <v>380</v>
      </c>
      <c r="FQ232" s="740" t="s">
        <v>158</v>
      </c>
      <c r="FR232" s="914"/>
      <c r="FS232" s="101"/>
      <c r="GR232" s="225"/>
      <c r="GS232" s="225"/>
    </row>
    <row r="233" spans="1:201" hidden="1" x14ac:dyDescent="0.25">
      <c r="A233" s="101">
        <v>107</v>
      </c>
      <c r="B233" s="228">
        <f>COUNTIFS($E$1:E233,E233,$G$1:G233,G233)</f>
        <v>1</v>
      </c>
      <c r="C233" s="228"/>
      <c r="D233" s="966">
        <v>6282</v>
      </c>
      <c r="E233" s="233" t="s">
        <v>378</v>
      </c>
      <c r="F233" s="230" t="s">
        <v>184</v>
      </c>
      <c r="G233" s="230">
        <v>460424497</v>
      </c>
      <c r="H233" s="230">
        <f t="shared" si="3"/>
        <v>71</v>
      </c>
      <c r="I233" s="230" t="s">
        <v>377</v>
      </c>
      <c r="J233" s="230" t="s">
        <v>379</v>
      </c>
      <c r="K233" s="230" t="s">
        <v>53</v>
      </c>
      <c r="L233" s="257" t="s">
        <v>48</v>
      </c>
      <c r="M233" s="230">
        <v>7</v>
      </c>
      <c r="N233" s="230">
        <v>8</v>
      </c>
      <c r="O233" s="230"/>
      <c r="P233" s="230"/>
      <c r="Q233" s="296" t="s">
        <v>347</v>
      </c>
      <c r="R233" s="71"/>
      <c r="S233" s="71"/>
      <c r="T233" s="172" t="s">
        <v>32</v>
      </c>
      <c r="U233" s="172" t="s">
        <v>40</v>
      </c>
      <c r="V233" s="188" t="s">
        <v>96</v>
      </c>
      <c r="W233" s="172" t="s">
        <v>32</v>
      </c>
      <c r="X233" s="174" t="s">
        <v>45</v>
      </c>
      <c r="Y233" s="172" t="s">
        <v>40</v>
      </c>
      <c r="Z233" s="172" t="s">
        <v>40</v>
      </c>
      <c r="AA233" s="230"/>
      <c r="AB233" s="230"/>
      <c r="AC233" s="95">
        <v>463</v>
      </c>
      <c r="AD233" s="95"/>
      <c r="AE233" s="95"/>
      <c r="AF233" s="95"/>
      <c r="AG233" s="95"/>
      <c r="AH233" s="439" t="s">
        <v>161</v>
      </c>
      <c r="AI233" s="457"/>
      <c r="AJ233" s="107">
        <v>1.48</v>
      </c>
      <c r="AK233" s="107">
        <v>39.299999999999997</v>
      </c>
      <c r="AL233" s="524">
        <v>0.58163999999999993</v>
      </c>
      <c r="AM233" s="107">
        <v>513</v>
      </c>
      <c r="AN233" s="495">
        <v>0.29314285714285715</v>
      </c>
      <c r="AO233" s="230">
        <v>4</v>
      </c>
      <c r="AP233" s="525">
        <v>45</v>
      </c>
      <c r="AQ233" s="526">
        <v>31.6</v>
      </c>
      <c r="AR233" s="526">
        <v>17.7</v>
      </c>
      <c r="AS233" s="322">
        <v>94.3</v>
      </c>
      <c r="AT233" s="323">
        <v>1.4240506329113924</v>
      </c>
      <c r="AU233" s="324">
        <v>25.205696202531644</v>
      </c>
      <c r="AV233" s="527">
        <v>0.91277890466531442</v>
      </c>
      <c r="AW233" s="107">
        <v>37.4</v>
      </c>
      <c r="AX233" s="529">
        <v>1.17</v>
      </c>
      <c r="AY233" s="530">
        <v>2.6</v>
      </c>
      <c r="AZ233" s="223" t="s">
        <v>754</v>
      </c>
      <c r="BA233" s="445" t="s">
        <v>754</v>
      </c>
      <c r="BB233" s="230">
        <v>0</v>
      </c>
      <c r="BC233" s="533">
        <v>1.5200000000000002</v>
      </c>
      <c r="BD233" s="632"/>
      <c r="BE233" s="230"/>
      <c r="BF233" s="230"/>
      <c r="BG233" s="230"/>
      <c r="BH233" s="230"/>
      <c r="BI233" s="230"/>
      <c r="BJ233" s="641">
        <v>69.3</v>
      </c>
      <c r="BK233" s="641">
        <v>30.5</v>
      </c>
      <c r="BL233" s="534">
        <v>2.2721311475409833</v>
      </c>
      <c r="BM233" s="642">
        <v>1.1399999999999999</v>
      </c>
      <c r="BN233" s="642">
        <v>0.46</v>
      </c>
      <c r="BO233" s="230">
        <v>12.9</v>
      </c>
      <c r="BP233" s="230">
        <v>7.23</v>
      </c>
      <c r="BQ233" s="535">
        <v>0.56046511627906981</v>
      </c>
      <c r="BR233" s="357">
        <v>5.9</v>
      </c>
      <c r="BS233" s="357">
        <v>80.5</v>
      </c>
      <c r="BT233" s="357"/>
      <c r="BU233" s="357">
        <v>4</v>
      </c>
      <c r="BV233" s="357">
        <v>20.8</v>
      </c>
      <c r="BW233" s="357" t="s">
        <v>754</v>
      </c>
      <c r="BX233" s="357" t="s">
        <v>754</v>
      </c>
      <c r="BY233" s="357" t="s">
        <v>754</v>
      </c>
      <c r="BZ233" s="357" t="s">
        <v>754</v>
      </c>
      <c r="CA233" s="357">
        <v>52.5</v>
      </c>
      <c r="CB233" s="357">
        <v>10.9</v>
      </c>
      <c r="CC233" s="357">
        <v>0.8</v>
      </c>
      <c r="CD233" s="230"/>
      <c r="CE233" s="230"/>
      <c r="CF233" s="230"/>
      <c r="CG233" s="230"/>
      <c r="CH233" s="230"/>
      <c r="CI233" s="230"/>
      <c r="CJ233" s="230"/>
      <c r="CK233" s="230"/>
      <c r="CL233" s="230"/>
      <c r="CM233" s="230"/>
      <c r="CN233" s="71"/>
      <c r="CO233" s="71"/>
      <c r="CP233" s="71"/>
      <c r="CQ233" s="71"/>
      <c r="CR233" s="71"/>
      <c r="CS233" s="71"/>
      <c r="CT233" s="71"/>
      <c r="CU233" s="587"/>
      <c r="CV233" s="230"/>
      <c r="CW233" s="230"/>
      <c r="CX233" s="223" t="s">
        <v>932</v>
      </c>
      <c r="CY233" s="230">
        <v>4</v>
      </c>
      <c r="CZ233" s="223" t="s">
        <v>927</v>
      </c>
      <c r="DA233" s="98" t="s">
        <v>927</v>
      </c>
      <c r="DB233" s="448"/>
      <c r="DC233" s="230"/>
      <c r="DD233" s="52">
        <v>6282</v>
      </c>
      <c r="DE233" s="49">
        <v>297.61067320000029</v>
      </c>
      <c r="DF233" s="49">
        <v>45.764205879999999</v>
      </c>
      <c r="DG233" s="49">
        <v>6.2802196799999876E-2</v>
      </c>
      <c r="DH233" s="49">
        <v>0</v>
      </c>
      <c r="DI233" s="233" t="s">
        <v>378</v>
      </c>
      <c r="DJ233" s="274">
        <v>460424497</v>
      </c>
      <c r="DK233" s="274" t="s">
        <v>377</v>
      </c>
      <c r="DL233" s="136">
        <v>6282</v>
      </c>
      <c r="DM233" s="274">
        <v>71</v>
      </c>
      <c r="DN233" s="521" t="s">
        <v>1088</v>
      </c>
      <c r="DO233" s="274" t="s">
        <v>48</v>
      </c>
      <c r="DP233" s="982" t="s">
        <v>280</v>
      </c>
      <c r="DQ233" s="1007">
        <v>2</v>
      </c>
      <c r="DR233" s="1061" t="s">
        <v>34</v>
      </c>
      <c r="DS233" s="1061"/>
      <c r="DT233" s="274">
        <v>0</v>
      </c>
      <c r="DU233" s="274">
        <v>1</v>
      </c>
      <c r="DV233" s="1012">
        <v>42705</v>
      </c>
      <c r="DW233" s="274">
        <v>1</v>
      </c>
      <c r="DX233" s="274" t="s">
        <v>863</v>
      </c>
      <c r="DY233" s="274" t="s">
        <v>863</v>
      </c>
      <c r="DZ233" s="274">
        <v>472</v>
      </c>
      <c r="EA233" s="908">
        <v>46.2</v>
      </c>
      <c r="EB233" s="908">
        <v>53.8</v>
      </c>
      <c r="EC233" s="908" t="s">
        <v>863</v>
      </c>
      <c r="ED233" s="908" t="s">
        <v>863</v>
      </c>
      <c r="EE233" s="908" t="s">
        <v>863</v>
      </c>
      <c r="EF233" s="274" t="s">
        <v>863</v>
      </c>
      <c r="EG233" s="274">
        <v>0</v>
      </c>
      <c r="EH233" s="1061">
        <v>4</v>
      </c>
      <c r="EI233" s="284">
        <v>8</v>
      </c>
      <c r="EJ233" s="284">
        <v>7</v>
      </c>
      <c r="EK233" s="274"/>
      <c r="EL233" s="274">
        <v>3</v>
      </c>
      <c r="EM233" s="274">
        <v>0</v>
      </c>
      <c r="EN233" s="274">
        <v>172</v>
      </c>
      <c r="EO233" s="274">
        <v>102</v>
      </c>
      <c r="EP233" s="1087">
        <v>34.478096268253104</v>
      </c>
      <c r="EQ233" s="1061">
        <v>1</v>
      </c>
      <c r="ER233" s="274" t="s">
        <v>863</v>
      </c>
      <c r="ES233" s="1078" t="s">
        <v>863</v>
      </c>
      <c r="ET233" s="1061" t="s">
        <v>863</v>
      </c>
      <c r="EU233" s="274" t="s">
        <v>863</v>
      </c>
      <c r="EV233" s="691"/>
      <c r="EW233" s="691"/>
      <c r="EX233" s="987">
        <v>6282</v>
      </c>
      <c r="EY233" s="229"/>
      <c r="EZ233" s="229"/>
      <c r="FA233" s="229"/>
      <c r="FB233" s="229"/>
      <c r="FC233" s="229"/>
      <c r="FD233" s="707"/>
      <c r="FE233" s="35"/>
      <c r="FF233" s="228"/>
      <c r="FG233" s="229"/>
      <c r="FH233" s="229"/>
      <c r="FI233" s="229"/>
      <c r="FJ233" s="690"/>
      <c r="FK233" s="690"/>
      <c r="FL233" s="690"/>
      <c r="FM233" s="728"/>
      <c r="FN233" s="117"/>
      <c r="FO233" s="542"/>
      <c r="FP233" s="167">
        <v>463</v>
      </c>
      <c r="FQ233" s="89" t="s">
        <v>161</v>
      </c>
      <c r="FR233" s="93"/>
      <c r="FS233" s="101"/>
    </row>
    <row r="234" spans="1:201" hidden="1" x14ac:dyDescent="0.25">
      <c r="A234" s="101">
        <v>108</v>
      </c>
      <c r="B234" s="228">
        <f>COUNTIFS($E$1:E234,E234,$G$1:G234,G234)</f>
        <v>1</v>
      </c>
      <c r="C234" s="228"/>
      <c r="D234" s="966">
        <v>6285</v>
      </c>
      <c r="E234" s="233" t="s">
        <v>380</v>
      </c>
      <c r="F234" s="230" t="s">
        <v>43</v>
      </c>
      <c r="G234" s="230">
        <v>470808408</v>
      </c>
      <c r="H234" s="230">
        <f t="shared" si="3"/>
        <v>70</v>
      </c>
      <c r="I234" s="230" t="s">
        <v>377</v>
      </c>
      <c r="J234" s="230" t="s">
        <v>381</v>
      </c>
      <c r="K234" s="230" t="s">
        <v>53</v>
      </c>
      <c r="L234" s="257" t="s">
        <v>48</v>
      </c>
      <c r="M234" s="230">
        <v>20</v>
      </c>
      <c r="N234" s="230">
        <v>2</v>
      </c>
      <c r="O234" s="230"/>
      <c r="P234" s="230"/>
      <c r="Q234" s="296" t="s">
        <v>347</v>
      </c>
      <c r="R234" s="71"/>
      <c r="S234" s="71"/>
      <c r="T234" s="172" t="s">
        <v>32</v>
      </c>
      <c r="U234" s="172" t="s">
        <v>298</v>
      </c>
      <c r="V234" s="188" t="s">
        <v>96</v>
      </c>
      <c r="W234" s="172" t="s">
        <v>32</v>
      </c>
      <c r="X234" s="174" t="s">
        <v>45</v>
      </c>
      <c r="Y234" s="172" t="s">
        <v>40</v>
      </c>
      <c r="Z234" s="172" t="s">
        <v>289</v>
      </c>
      <c r="AA234" s="230"/>
      <c r="AB234" s="230"/>
      <c r="AC234" s="95">
        <v>1317</v>
      </c>
      <c r="AD234" s="95"/>
      <c r="AE234" s="95"/>
      <c r="AF234" s="95"/>
      <c r="AG234" s="95"/>
      <c r="AH234" s="439" t="s">
        <v>158</v>
      </c>
      <c r="AI234" s="457"/>
      <c r="AJ234" s="107">
        <v>13.2</v>
      </c>
      <c r="AK234" s="107">
        <v>58</v>
      </c>
      <c r="AL234" s="524">
        <v>7.6559999999999988</v>
      </c>
      <c r="AM234" s="107">
        <v>9672</v>
      </c>
      <c r="AN234" s="495">
        <v>2.9016000000000002</v>
      </c>
      <c r="AO234" s="230">
        <v>6</v>
      </c>
      <c r="AP234" s="525">
        <v>47.3</v>
      </c>
      <c r="AQ234" s="526">
        <v>25.8</v>
      </c>
      <c r="AR234" s="526">
        <v>21.5</v>
      </c>
      <c r="AS234" s="322">
        <v>94.6</v>
      </c>
      <c r="AT234" s="323">
        <v>1.8333333333333333</v>
      </c>
      <c r="AU234" s="324">
        <v>39.416666666666664</v>
      </c>
      <c r="AV234" s="527">
        <v>1</v>
      </c>
      <c r="AW234" s="107">
        <v>46.5</v>
      </c>
      <c r="AX234" s="529">
        <v>0.48</v>
      </c>
      <c r="AY234" s="530">
        <v>1.01</v>
      </c>
      <c r="AZ234" s="230">
        <v>22.7</v>
      </c>
      <c r="BA234" s="445" t="s">
        <v>754</v>
      </c>
      <c r="BB234" s="230">
        <v>0.02</v>
      </c>
      <c r="BC234" s="533">
        <v>0.15999999999999942</v>
      </c>
      <c r="BD234" s="632"/>
      <c r="BE234" s="230"/>
      <c r="BF234" s="230"/>
      <c r="BG234" s="230"/>
      <c r="BH234" s="230"/>
      <c r="BI234" s="230"/>
      <c r="BJ234" s="641">
        <v>71.400000000000006</v>
      </c>
      <c r="BK234" s="641">
        <v>28.1</v>
      </c>
      <c r="BL234" s="534">
        <v>2.5409252669039146</v>
      </c>
      <c r="BM234" s="642">
        <v>2.62</v>
      </c>
      <c r="BN234" s="642">
        <v>0.64</v>
      </c>
      <c r="BO234" s="230">
        <v>15.5</v>
      </c>
      <c r="BP234" s="230">
        <v>35.9</v>
      </c>
      <c r="BQ234" s="535">
        <v>2.3161290322580643</v>
      </c>
      <c r="BR234" s="357">
        <v>10</v>
      </c>
      <c r="BS234" s="357">
        <v>68.599999999999994</v>
      </c>
      <c r="BT234" s="357"/>
      <c r="BU234" s="357">
        <v>7.6999999999999975</v>
      </c>
      <c r="BV234" s="357">
        <v>23.4</v>
      </c>
      <c r="BW234" s="357">
        <v>18.8</v>
      </c>
      <c r="BX234" s="357">
        <v>4.4000000000000004</v>
      </c>
      <c r="BY234" s="357">
        <v>22.3</v>
      </c>
      <c r="BZ234" s="357">
        <v>5.2</v>
      </c>
      <c r="CA234" s="357">
        <v>26</v>
      </c>
      <c r="CB234" s="357">
        <v>6.1</v>
      </c>
      <c r="CC234" s="357">
        <v>0.4</v>
      </c>
      <c r="CD234" s="230"/>
      <c r="CE234" s="230"/>
      <c r="CF234" s="230"/>
      <c r="CG234" s="230"/>
      <c r="CH234" s="230"/>
      <c r="CI234" s="230"/>
      <c r="CJ234" s="230"/>
      <c r="CK234" s="230"/>
      <c r="CL234" s="230"/>
      <c r="CM234" s="230"/>
      <c r="CN234" s="71"/>
      <c r="CO234" s="71"/>
      <c r="CP234" s="71"/>
      <c r="CQ234" s="71"/>
      <c r="CR234" s="71"/>
      <c r="CS234" s="71"/>
      <c r="CT234" s="71"/>
      <c r="CU234" s="587"/>
      <c r="CV234" s="230"/>
      <c r="CW234" s="230"/>
      <c r="CX234" s="223" t="s">
        <v>932</v>
      </c>
      <c r="CY234" s="230">
        <v>4</v>
      </c>
      <c r="CZ234" s="98" t="s">
        <v>927</v>
      </c>
      <c r="DA234" s="223" t="s">
        <v>928</v>
      </c>
      <c r="DB234" s="448"/>
      <c r="DC234" s="230"/>
      <c r="DD234" s="52">
        <v>6285</v>
      </c>
      <c r="DE234" s="49">
        <v>2600.4189667000005</v>
      </c>
      <c r="DF234" s="49">
        <v>58.925390749999984</v>
      </c>
      <c r="DG234" s="49">
        <v>0.29770968280000032</v>
      </c>
      <c r="DH234" s="49">
        <v>3.8262888399999895</v>
      </c>
      <c r="DI234" s="233" t="s">
        <v>380</v>
      </c>
      <c r="DJ234" s="274">
        <v>470808408</v>
      </c>
      <c r="DK234" s="274" t="s">
        <v>377</v>
      </c>
      <c r="DL234" s="136">
        <v>6285</v>
      </c>
      <c r="DM234" s="274">
        <v>70</v>
      </c>
      <c r="DN234" s="521" t="s">
        <v>1088</v>
      </c>
      <c r="DO234" s="274" t="s">
        <v>48</v>
      </c>
      <c r="DP234" s="982" t="s">
        <v>281</v>
      </c>
      <c r="DQ234" s="1007">
        <v>2</v>
      </c>
      <c r="DR234" s="1061" t="s">
        <v>34</v>
      </c>
      <c r="DS234" s="1061"/>
      <c r="DT234" s="274">
        <v>0</v>
      </c>
      <c r="DU234" s="274">
        <v>1</v>
      </c>
      <c r="DV234" s="1012">
        <v>42536</v>
      </c>
      <c r="DW234" s="274">
        <v>1</v>
      </c>
      <c r="DX234" s="274" t="s">
        <v>863</v>
      </c>
      <c r="DY234" s="274" t="s">
        <v>863</v>
      </c>
      <c r="DZ234" s="274">
        <v>1317</v>
      </c>
      <c r="EA234" s="908">
        <v>59.4</v>
      </c>
      <c r="EB234" s="908">
        <v>40.6</v>
      </c>
      <c r="EC234" s="908" t="s">
        <v>863</v>
      </c>
      <c r="ED234" s="908" t="s">
        <v>863</v>
      </c>
      <c r="EE234" s="908">
        <v>178.2</v>
      </c>
      <c r="EF234" s="274" t="s">
        <v>863</v>
      </c>
      <c r="EG234" s="274">
        <v>0</v>
      </c>
      <c r="EH234" s="1061">
        <v>4</v>
      </c>
      <c r="EI234" s="284">
        <v>2</v>
      </c>
      <c r="EJ234" s="284">
        <v>20</v>
      </c>
      <c r="EK234" s="274"/>
      <c r="EL234" s="274">
        <v>3</v>
      </c>
      <c r="EM234" s="274">
        <v>0</v>
      </c>
      <c r="EN234" s="274">
        <v>169</v>
      </c>
      <c r="EO234" s="274">
        <v>96</v>
      </c>
      <c r="EP234" s="1087">
        <v>33.612268477994469</v>
      </c>
      <c r="EQ234" s="1061">
        <v>2</v>
      </c>
      <c r="ER234" s="1010">
        <v>42536</v>
      </c>
      <c r="ES234" s="1078" t="s">
        <v>863</v>
      </c>
      <c r="ET234" s="1061" t="s">
        <v>863</v>
      </c>
      <c r="EU234" s="274" t="s">
        <v>863</v>
      </c>
      <c r="EV234" s="691"/>
      <c r="EW234" s="691"/>
      <c r="EX234" s="987">
        <v>6285</v>
      </c>
      <c r="EY234" s="228"/>
      <c r="EZ234" s="228"/>
      <c r="FA234" s="228"/>
      <c r="FB234" s="228"/>
      <c r="FC234" s="228"/>
      <c r="FD234" s="127"/>
      <c r="FE234" s="35"/>
      <c r="FF234" s="228"/>
      <c r="FG234" s="228"/>
      <c r="FH234" s="228"/>
      <c r="FI234" s="228"/>
      <c r="FJ234" s="35"/>
      <c r="FK234" s="35"/>
      <c r="FL234" s="35"/>
      <c r="FM234" s="33"/>
      <c r="FN234" s="117"/>
      <c r="FO234" s="542"/>
      <c r="FP234" s="167">
        <v>1317</v>
      </c>
      <c r="FQ234" s="740" t="s">
        <v>158</v>
      </c>
      <c r="FR234" s="93"/>
      <c r="FS234" s="101"/>
    </row>
    <row r="235" spans="1:201" hidden="1" x14ac:dyDescent="0.25">
      <c r="A235" s="101">
        <v>109</v>
      </c>
      <c r="B235" s="228">
        <f>COUNTIFS($E$1:E235,E235,$G$1:G235,G235)</f>
        <v>1</v>
      </c>
      <c r="C235" s="228"/>
      <c r="D235" s="1046">
        <v>6300</v>
      </c>
      <c r="E235" s="10" t="s">
        <v>382</v>
      </c>
      <c r="F235" s="207" t="s">
        <v>33</v>
      </c>
      <c r="G235" s="207">
        <v>505911193</v>
      </c>
      <c r="H235" s="230">
        <f t="shared" si="3"/>
        <v>67</v>
      </c>
      <c r="I235" s="207" t="s">
        <v>383</v>
      </c>
      <c r="J235" s="207" t="s">
        <v>92</v>
      </c>
      <c r="K235" s="207" t="s">
        <v>53</v>
      </c>
      <c r="L235" s="256" t="s">
        <v>48</v>
      </c>
      <c r="M235" s="207">
        <v>16</v>
      </c>
      <c r="N235" s="213" t="s">
        <v>384</v>
      </c>
      <c r="O235" s="213"/>
      <c r="P235" s="213"/>
      <c r="Q235" s="12" t="s">
        <v>347</v>
      </c>
      <c r="T235" s="168" t="s">
        <v>32</v>
      </c>
      <c r="U235" s="168" t="s">
        <v>298</v>
      </c>
      <c r="V235" s="180" t="s">
        <v>96</v>
      </c>
      <c r="W235" s="168" t="s">
        <v>32</v>
      </c>
      <c r="X235" s="179" t="s">
        <v>45</v>
      </c>
      <c r="Y235" s="168" t="s">
        <v>40</v>
      </c>
      <c r="Z235" s="168" t="s">
        <v>289</v>
      </c>
      <c r="AA235" s="226"/>
      <c r="AB235" s="226"/>
      <c r="AC235" s="212">
        <v>8296</v>
      </c>
      <c r="AD235" s="212"/>
      <c r="AE235" s="212"/>
      <c r="AF235" s="212"/>
      <c r="AG235" s="212"/>
      <c r="AH235" s="432" t="s">
        <v>158</v>
      </c>
      <c r="AJ235" s="108">
        <v>83.6</v>
      </c>
      <c r="AK235" s="108">
        <v>96.7</v>
      </c>
      <c r="AL235" s="318">
        <v>80.841200000000001</v>
      </c>
      <c r="AM235" s="108">
        <v>511000</v>
      </c>
      <c r="AN235" s="281">
        <v>191.625</v>
      </c>
      <c r="AO235" s="226">
        <v>6</v>
      </c>
      <c r="AP235" s="370">
        <v>2.2200000000000002</v>
      </c>
      <c r="AQ235" s="320">
        <v>2.87</v>
      </c>
      <c r="AR235" s="371">
        <v>93.9</v>
      </c>
      <c r="AS235" s="322">
        <v>98.990000000000009</v>
      </c>
      <c r="AT235" s="373">
        <v>0.77351916376306629</v>
      </c>
      <c r="AU235" s="369">
        <v>72.633449477351931</v>
      </c>
      <c r="AV235" s="325">
        <v>2.2940994109744754E-2</v>
      </c>
      <c r="AW235" s="108">
        <v>1.71</v>
      </c>
      <c r="AX235" s="326">
        <v>7.1999999999999995E-2</v>
      </c>
      <c r="AY235" s="330">
        <v>3.23</v>
      </c>
      <c r="BC235" s="329">
        <v>0.10200000000000005</v>
      </c>
      <c r="BD235" s="329"/>
      <c r="BJ235" s="430">
        <v>82.5</v>
      </c>
      <c r="BK235" s="430">
        <v>17.100000000000001</v>
      </c>
      <c r="BL235" s="331">
        <v>4.8245614035087714</v>
      </c>
      <c r="BM235" s="431">
        <v>0.11</v>
      </c>
      <c r="BN235" s="431">
        <v>6.9199999999999999E-3</v>
      </c>
      <c r="BQ235" s="333" t="e">
        <v>#DIV/0!</v>
      </c>
      <c r="BR235" s="347"/>
      <c r="BS235" s="347"/>
      <c r="BT235" s="347"/>
      <c r="BU235" s="347"/>
      <c r="BV235" s="347"/>
      <c r="BW235" s="347"/>
      <c r="BX235" s="347"/>
      <c r="BY235" s="347"/>
      <c r="BZ235" s="347"/>
      <c r="CA235" s="347"/>
      <c r="CB235" s="347"/>
      <c r="CC235" s="347"/>
      <c r="CU235" s="66"/>
      <c r="CX235" s="231" t="s">
        <v>929</v>
      </c>
      <c r="CY235" s="231">
        <v>3</v>
      </c>
      <c r="CZ235" s="231" t="s">
        <v>933</v>
      </c>
      <c r="DA235" s="231" t="s">
        <v>933</v>
      </c>
      <c r="DD235" s="54">
        <v>6300</v>
      </c>
      <c r="DE235" s="56">
        <v>223.01247381000005</v>
      </c>
      <c r="DF235" s="56">
        <v>31.04096947</v>
      </c>
      <c r="DG235" s="56">
        <v>-4.2893517199999565E-2</v>
      </c>
      <c r="DH235" s="56">
        <v>6.348732609999999</v>
      </c>
      <c r="DI235" s="4" t="s">
        <v>382</v>
      </c>
      <c r="DJ235" s="218">
        <v>505911193</v>
      </c>
      <c r="DK235" s="269" t="s">
        <v>383</v>
      </c>
      <c r="DL235" s="92">
        <v>6300</v>
      </c>
      <c r="DM235" s="269">
        <v>67</v>
      </c>
      <c r="DN235" s="266" t="s">
        <v>1090</v>
      </c>
      <c r="DO235" s="279" t="s">
        <v>48</v>
      </c>
      <c r="DP235" s="984" t="s">
        <v>158</v>
      </c>
      <c r="DQ235" s="996">
        <v>2</v>
      </c>
      <c r="DR235" s="1057" t="s">
        <v>1138</v>
      </c>
      <c r="DS235" s="1057" t="s">
        <v>1138</v>
      </c>
      <c r="DU235" s="269">
        <v>0</v>
      </c>
      <c r="DV235" s="269" t="s">
        <v>863</v>
      </c>
      <c r="DW235" s="269" t="s">
        <v>863</v>
      </c>
      <c r="DX235" s="269" t="s">
        <v>863</v>
      </c>
      <c r="DY235" s="269" t="s">
        <v>863</v>
      </c>
      <c r="DZ235" s="269">
        <v>8296</v>
      </c>
      <c r="EA235" s="1020">
        <v>0.876</v>
      </c>
      <c r="EB235" s="1020">
        <v>0.124</v>
      </c>
      <c r="EC235" s="854" t="s">
        <v>863</v>
      </c>
      <c r="ED235" s="854" t="s">
        <v>863</v>
      </c>
      <c r="EE235" s="854" t="s">
        <v>863</v>
      </c>
      <c r="EF235" s="854" t="s">
        <v>863</v>
      </c>
      <c r="EG235" s="269">
        <v>0</v>
      </c>
      <c r="EH235" s="556">
        <v>3</v>
      </c>
      <c r="EI235" s="283" t="s">
        <v>384</v>
      </c>
      <c r="EJ235" s="283">
        <v>16</v>
      </c>
      <c r="EK235" s="218">
        <v>75</v>
      </c>
      <c r="EL235" s="269">
        <v>3</v>
      </c>
      <c r="EM235" s="218">
        <v>0</v>
      </c>
      <c r="EN235" s="218">
        <v>168</v>
      </c>
      <c r="EO235" s="218">
        <v>75</v>
      </c>
      <c r="EP235" s="1083">
        <v>26.573129251700674</v>
      </c>
      <c r="EQ235" s="559">
        <v>2</v>
      </c>
      <c r="ER235" s="269" t="s">
        <v>863</v>
      </c>
      <c r="ES235" s="1081" t="s">
        <v>863</v>
      </c>
      <c r="ET235" s="1057" t="s">
        <v>863</v>
      </c>
      <c r="EU235" s="269" t="s">
        <v>863</v>
      </c>
      <c r="EV235" s="269" t="s">
        <v>863</v>
      </c>
      <c r="EW235" s="609" t="s">
        <v>1985</v>
      </c>
      <c r="EX235" s="987">
        <v>6300</v>
      </c>
      <c r="EY235" s="228"/>
      <c r="EZ235" s="228"/>
      <c r="FA235" s="228"/>
      <c r="FB235" s="228"/>
      <c r="FC235" s="228"/>
      <c r="FD235" s="127"/>
      <c r="FE235" s="35"/>
      <c r="FF235" s="228"/>
      <c r="FG235" s="228"/>
      <c r="FH235" s="228"/>
      <c r="FI235" s="228"/>
      <c r="FJ235" s="35"/>
      <c r="FK235" s="35"/>
      <c r="FL235" s="35"/>
      <c r="FM235" s="33"/>
      <c r="FN235" s="117"/>
      <c r="FO235" s="542"/>
      <c r="FP235" s="167">
        <v>8296</v>
      </c>
      <c r="FQ235" s="740" t="s">
        <v>158</v>
      </c>
      <c r="FR235" s="93"/>
      <c r="FS235" s="101"/>
      <c r="GR235" s="225"/>
      <c r="GS235" s="225"/>
    </row>
    <row r="236" spans="1:201" hidden="1" x14ac:dyDescent="0.25">
      <c r="A236" s="101">
        <v>110</v>
      </c>
      <c r="B236" s="228">
        <f>COUNTIFS($E$1:E236,E236,$G$1:G236,G236)</f>
        <v>1</v>
      </c>
      <c r="C236" s="228"/>
      <c r="D236" s="1046">
        <v>6319</v>
      </c>
      <c r="E236" s="10" t="s">
        <v>385</v>
      </c>
      <c r="F236" s="207" t="s">
        <v>58</v>
      </c>
      <c r="G236" s="207">
        <v>536007200</v>
      </c>
      <c r="H236" s="230">
        <f t="shared" si="3"/>
        <v>64</v>
      </c>
      <c r="I236" s="207" t="s">
        <v>386</v>
      </c>
      <c r="J236" s="209" t="s">
        <v>387</v>
      </c>
      <c r="K236" s="207" t="s">
        <v>53</v>
      </c>
      <c r="L236" s="256" t="s">
        <v>48</v>
      </c>
      <c r="M236" s="207">
        <v>20</v>
      </c>
      <c r="N236" s="213" t="s">
        <v>384</v>
      </c>
      <c r="O236" s="213"/>
      <c r="P236" s="213"/>
      <c r="Q236" s="12" t="s">
        <v>388</v>
      </c>
      <c r="T236" s="168" t="s">
        <v>32</v>
      </c>
      <c r="U236" s="168" t="s">
        <v>298</v>
      </c>
      <c r="V236" s="180" t="s">
        <v>96</v>
      </c>
      <c r="W236" s="168" t="s">
        <v>32</v>
      </c>
      <c r="X236" s="179" t="s">
        <v>45</v>
      </c>
      <c r="Y236" s="168" t="s">
        <v>40</v>
      </c>
      <c r="Z236" s="168" t="s">
        <v>289</v>
      </c>
      <c r="AA236" s="226"/>
      <c r="AB236" s="226"/>
      <c r="AC236" s="212">
        <v>29080</v>
      </c>
      <c r="AD236" s="212"/>
      <c r="AE236" s="212"/>
      <c r="AF236" s="212"/>
      <c r="AG236" s="212"/>
      <c r="AH236" s="432" t="s">
        <v>161</v>
      </c>
      <c r="AJ236" s="108">
        <v>88.9</v>
      </c>
      <c r="AK236" s="108">
        <v>91.9</v>
      </c>
      <c r="AL236" s="318">
        <v>81.699100000000001</v>
      </c>
      <c r="AM236" s="108">
        <v>775000</v>
      </c>
      <c r="AN236" s="281">
        <v>232.5</v>
      </c>
      <c r="AO236" s="226">
        <v>6</v>
      </c>
      <c r="AP236" s="397">
        <v>0.27</v>
      </c>
      <c r="AQ236" s="320">
        <v>5.5</v>
      </c>
      <c r="AR236" s="371">
        <v>93.5</v>
      </c>
      <c r="AS236" s="322">
        <v>99.27</v>
      </c>
      <c r="AT236" s="373">
        <v>4.9090909090909095E-2</v>
      </c>
      <c r="AU236" s="369">
        <v>4.5900000000000007</v>
      </c>
      <c r="AV236" s="325">
        <v>2.7272727272727275E-3</v>
      </c>
      <c r="AW236" s="108">
        <v>0.21</v>
      </c>
      <c r="AX236" s="326">
        <v>6.9699999999999996E-3</v>
      </c>
      <c r="AY236" s="330">
        <v>2.61</v>
      </c>
      <c r="BC236" s="329">
        <v>1.2000000000000005E-2</v>
      </c>
      <c r="BD236" s="329"/>
      <c r="BJ236" s="430">
        <v>84.7</v>
      </c>
      <c r="BK236" s="430">
        <v>14.6</v>
      </c>
      <c r="BL236" s="331">
        <v>5.8013698630136989</v>
      </c>
      <c r="BM236" s="431">
        <v>2.4E-2</v>
      </c>
      <c r="BN236" s="431">
        <v>3.5200000000000001E-3</v>
      </c>
      <c r="BQ236" s="333" t="e">
        <v>#DIV/0!</v>
      </c>
      <c r="BR236" s="347"/>
      <c r="BS236" s="347"/>
      <c r="BT236" s="347"/>
      <c r="BU236" s="347"/>
      <c r="BV236" s="347"/>
      <c r="BW236" s="347"/>
      <c r="BX236" s="347"/>
      <c r="BY236" s="347"/>
      <c r="BZ236" s="347"/>
      <c r="CA236" s="347"/>
      <c r="CB236" s="347"/>
      <c r="CC236" s="347"/>
      <c r="CU236" s="66"/>
      <c r="CX236" s="231" t="s">
        <v>929</v>
      </c>
      <c r="CY236" s="231">
        <v>3</v>
      </c>
      <c r="CZ236" s="231" t="s">
        <v>933</v>
      </c>
      <c r="DA236" s="231" t="s">
        <v>933</v>
      </c>
      <c r="DD236" s="54">
        <v>6319</v>
      </c>
      <c r="DE236" s="56">
        <v>145.17094399999999</v>
      </c>
      <c r="DF236" s="56">
        <v>27.408580919999995</v>
      </c>
      <c r="DG236" s="56">
        <v>0.30846495070000035</v>
      </c>
      <c r="DH236" s="56">
        <v>0</v>
      </c>
      <c r="DI236" s="4" t="s">
        <v>385</v>
      </c>
      <c r="DJ236" s="109">
        <v>536007200</v>
      </c>
      <c r="DK236" s="270" t="s">
        <v>386</v>
      </c>
      <c r="DL236" s="3">
        <v>6319</v>
      </c>
      <c r="DM236" s="269">
        <v>64</v>
      </c>
      <c r="DN236" s="266" t="s">
        <v>1090</v>
      </c>
      <c r="DO236" s="46" t="s">
        <v>48</v>
      </c>
      <c r="DP236" s="984" t="s">
        <v>161</v>
      </c>
      <c r="DQ236" s="996">
        <v>2</v>
      </c>
      <c r="DR236" s="1057" t="s">
        <v>1139</v>
      </c>
      <c r="DS236" s="1057" t="s">
        <v>34</v>
      </c>
      <c r="DU236" s="269">
        <v>0</v>
      </c>
      <c r="DV236" s="269" t="s">
        <v>863</v>
      </c>
      <c r="DW236" s="269" t="s">
        <v>863</v>
      </c>
      <c r="DX236" s="269">
        <v>23.7</v>
      </c>
      <c r="DY236" s="269" t="s">
        <v>863</v>
      </c>
      <c r="DZ236" s="269">
        <v>29080</v>
      </c>
      <c r="EA236" s="1020">
        <v>0.95</v>
      </c>
      <c r="EB236" s="1020">
        <v>0.05</v>
      </c>
      <c r="EC236" s="854">
        <v>5.7</v>
      </c>
      <c r="ED236" s="854">
        <v>50000</v>
      </c>
      <c r="EE236" s="854" t="s">
        <v>863</v>
      </c>
      <c r="EF236" s="269">
        <v>4.43</v>
      </c>
      <c r="EG236" s="269">
        <v>0</v>
      </c>
      <c r="EH236" s="556">
        <v>3</v>
      </c>
      <c r="EI236" s="283" t="s">
        <v>384</v>
      </c>
      <c r="EJ236" s="283">
        <v>20</v>
      </c>
      <c r="EK236" s="269">
        <v>40</v>
      </c>
      <c r="EL236" s="269">
        <v>3</v>
      </c>
      <c r="EM236" s="218">
        <v>0</v>
      </c>
      <c r="EN236" s="269">
        <v>165</v>
      </c>
      <c r="EO236" s="269">
        <v>69</v>
      </c>
      <c r="EP236" s="1083">
        <v>25.344352617079888</v>
      </c>
      <c r="EQ236" s="1057">
        <v>2</v>
      </c>
      <c r="ER236" s="269" t="s">
        <v>863</v>
      </c>
      <c r="ES236" s="1081">
        <v>2</v>
      </c>
      <c r="ET236" s="1057">
        <v>2</v>
      </c>
      <c r="EU236" s="269" t="s">
        <v>863</v>
      </c>
      <c r="EV236" s="269" t="s">
        <v>863</v>
      </c>
      <c r="EW236" s="269"/>
      <c r="EX236" s="987">
        <v>6319</v>
      </c>
      <c r="EY236" s="228"/>
      <c r="EZ236" s="228"/>
      <c r="FA236" s="228"/>
      <c r="FB236" s="228"/>
      <c r="FC236" s="228"/>
      <c r="FD236" s="127"/>
      <c r="FE236" s="35"/>
      <c r="FF236" s="228"/>
      <c r="FG236" s="228"/>
      <c r="FH236" s="228"/>
      <c r="FI236" s="228"/>
      <c r="FJ236" s="35"/>
      <c r="FK236" s="35"/>
      <c r="FL236" s="35"/>
      <c r="FM236" s="33"/>
      <c r="FN236" s="117"/>
      <c r="FO236" s="542"/>
      <c r="FP236" s="167">
        <v>29080</v>
      </c>
      <c r="FQ236" s="740" t="s">
        <v>161</v>
      </c>
      <c r="FR236" s="93"/>
      <c r="FS236" s="101"/>
      <c r="GR236" s="225"/>
      <c r="GS236" s="225"/>
    </row>
    <row r="237" spans="1:201" hidden="1" x14ac:dyDescent="0.25">
      <c r="A237" s="101">
        <v>111</v>
      </c>
      <c r="B237" s="228">
        <f>COUNTIFS($E$1:E237,E237,$G$1:G237,G237)</f>
        <v>2</v>
      </c>
      <c r="C237" s="228"/>
      <c r="D237" s="966">
        <v>6320</v>
      </c>
      <c r="E237" s="233" t="s">
        <v>370</v>
      </c>
      <c r="F237" s="230" t="s">
        <v>49</v>
      </c>
      <c r="G237" s="230">
        <v>496005043</v>
      </c>
      <c r="H237" s="230">
        <f t="shared" si="3"/>
        <v>68</v>
      </c>
      <c r="I237" s="230" t="s">
        <v>389</v>
      </c>
      <c r="J237" s="230" t="s">
        <v>34</v>
      </c>
      <c r="K237" s="230" t="s">
        <v>53</v>
      </c>
      <c r="L237" s="257" t="s">
        <v>48</v>
      </c>
      <c r="M237" s="230">
        <v>15</v>
      </c>
      <c r="N237" s="226" t="s">
        <v>390</v>
      </c>
      <c r="O237" s="226"/>
      <c r="P237" s="226"/>
      <c r="Q237" s="290" t="s">
        <v>388</v>
      </c>
      <c r="T237" s="168" t="s">
        <v>32</v>
      </c>
      <c r="U237" s="168" t="s">
        <v>298</v>
      </c>
      <c r="V237" s="180" t="s">
        <v>96</v>
      </c>
      <c r="W237" s="168" t="s">
        <v>32</v>
      </c>
      <c r="X237" s="179" t="s">
        <v>45</v>
      </c>
      <c r="Y237" s="168" t="s">
        <v>40</v>
      </c>
      <c r="Z237" s="168" t="s">
        <v>289</v>
      </c>
      <c r="AA237" s="226"/>
      <c r="AB237" s="226"/>
      <c r="AC237" s="219">
        <v>534</v>
      </c>
      <c r="AD237" s="219"/>
      <c r="AE237" s="219"/>
      <c r="AF237" s="219"/>
      <c r="AG237" s="219"/>
      <c r="AH237" s="432" t="s">
        <v>161</v>
      </c>
      <c r="AJ237" s="108">
        <v>40.6</v>
      </c>
      <c r="AK237" s="108">
        <v>80.599999999999994</v>
      </c>
      <c r="AL237" s="318">
        <v>32.723599999999998</v>
      </c>
      <c r="AM237" s="108"/>
      <c r="AO237" s="226">
        <v>6</v>
      </c>
      <c r="AP237" s="397">
        <v>77.900000000000006</v>
      </c>
      <c r="AQ237" s="320">
        <v>11.1</v>
      </c>
      <c r="AR237" s="371">
        <v>8</v>
      </c>
      <c r="AS237" s="322">
        <v>97</v>
      </c>
      <c r="AT237" s="373">
        <v>7.0180180180180187</v>
      </c>
      <c r="AU237" s="369">
        <v>56.14414414414415</v>
      </c>
      <c r="AV237" s="344">
        <v>4.0785340314136125</v>
      </c>
      <c r="AW237" s="108">
        <v>56</v>
      </c>
      <c r="AX237" s="326">
        <v>18.600000000000001</v>
      </c>
      <c r="AY237" s="330">
        <v>23.5</v>
      </c>
      <c r="AZ237" s="226">
        <v>63.9</v>
      </c>
      <c r="BA237" s="345" t="s">
        <v>754</v>
      </c>
      <c r="BB237" s="226">
        <v>0.28000000000000003</v>
      </c>
      <c r="BC237" s="329">
        <v>4.3800000000000008</v>
      </c>
      <c r="BD237" s="346"/>
      <c r="BJ237" s="430">
        <v>81.2</v>
      </c>
      <c r="BK237" s="430">
        <v>17.7</v>
      </c>
      <c r="BL237" s="331">
        <v>4.5875706214689265</v>
      </c>
      <c r="BM237" s="431">
        <v>4</v>
      </c>
      <c r="BN237" s="431">
        <v>1.03</v>
      </c>
      <c r="BO237" s="226">
        <v>19.100000000000001</v>
      </c>
      <c r="BP237" s="226">
        <v>35.6</v>
      </c>
      <c r="BQ237" s="333">
        <v>1.8638743455497382</v>
      </c>
      <c r="BR237" s="347"/>
      <c r="BS237" s="347"/>
      <c r="BT237" s="347"/>
      <c r="BU237" s="347"/>
      <c r="BV237" s="347"/>
      <c r="BW237" s="347"/>
      <c r="BX237" s="347"/>
      <c r="BY237" s="347"/>
      <c r="BZ237" s="347"/>
      <c r="CA237" s="347"/>
      <c r="CB237" s="347"/>
      <c r="CC237" s="347"/>
      <c r="CX237" s="231" t="s">
        <v>932</v>
      </c>
      <c r="CY237" s="231">
        <v>4</v>
      </c>
      <c r="CZ237" s="231" t="s">
        <v>938</v>
      </c>
      <c r="DA237" s="98" t="s">
        <v>930</v>
      </c>
      <c r="DD237" s="54">
        <v>6320</v>
      </c>
      <c r="DE237" s="56">
        <v>498.30246519999992</v>
      </c>
      <c r="DF237" s="56">
        <v>42.157234670000001</v>
      </c>
      <c r="DG237" s="56">
        <v>0</v>
      </c>
      <c r="DH237" s="56">
        <v>0</v>
      </c>
      <c r="DI237" s="4" t="s">
        <v>370</v>
      </c>
      <c r="DJ237" s="109">
        <v>496005043</v>
      </c>
      <c r="DK237" s="270" t="s">
        <v>389</v>
      </c>
      <c r="DL237" s="3">
        <v>6320</v>
      </c>
      <c r="DM237" s="269">
        <v>68</v>
      </c>
      <c r="DN237" s="266" t="s">
        <v>1090</v>
      </c>
      <c r="DO237" s="46" t="s">
        <v>48</v>
      </c>
      <c r="DP237" s="984" t="s">
        <v>161</v>
      </c>
      <c r="DQ237" s="996">
        <v>2</v>
      </c>
      <c r="DR237" s="1057" t="s">
        <v>34</v>
      </c>
      <c r="DS237" s="1057" t="s">
        <v>1047</v>
      </c>
      <c r="DU237" s="269">
        <v>1</v>
      </c>
      <c r="DV237" s="998">
        <v>42783</v>
      </c>
      <c r="DW237" s="269">
        <v>1</v>
      </c>
      <c r="DX237" s="269">
        <v>3.4</v>
      </c>
      <c r="DY237" s="269">
        <v>1.5</v>
      </c>
      <c r="DZ237" s="269">
        <v>534</v>
      </c>
      <c r="EA237" s="1020">
        <v>0.28100000000000003</v>
      </c>
      <c r="EB237" s="1020">
        <v>0.71899999999999997</v>
      </c>
      <c r="EC237" s="854" t="s">
        <v>863</v>
      </c>
      <c r="ED237" s="854" t="s">
        <v>863</v>
      </c>
      <c r="EE237" s="854" t="s">
        <v>863</v>
      </c>
      <c r="EF237" s="854" t="s">
        <v>863</v>
      </c>
      <c r="EG237" s="269">
        <v>2</v>
      </c>
      <c r="EH237" s="556">
        <v>4</v>
      </c>
      <c r="EI237" s="283" t="s">
        <v>390</v>
      </c>
      <c r="EJ237" s="283">
        <v>15</v>
      </c>
      <c r="EK237" s="269">
        <v>20</v>
      </c>
      <c r="EL237" s="269">
        <v>2</v>
      </c>
      <c r="EM237" s="269">
        <v>1</v>
      </c>
      <c r="EN237" s="269">
        <v>164</v>
      </c>
      <c r="EO237" s="269">
        <v>74</v>
      </c>
      <c r="EP237" s="1083">
        <v>27.513384889946462</v>
      </c>
      <c r="EQ237" s="1057">
        <v>1</v>
      </c>
      <c r="ER237" s="269" t="s">
        <v>863</v>
      </c>
      <c r="ES237" s="1081">
        <v>3</v>
      </c>
      <c r="ET237" s="1057">
        <v>1</v>
      </c>
      <c r="EU237" s="269" t="s">
        <v>863</v>
      </c>
      <c r="EV237" s="269" t="s">
        <v>863</v>
      </c>
      <c r="EW237" s="269"/>
      <c r="EX237" s="987">
        <v>6320</v>
      </c>
      <c r="EY237" s="228"/>
      <c r="EZ237" s="228"/>
      <c r="FA237" s="228"/>
      <c r="FB237" s="228"/>
      <c r="FC237" s="228"/>
      <c r="FD237" s="127"/>
      <c r="FE237" s="35"/>
      <c r="FF237" s="228"/>
      <c r="FG237" s="228"/>
      <c r="FH237" s="228"/>
      <c r="FI237" s="228"/>
      <c r="FJ237" s="35"/>
      <c r="FK237" s="35"/>
      <c r="FL237" s="35"/>
      <c r="FM237" s="33"/>
      <c r="FN237" s="117"/>
      <c r="FO237" s="542"/>
      <c r="FP237" s="167">
        <v>534</v>
      </c>
      <c r="FQ237" s="89" t="s">
        <v>161</v>
      </c>
      <c r="FR237" s="93"/>
      <c r="FS237" s="101"/>
      <c r="GR237" s="225"/>
      <c r="GS237" s="225"/>
    </row>
    <row r="238" spans="1:201" hidden="1" x14ac:dyDescent="0.25">
      <c r="A238" s="101">
        <v>112</v>
      </c>
      <c r="B238" s="228">
        <f>COUNTIFS($E$1:E238,E238,$G$1:G238,G238)</f>
        <v>1</v>
      </c>
      <c r="C238" s="228"/>
      <c r="D238" s="966">
        <v>6321</v>
      </c>
      <c r="E238" s="233" t="s">
        <v>391</v>
      </c>
      <c r="F238" s="230" t="s">
        <v>392</v>
      </c>
      <c r="G238" s="230">
        <v>520625076</v>
      </c>
      <c r="H238" s="230">
        <f t="shared" si="3"/>
        <v>65</v>
      </c>
      <c r="I238" s="230" t="s">
        <v>389</v>
      </c>
      <c r="J238" s="230" t="s">
        <v>34</v>
      </c>
      <c r="K238" s="230" t="s">
        <v>53</v>
      </c>
      <c r="L238" s="257" t="s">
        <v>48</v>
      </c>
      <c r="M238" s="230">
        <v>33</v>
      </c>
      <c r="N238" s="226" t="s">
        <v>393</v>
      </c>
      <c r="O238" s="226"/>
      <c r="P238" s="226"/>
      <c r="Q238" s="290" t="s">
        <v>388</v>
      </c>
      <c r="T238" s="168" t="s">
        <v>32</v>
      </c>
      <c r="U238" s="168" t="s">
        <v>298</v>
      </c>
      <c r="V238" s="180" t="s">
        <v>96</v>
      </c>
      <c r="W238" s="168" t="s">
        <v>32</v>
      </c>
      <c r="X238" s="179" t="s">
        <v>45</v>
      </c>
      <c r="Y238" s="168" t="s">
        <v>40</v>
      </c>
      <c r="Z238" s="168" t="s">
        <v>289</v>
      </c>
      <c r="AA238" s="226"/>
      <c r="AB238" s="226"/>
      <c r="AC238" s="212">
        <v>10329</v>
      </c>
      <c r="AD238" s="212"/>
      <c r="AE238" s="212"/>
      <c r="AF238" s="212"/>
      <c r="AG238" s="212"/>
      <c r="AH238" s="432" t="s">
        <v>161</v>
      </c>
      <c r="AJ238" s="108">
        <v>95</v>
      </c>
      <c r="AK238" s="108">
        <v>96.4</v>
      </c>
      <c r="AL238" s="318">
        <v>91.58</v>
      </c>
      <c r="AM238" s="108"/>
      <c r="AO238" s="226">
        <v>6</v>
      </c>
      <c r="AP238" s="397">
        <v>3.1</v>
      </c>
      <c r="AQ238" s="320">
        <v>5.0999999999999996</v>
      </c>
      <c r="AR238" s="371">
        <v>91.3</v>
      </c>
      <c r="AS238" s="322">
        <v>99.5</v>
      </c>
      <c r="AT238" s="373">
        <v>0.60784313725490202</v>
      </c>
      <c r="AU238" s="369">
        <v>55.496078431372553</v>
      </c>
      <c r="AV238" s="344">
        <v>3.2157676348547722E-2</v>
      </c>
      <c r="AW238" s="108">
        <v>2.5</v>
      </c>
      <c r="AX238" s="326">
        <v>0.2</v>
      </c>
      <c r="AY238" s="330">
        <v>7.5</v>
      </c>
      <c r="BC238" s="329">
        <v>0.12000000000000002</v>
      </c>
      <c r="BD238" s="329"/>
      <c r="BJ238" s="430">
        <v>73.5</v>
      </c>
      <c r="BK238" s="430">
        <v>26.1</v>
      </c>
      <c r="BL238" s="331">
        <v>2.8160919540229883</v>
      </c>
      <c r="BM238" s="431">
        <v>0.3</v>
      </c>
      <c r="BN238" s="431"/>
      <c r="BQ238" s="333" t="e">
        <v>#DIV/0!</v>
      </c>
      <c r="BR238" s="347"/>
      <c r="BS238" s="347"/>
      <c r="BT238" s="347"/>
      <c r="BU238" s="347"/>
      <c r="BV238" s="347"/>
      <c r="BW238" s="347"/>
      <c r="BX238" s="347"/>
      <c r="BY238" s="347"/>
      <c r="BZ238" s="347"/>
      <c r="CA238" s="347"/>
      <c r="CB238" s="347"/>
      <c r="CC238" s="347"/>
      <c r="CU238" s="66"/>
      <c r="CX238" s="231" t="s">
        <v>929</v>
      </c>
      <c r="CY238" s="231">
        <v>3</v>
      </c>
      <c r="CZ238" s="231" t="s">
        <v>936</v>
      </c>
      <c r="DA238" s="231" t="s">
        <v>936</v>
      </c>
      <c r="DD238" s="54"/>
      <c r="DE238" s="56"/>
      <c r="DF238" s="56"/>
      <c r="DG238" s="56"/>
      <c r="DH238" s="56"/>
      <c r="DI238" s="4" t="s">
        <v>391</v>
      </c>
      <c r="DJ238" s="109">
        <v>520625076</v>
      </c>
      <c r="DK238" s="270" t="s">
        <v>389</v>
      </c>
      <c r="DL238" s="3">
        <v>6321</v>
      </c>
      <c r="DM238" s="269">
        <v>65</v>
      </c>
      <c r="DN238" s="521" t="s">
        <v>1088</v>
      </c>
      <c r="DO238" s="46" t="s">
        <v>48</v>
      </c>
      <c r="DP238" s="984" t="s">
        <v>161</v>
      </c>
      <c r="DQ238" s="996">
        <v>2</v>
      </c>
      <c r="DR238" s="1057" t="s">
        <v>34</v>
      </c>
      <c r="DS238" s="1057" t="s">
        <v>89</v>
      </c>
      <c r="DU238" s="269">
        <v>0</v>
      </c>
      <c r="DV238" s="269" t="s">
        <v>863</v>
      </c>
      <c r="DW238" s="269" t="s">
        <v>863</v>
      </c>
      <c r="DX238" s="269">
        <v>5.6</v>
      </c>
      <c r="DY238" s="269" t="s">
        <v>863</v>
      </c>
      <c r="DZ238" s="269">
        <v>10329</v>
      </c>
      <c r="EA238" s="1020">
        <v>0.745</v>
      </c>
      <c r="EB238" s="1020">
        <v>0.255</v>
      </c>
      <c r="EC238" s="854">
        <v>5.4</v>
      </c>
      <c r="ED238" s="854">
        <v>8210</v>
      </c>
      <c r="EE238" s="854" t="s">
        <v>863</v>
      </c>
      <c r="EF238" s="269">
        <v>1.99</v>
      </c>
      <c r="EG238" s="269">
        <v>0</v>
      </c>
      <c r="EH238" s="556">
        <v>3</v>
      </c>
      <c r="EI238" s="283" t="s">
        <v>393</v>
      </c>
      <c r="EJ238" s="283">
        <v>33</v>
      </c>
      <c r="EK238" s="269" t="s">
        <v>863</v>
      </c>
      <c r="EL238" s="269" t="s">
        <v>863</v>
      </c>
      <c r="EM238" s="269">
        <v>0</v>
      </c>
      <c r="EN238" s="269" t="s">
        <v>863</v>
      </c>
      <c r="EO238" s="269" t="s">
        <v>863</v>
      </c>
      <c r="EP238" s="1083" t="s">
        <v>863</v>
      </c>
      <c r="EQ238" s="1057">
        <v>0</v>
      </c>
      <c r="ER238" s="269" t="s">
        <v>863</v>
      </c>
      <c r="ES238" s="1081">
        <v>0</v>
      </c>
      <c r="ET238" s="1057">
        <v>0</v>
      </c>
      <c r="EU238" s="269" t="s">
        <v>863</v>
      </c>
      <c r="EV238" s="269" t="s">
        <v>863</v>
      </c>
      <c r="EW238" s="269"/>
      <c r="EX238" s="987">
        <v>6321</v>
      </c>
      <c r="EY238" s="228"/>
      <c r="EZ238" s="228"/>
      <c r="FA238" s="228"/>
      <c r="FB238" s="228"/>
      <c r="FC238" s="228"/>
      <c r="FD238" s="127"/>
      <c r="FE238" s="35"/>
      <c r="FF238" s="228"/>
      <c r="FG238" s="228"/>
      <c r="FH238" s="228"/>
      <c r="FI238" s="228"/>
      <c r="FJ238" s="35"/>
      <c r="FK238" s="35"/>
      <c r="FL238" s="35"/>
      <c r="FM238" s="33"/>
      <c r="FN238" s="117"/>
      <c r="FO238" s="542"/>
      <c r="FP238" s="167">
        <v>10329</v>
      </c>
      <c r="FQ238" s="89" t="s">
        <v>161</v>
      </c>
      <c r="FR238" s="93"/>
      <c r="FS238" s="101"/>
      <c r="GR238" s="225"/>
      <c r="GS238" s="225"/>
    </row>
    <row r="239" spans="1:201" hidden="1" x14ac:dyDescent="0.25">
      <c r="A239" s="101">
        <v>113</v>
      </c>
      <c r="B239" s="228">
        <f>COUNTIFS($E$1:E239,E239,$G$1:G239,G239)</f>
        <v>1</v>
      </c>
      <c r="C239" s="228"/>
      <c r="D239" s="1046">
        <v>6328</v>
      </c>
      <c r="E239" s="10" t="s">
        <v>394</v>
      </c>
      <c r="F239" s="207" t="s">
        <v>85</v>
      </c>
      <c r="G239" s="207">
        <v>8311105792</v>
      </c>
      <c r="H239" s="230">
        <f t="shared" si="3"/>
        <v>34</v>
      </c>
      <c r="I239" s="207" t="s">
        <v>389</v>
      </c>
      <c r="J239" s="207" t="s">
        <v>71</v>
      </c>
      <c r="K239" s="207" t="s">
        <v>53</v>
      </c>
      <c r="L239" s="256" t="s">
        <v>48</v>
      </c>
      <c r="M239" s="207">
        <v>20</v>
      </c>
      <c r="N239" s="678" t="s">
        <v>395</v>
      </c>
      <c r="O239" s="213"/>
      <c r="P239" s="213"/>
      <c r="Q239" s="12" t="s">
        <v>388</v>
      </c>
      <c r="T239" s="168" t="s">
        <v>32</v>
      </c>
      <c r="U239" s="168" t="s">
        <v>298</v>
      </c>
      <c r="V239" s="180" t="s">
        <v>96</v>
      </c>
      <c r="W239" s="168" t="s">
        <v>32</v>
      </c>
      <c r="X239" s="179" t="s">
        <v>45</v>
      </c>
      <c r="Y239" s="168" t="s">
        <v>40</v>
      </c>
      <c r="Z239" s="168" t="s">
        <v>289</v>
      </c>
      <c r="AA239" s="226"/>
      <c r="AB239" s="226"/>
      <c r="AC239" s="212">
        <v>5188</v>
      </c>
      <c r="AD239" s="212"/>
      <c r="AE239" s="212"/>
      <c r="AF239" s="212"/>
      <c r="AG239" s="212"/>
      <c r="AH239" s="432" t="s">
        <v>396</v>
      </c>
      <c r="AJ239" s="108"/>
      <c r="AK239" s="108"/>
      <c r="AL239" s="318"/>
      <c r="AM239" s="108"/>
      <c r="AP239" s="433" t="s">
        <v>754</v>
      </c>
      <c r="AQ239" s="434" t="s">
        <v>754</v>
      </c>
      <c r="AR239" s="435" t="s">
        <v>754</v>
      </c>
      <c r="AT239" s="373"/>
      <c r="AU239" s="369"/>
      <c r="AV239" s="344"/>
      <c r="AW239" s="108"/>
      <c r="AX239" s="326"/>
      <c r="AY239" s="330"/>
      <c r="BC239" s="329"/>
      <c r="BD239" s="329"/>
      <c r="BJ239" s="436" t="s">
        <v>754</v>
      </c>
      <c r="BK239" s="436" t="s">
        <v>754</v>
      </c>
      <c r="BL239" s="331" t="s">
        <v>754</v>
      </c>
      <c r="BM239" s="431"/>
      <c r="BN239" s="431"/>
      <c r="BQ239" s="333"/>
      <c r="BR239" s="347"/>
      <c r="BS239" s="347"/>
      <c r="BT239" s="347"/>
      <c r="BU239" s="347"/>
      <c r="BV239" s="347"/>
      <c r="BW239" s="347"/>
      <c r="BX239" s="347"/>
      <c r="BY239" s="347"/>
      <c r="BZ239" s="347"/>
      <c r="CA239" s="347"/>
      <c r="CB239" s="347"/>
      <c r="CC239" s="347"/>
      <c r="CU239" s="66"/>
      <c r="CX239" s="231" t="s">
        <v>942</v>
      </c>
      <c r="CY239" s="231">
        <v>7</v>
      </c>
      <c r="CZ239" s="421" t="s">
        <v>754</v>
      </c>
      <c r="DA239" s="421" t="s">
        <v>754</v>
      </c>
      <c r="DB239" s="437" t="s">
        <v>1528</v>
      </c>
      <c r="DD239" s="54"/>
      <c r="DE239" s="56"/>
      <c r="DF239" s="56"/>
      <c r="DG239" s="56"/>
      <c r="DH239" s="56"/>
      <c r="DI239" s="4" t="s">
        <v>394</v>
      </c>
      <c r="DJ239" s="109">
        <v>8311105792</v>
      </c>
      <c r="DK239" s="270" t="s">
        <v>389</v>
      </c>
      <c r="DL239" s="3">
        <v>6328</v>
      </c>
      <c r="DM239" s="269">
        <v>34</v>
      </c>
      <c r="DN239" s="279" t="s">
        <v>1088</v>
      </c>
      <c r="DO239" s="46" t="s">
        <v>48</v>
      </c>
      <c r="DP239" s="984" t="s">
        <v>161</v>
      </c>
      <c r="DQ239" s="996">
        <v>2</v>
      </c>
      <c r="DR239" s="1057" t="s">
        <v>71</v>
      </c>
      <c r="DS239" s="1057" t="s">
        <v>1116</v>
      </c>
      <c r="DU239" s="269">
        <v>0</v>
      </c>
      <c r="DV239" s="269" t="s">
        <v>863</v>
      </c>
      <c r="DW239" s="269" t="s">
        <v>863</v>
      </c>
      <c r="DX239" s="269">
        <v>65.099999999999994</v>
      </c>
      <c r="DY239" s="269" t="s">
        <v>863</v>
      </c>
      <c r="DZ239" s="269">
        <v>65316</v>
      </c>
      <c r="EA239" s="269">
        <v>0.93400000000000005</v>
      </c>
      <c r="EB239" s="1020">
        <v>6.6000000000000003E-2</v>
      </c>
      <c r="EC239" s="854" t="s">
        <v>863</v>
      </c>
      <c r="ED239" s="854" t="s">
        <v>863</v>
      </c>
      <c r="EE239" s="854" t="s">
        <v>863</v>
      </c>
      <c r="EF239" s="269" t="s">
        <v>863</v>
      </c>
      <c r="EG239" s="269">
        <v>0</v>
      </c>
      <c r="EH239" s="556">
        <v>7</v>
      </c>
      <c r="EI239" s="283" t="s">
        <v>395</v>
      </c>
      <c r="EJ239" s="283">
        <v>20</v>
      </c>
      <c r="EK239" s="269">
        <v>55</v>
      </c>
      <c r="EL239" s="269">
        <v>3</v>
      </c>
      <c r="EM239" s="269">
        <v>1</v>
      </c>
      <c r="EN239" s="269">
        <v>185</v>
      </c>
      <c r="EO239" s="269">
        <v>96</v>
      </c>
      <c r="EP239" s="1083">
        <v>28.049671292914542</v>
      </c>
      <c r="EQ239" s="1057">
        <v>0</v>
      </c>
      <c r="ER239" s="998">
        <v>42843</v>
      </c>
      <c r="ES239" s="1081">
        <v>0</v>
      </c>
      <c r="ET239" s="1057">
        <v>0</v>
      </c>
      <c r="EU239" s="269">
        <v>6</v>
      </c>
      <c r="EV239" s="998">
        <v>42843</v>
      </c>
      <c r="EW239" s="998"/>
      <c r="EX239" s="987">
        <v>6328</v>
      </c>
      <c r="EY239" s="228"/>
      <c r="EZ239" s="228"/>
      <c r="FA239" s="228"/>
      <c r="FB239" s="228"/>
      <c r="FC239" s="228"/>
      <c r="FD239" s="127"/>
      <c r="FE239" s="35"/>
      <c r="FF239" s="228"/>
      <c r="FG239" s="228"/>
      <c r="FH239" s="228"/>
      <c r="FI239" s="228"/>
      <c r="FJ239" s="35"/>
      <c r="FK239" s="35"/>
      <c r="FL239" s="35"/>
      <c r="FM239" s="33"/>
      <c r="FN239" s="117"/>
      <c r="FO239" s="542"/>
      <c r="FP239" s="167">
        <v>5188</v>
      </c>
      <c r="FQ239" s="740" t="s">
        <v>396</v>
      </c>
      <c r="FR239" s="93"/>
      <c r="FS239" s="101"/>
      <c r="GR239" s="225"/>
      <c r="GS239" s="225"/>
    </row>
    <row r="240" spans="1:201" hidden="1" x14ac:dyDescent="0.25">
      <c r="A240" s="101">
        <v>114</v>
      </c>
      <c r="B240" s="228">
        <f>COUNTIFS($E$1:E240,E240,$G$1:G240,G240)</f>
        <v>2</v>
      </c>
      <c r="C240" s="228"/>
      <c r="D240" s="966">
        <v>6333</v>
      </c>
      <c r="E240" s="233" t="s">
        <v>50</v>
      </c>
      <c r="F240" s="230" t="s">
        <v>51</v>
      </c>
      <c r="G240" s="230">
        <v>375515445</v>
      </c>
      <c r="H240" s="230">
        <f t="shared" si="3"/>
        <v>80</v>
      </c>
      <c r="I240" s="230" t="s">
        <v>397</v>
      </c>
      <c r="J240" s="223" t="s">
        <v>398</v>
      </c>
      <c r="K240" s="230" t="s">
        <v>53</v>
      </c>
      <c r="L240" s="257" t="s">
        <v>48</v>
      </c>
      <c r="M240" s="230">
        <v>21</v>
      </c>
      <c r="N240" s="226">
        <v>2</v>
      </c>
      <c r="O240" s="226"/>
      <c r="P240" s="226"/>
      <c r="Q240" s="290" t="s">
        <v>388</v>
      </c>
      <c r="T240" s="168" t="s">
        <v>32</v>
      </c>
      <c r="U240" s="168" t="s">
        <v>298</v>
      </c>
      <c r="V240" s="180" t="s">
        <v>96</v>
      </c>
      <c r="W240" s="168" t="s">
        <v>32</v>
      </c>
      <c r="X240" s="179" t="s">
        <v>45</v>
      </c>
      <c r="Y240" s="168" t="s">
        <v>40</v>
      </c>
      <c r="Z240" s="168" t="s">
        <v>289</v>
      </c>
      <c r="AA240" s="226"/>
      <c r="AB240" s="226"/>
      <c r="AC240" s="219">
        <v>357</v>
      </c>
      <c r="AD240" s="219"/>
      <c r="AE240" s="219"/>
      <c r="AF240" s="219"/>
      <c r="AG240" s="219"/>
      <c r="AH240" s="432" t="s">
        <v>400</v>
      </c>
      <c r="AJ240" s="108">
        <v>21.5</v>
      </c>
      <c r="AK240" s="108">
        <v>83</v>
      </c>
      <c r="AL240" s="318">
        <v>17.844999999999999</v>
      </c>
      <c r="AM240" s="108">
        <v>79830</v>
      </c>
      <c r="AN240" s="281">
        <v>22.80857142857143</v>
      </c>
      <c r="AO240" s="226">
        <v>6</v>
      </c>
      <c r="AP240" s="370">
        <v>11.9</v>
      </c>
      <c r="AQ240" s="320">
        <v>25.3</v>
      </c>
      <c r="AR240" s="371">
        <v>59.5</v>
      </c>
      <c r="AS240" s="322">
        <v>96.7</v>
      </c>
      <c r="AT240" s="373">
        <v>0.47035573122529645</v>
      </c>
      <c r="AU240" s="369">
        <v>27.986166007905137</v>
      </c>
      <c r="AV240" s="325">
        <v>0.14033018867924529</v>
      </c>
      <c r="AW240" s="108">
        <v>8.8800000000000008</v>
      </c>
      <c r="AX240" s="326">
        <v>2.5299999999999998</v>
      </c>
      <c r="AY240" s="330">
        <v>21.2</v>
      </c>
      <c r="AZ240" s="226">
        <v>27.3</v>
      </c>
      <c r="BA240" s="345" t="s">
        <v>754</v>
      </c>
      <c r="BB240" s="226">
        <v>0.03</v>
      </c>
      <c r="BC240" s="329">
        <v>0.60399999999999987</v>
      </c>
      <c r="BD240" s="346"/>
      <c r="BJ240" s="430">
        <v>79.5</v>
      </c>
      <c r="BK240" s="430">
        <v>23.6</v>
      </c>
      <c r="BL240" s="331">
        <v>3.3686440677966099</v>
      </c>
      <c r="BM240" s="431">
        <v>0.2</v>
      </c>
      <c r="BN240" s="431">
        <v>6.3E-2</v>
      </c>
      <c r="BO240" s="226">
        <v>21.3</v>
      </c>
      <c r="BP240" s="226">
        <v>42.6</v>
      </c>
      <c r="BQ240" s="333">
        <v>2</v>
      </c>
      <c r="BR240" s="347"/>
      <c r="BS240" s="347"/>
      <c r="BT240" s="347"/>
      <c r="BU240" s="347"/>
      <c r="BV240" s="347"/>
      <c r="BW240" s="347"/>
      <c r="BX240" s="347"/>
      <c r="BY240" s="347"/>
      <c r="BZ240" s="347"/>
      <c r="CA240" s="347"/>
      <c r="CB240" s="347"/>
      <c r="CC240" s="347"/>
      <c r="CX240" s="231" t="s">
        <v>1046</v>
      </c>
      <c r="CY240" s="231">
        <v>4</v>
      </c>
      <c r="CZ240" s="231" t="s">
        <v>933</v>
      </c>
      <c r="DA240" s="231" t="s">
        <v>1292</v>
      </c>
      <c r="DD240" s="54"/>
      <c r="DE240" s="56"/>
      <c r="DF240" s="56"/>
      <c r="DG240" s="56"/>
      <c r="DH240" s="56"/>
      <c r="DI240" s="4" t="s">
        <v>50</v>
      </c>
      <c r="DJ240" s="109">
        <v>375515445</v>
      </c>
      <c r="DK240" s="270" t="s">
        <v>397</v>
      </c>
      <c r="DL240" s="3">
        <v>6333</v>
      </c>
      <c r="DM240" s="269">
        <v>80</v>
      </c>
      <c r="DN240" s="266" t="s">
        <v>1090</v>
      </c>
      <c r="DO240" s="46" t="s">
        <v>48</v>
      </c>
      <c r="DP240" s="984" t="s">
        <v>400</v>
      </c>
      <c r="DQ240" s="996">
        <v>2</v>
      </c>
      <c r="DR240" s="1057" t="s">
        <v>1140</v>
      </c>
      <c r="DS240" s="1057" t="s">
        <v>1028</v>
      </c>
      <c r="DU240" s="269">
        <v>1</v>
      </c>
      <c r="DV240" s="998">
        <v>41787</v>
      </c>
      <c r="DW240" s="269">
        <v>1</v>
      </c>
      <c r="DX240" s="269" t="s">
        <v>863</v>
      </c>
      <c r="DY240" s="269" t="s">
        <v>863</v>
      </c>
      <c r="DZ240" s="269">
        <v>357</v>
      </c>
      <c r="EA240" s="1020">
        <v>0.60799999999999998</v>
      </c>
      <c r="EB240" s="1020">
        <v>0.39200000000000002</v>
      </c>
      <c r="EC240" s="854">
        <v>0.2</v>
      </c>
      <c r="ED240" s="854">
        <v>1203</v>
      </c>
      <c r="EE240" s="854" t="s">
        <v>863</v>
      </c>
      <c r="EF240" s="269">
        <v>5.87</v>
      </c>
      <c r="EG240" s="269">
        <v>0</v>
      </c>
      <c r="EH240" s="556">
        <v>4</v>
      </c>
      <c r="EI240" s="283" t="s">
        <v>399</v>
      </c>
      <c r="EJ240" s="283">
        <v>21</v>
      </c>
      <c r="EK240" s="269">
        <v>90</v>
      </c>
      <c r="EL240" s="269">
        <v>3</v>
      </c>
      <c r="EM240" s="269">
        <v>1</v>
      </c>
      <c r="EN240" s="269">
        <v>167</v>
      </c>
      <c r="EO240" s="269">
        <v>72</v>
      </c>
      <c r="EP240" s="1083">
        <v>25.816630212628635</v>
      </c>
      <c r="EQ240" s="1057">
        <v>0</v>
      </c>
      <c r="ER240" s="998">
        <v>41787</v>
      </c>
      <c r="ES240" s="1081" t="s">
        <v>863</v>
      </c>
      <c r="ET240" s="1057" t="s">
        <v>863</v>
      </c>
      <c r="EU240" s="269" t="s">
        <v>863</v>
      </c>
      <c r="EV240" s="269" t="s">
        <v>863</v>
      </c>
      <c r="EW240" s="269"/>
      <c r="EX240" s="987">
        <v>6333</v>
      </c>
      <c r="EY240" s="228"/>
      <c r="EZ240" s="228"/>
      <c r="FA240" s="228"/>
      <c r="FB240" s="228"/>
      <c r="FC240" s="228"/>
      <c r="FD240" s="127"/>
      <c r="FE240" s="35"/>
      <c r="FF240" s="228"/>
      <c r="FG240" s="228"/>
      <c r="FH240" s="228"/>
      <c r="FI240" s="228"/>
      <c r="FJ240" s="35"/>
      <c r="FK240" s="35"/>
      <c r="FL240" s="35"/>
      <c r="FM240" s="33"/>
      <c r="FN240" s="117"/>
      <c r="FO240" s="542"/>
      <c r="FP240" s="167">
        <v>357</v>
      </c>
      <c r="FQ240" s="740" t="s">
        <v>400</v>
      </c>
      <c r="FR240" s="42"/>
      <c r="FS240" s="101"/>
      <c r="GR240" s="225"/>
      <c r="GS240" s="225"/>
    </row>
    <row r="241" spans="1:201" hidden="1" x14ac:dyDescent="0.25">
      <c r="A241" s="101">
        <v>115</v>
      </c>
      <c r="B241" s="228">
        <f>COUNTIFS($E$1:E241,E241,$G$1:G241,G241)</f>
        <v>1</v>
      </c>
      <c r="C241" s="228"/>
      <c r="D241" s="966">
        <v>6342</v>
      </c>
      <c r="E241" s="233" t="s">
        <v>401</v>
      </c>
      <c r="F241" s="230" t="s">
        <v>402</v>
      </c>
      <c r="G241" s="230">
        <v>401010450</v>
      </c>
      <c r="H241" s="230">
        <f t="shared" si="3"/>
        <v>77</v>
      </c>
      <c r="I241" s="230" t="s">
        <v>403</v>
      </c>
      <c r="J241" s="223" t="s">
        <v>404</v>
      </c>
      <c r="K241" s="230" t="s">
        <v>53</v>
      </c>
      <c r="L241" s="257" t="s">
        <v>48</v>
      </c>
      <c r="M241" s="230">
        <v>21</v>
      </c>
      <c r="N241" s="230">
        <v>2</v>
      </c>
      <c r="O241" s="230"/>
      <c r="P241" s="230"/>
      <c r="Q241" s="296" t="s">
        <v>388</v>
      </c>
      <c r="R241" s="71"/>
      <c r="S241" s="71"/>
      <c r="T241" s="172" t="s">
        <v>32</v>
      </c>
      <c r="U241" s="172" t="s">
        <v>298</v>
      </c>
      <c r="V241" s="188" t="s">
        <v>96</v>
      </c>
      <c r="W241" s="172" t="s">
        <v>32</v>
      </c>
      <c r="X241" s="174" t="s">
        <v>45</v>
      </c>
      <c r="Y241" s="172" t="s">
        <v>40</v>
      </c>
      <c r="Z241" s="172" t="s">
        <v>289</v>
      </c>
      <c r="AA241" s="230"/>
      <c r="AB241" s="230"/>
      <c r="AC241" s="95">
        <v>505</v>
      </c>
      <c r="AD241" s="95"/>
      <c r="AE241" s="95"/>
      <c r="AF241" s="95"/>
      <c r="AG241" s="95"/>
      <c r="AH241" s="439" t="s">
        <v>371</v>
      </c>
      <c r="AI241" s="457"/>
      <c r="AJ241" s="107">
        <v>63.9</v>
      </c>
      <c r="AK241" s="107">
        <v>13.1</v>
      </c>
      <c r="AL241" s="524">
        <v>8.3708999999999989</v>
      </c>
      <c r="AM241" s="107">
        <v>4935</v>
      </c>
      <c r="AN241" s="495">
        <v>1.41</v>
      </c>
      <c r="AO241" s="230">
        <v>6</v>
      </c>
      <c r="AP241" s="525">
        <v>85</v>
      </c>
      <c r="AQ241" s="526">
        <v>9.99</v>
      </c>
      <c r="AR241" s="526">
        <v>0.61</v>
      </c>
      <c r="AS241" s="322">
        <v>95.6</v>
      </c>
      <c r="AT241" s="323">
        <v>8.508508508508509</v>
      </c>
      <c r="AU241" s="324">
        <v>5.1901901901901901</v>
      </c>
      <c r="AV241" s="527">
        <v>8.018867924528303</v>
      </c>
      <c r="AW241" s="107">
        <v>77.2</v>
      </c>
      <c r="AX241" s="529">
        <v>2.84</v>
      </c>
      <c r="AY241" s="530">
        <v>3.34</v>
      </c>
      <c r="AZ241" s="230">
        <v>43.2</v>
      </c>
      <c r="BA241" s="445" t="s">
        <v>754</v>
      </c>
      <c r="BB241" s="230">
        <v>0.05</v>
      </c>
      <c r="BC241" s="533">
        <v>1.5599999999999994</v>
      </c>
      <c r="BD241" s="632"/>
      <c r="BE241" s="230"/>
      <c r="BF241" s="230"/>
      <c r="BG241" s="230"/>
      <c r="BH241" s="230"/>
      <c r="BI241" s="230"/>
      <c r="BJ241" s="641">
        <v>49.4</v>
      </c>
      <c r="BK241" s="641">
        <v>50.6</v>
      </c>
      <c r="BL241" s="534">
        <v>0.97628458498023707</v>
      </c>
      <c r="BM241" s="642">
        <v>1.23</v>
      </c>
      <c r="BN241" s="642">
        <v>0.86</v>
      </c>
      <c r="BO241" s="230">
        <v>10.3</v>
      </c>
      <c r="BP241" s="230">
        <v>19</v>
      </c>
      <c r="BQ241" s="535">
        <v>1.8446601941747571</v>
      </c>
      <c r="BR241" s="536">
        <v>4.0999999999999996</v>
      </c>
      <c r="BS241" s="536">
        <v>88.1</v>
      </c>
      <c r="BT241" s="536"/>
      <c r="BU241" s="357">
        <v>1.3999999999999986</v>
      </c>
      <c r="BV241" s="357">
        <v>9.6999999999999993</v>
      </c>
      <c r="BW241" s="357">
        <v>17.2</v>
      </c>
      <c r="BX241" s="357">
        <v>1.7</v>
      </c>
      <c r="BY241" s="357">
        <v>22.7</v>
      </c>
      <c r="BZ241" s="357">
        <v>2.2000000000000002</v>
      </c>
      <c r="CA241" s="357">
        <v>45.8</v>
      </c>
      <c r="CB241" s="357">
        <v>4.4000000000000004</v>
      </c>
      <c r="CC241" s="357">
        <v>0.1</v>
      </c>
      <c r="CD241" s="230"/>
      <c r="CE241" s="230"/>
      <c r="CF241" s="230"/>
      <c r="CG241" s="230"/>
      <c r="CH241" s="230"/>
      <c r="CI241" s="230"/>
      <c r="CJ241" s="230"/>
      <c r="CK241" s="230"/>
      <c r="CL241" s="230"/>
      <c r="CM241" s="230"/>
      <c r="CN241" s="71"/>
      <c r="CO241" s="71"/>
      <c r="CP241" s="71"/>
      <c r="CQ241" s="71"/>
      <c r="CR241" s="71"/>
      <c r="CS241" s="71"/>
      <c r="CT241" s="71"/>
      <c r="CU241" s="587"/>
      <c r="CV241" s="230"/>
      <c r="CW241" s="230"/>
      <c r="CX241" s="223" t="s">
        <v>932</v>
      </c>
      <c r="CY241" s="223">
        <v>4</v>
      </c>
      <c r="CZ241" s="223" t="s">
        <v>928</v>
      </c>
      <c r="DA241" s="223" t="s">
        <v>928</v>
      </c>
      <c r="DB241" s="448"/>
      <c r="DC241" s="230"/>
      <c r="DD241" s="54">
        <v>6342</v>
      </c>
      <c r="DE241" s="49">
        <v>669.4360012000011</v>
      </c>
      <c r="DF241" s="49">
        <v>81.82531628000001</v>
      </c>
      <c r="DG241" s="49">
        <v>0</v>
      </c>
      <c r="DH241" s="49">
        <v>0</v>
      </c>
      <c r="DI241" s="233" t="s">
        <v>401</v>
      </c>
      <c r="DJ241" s="218">
        <v>401010450</v>
      </c>
      <c r="DK241" s="269" t="s">
        <v>403</v>
      </c>
      <c r="DL241" s="92">
        <v>6342</v>
      </c>
      <c r="DM241" s="269">
        <v>77</v>
      </c>
      <c r="DN241" s="521" t="s">
        <v>1088</v>
      </c>
      <c r="DO241" s="279" t="s">
        <v>48</v>
      </c>
      <c r="DP241" s="984" t="s">
        <v>371</v>
      </c>
      <c r="DQ241" s="996">
        <v>2</v>
      </c>
      <c r="DR241" s="1057" t="s">
        <v>34</v>
      </c>
      <c r="DS241" s="1057" t="s">
        <v>1100</v>
      </c>
      <c r="DU241" s="269">
        <v>1</v>
      </c>
      <c r="DV241" s="998">
        <v>35431</v>
      </c>
      <c r="DW241" s="269">
        <v>1</v>
      </c>
      <c r="DX241" s="269" t="s">
        <v>863</v>
      </c>
      <c r="DY241" s="269" t="s">
        <v>863</v>
      </c>
      <c r="DZ241" s="269">
        <v>505</v>
      </c>
      <c r="EA241" s="1020">
        <v>0.23</v>
      </c>
      <c r="EB241" s="1020">
        <v>0.77</v>
      </c>
      <c r="EC241" s="269" t="s">
        <v>863</v>
      </c>
      <c r="ED241" s="269" t="s">
        <v>863</v>
      </c>
      <c r="EE241" s="269" t="s">
        <v>863</v>
      </c>
      <c r="EF241" s="269" t="s">
        <v>863</v>
      </c>
      <c r="EG241" s="269">
        <v>0</v>
      </c>
      <c r="EH241" s="556">
        <v>4</v>
      </c>
      <c r="EI241" s="283" t="s">
        <v>399</v>
      </c>
      <c r="EJ241" s="283">
        <v>21</v>
      </c>
      <c r="EK241" s="269">
        <v>20</v>
      </c>
      <c r="EL241" s="269">
        <v>2</v>
      </c>
      <c r="EM241" s="269">
        <v>1</v>
      </c>
      <c r="EN241" s="269" t="s">
        <v>863</v>
      </c>
      <c r="EO241" s="269" t="s">
        <v>863</v>
      </c>
      <c r="EP241" s="1083" t="s">
        <v>863</v>
      </c>
      <c r="EQ241" s="1057">
        <v>0</v>
      </c>
      <c r="ER241" s="269" t="s">
        <v>863</v>
      </c>
      <c r="ES241" s="1081" t="s">
        <v>863</v>
      </c>
      <c r="ET241" s="1057" t="s">
        <v>863</v>
      </c>
      <c r="EU241" s="269" t="s">
        <v>863</v>
      </c>
      <c r="EV241" s="269" t="s">
        <v>863</v>
      </c>
      <c r="EW241" s="269"/>
      <c r="EX241" s="987">
        <v>6342</v>
      </c>
      <c r="EY241" s="228"/>
      <c r="EZ241" s="228"/>
      <c r="FA241" s="228"/>
      <c r="FB241" s="228"/>
      <c r="FC241" s="228"/>
      <c r="FD241" s="127"/>
      <c r="FE241" s="35"/>
      <c r="FF241" s="228"/>
      <c r="FG241" s="228"/>
      <c r="FH241" s="228"/>
      <c r="FI241" s="228"/>
      <c r="FJ241" s="35"/>
      <c r="FK241" s="35"/>
      <c r="FL241" s="35"/>
      <c r="FM241" s="33"/>
      <c r="FN241" s="117"/>
      <c r="FO241" s="542"/>
      <c r="FP241" s="167">
        <v>505</v>
      </c>
      <c r="FQ241" s="740" t="s">
        <v>371</v>
      </c>
      <c r="FR241" s="93"/>
      <c r="FS241" s="101"/>
    </row>
    <row r="242" spans="1:201" hidden="1" x14ac:dyDescent="0.25">
      <c r="A242" s="101">
        <v>116</v>
      </c>
      <c r="B242" s="228">
        <f>COUNTIFS($E$1:E242,E242,$G$1:G242,G242)</f>
        <v>1</v>
      </c>
      <c r="C242" s="228"/>
      <c r="D242" s="966">
        <v>6351</v>
      </c>
      <c r="E242" s="233" t="s">
        <v>405</v>
      </c>
      <c r="F242" s="230" t="s">
        <v>406</v>
      </c>
      <c r="G242" s="230">
        <v>7961154861</v>
      </c>
      <c r="H242" s="230">
        <f t="shared" si="3"/>
        <v>38</v>
      </c>
      <c r="I242" s="230" t="s">
        <v>407</v>
      </c>
      <c r="J242" s="223" t="s">
        <v>89</v>
      </c>
      <c r="K242" s="230" t="s">
        <v>53</v>
      </c>
      <c r="L242" s="257" t="s">
        <v>48</v>
      </c>
      <c r="M242" s="230">
        <v>7</v>
      </c>
      <c r="N242" s="226" t="s">
        <v>408</v>
      </c>
      <c r="O242" s="226"/>
      <c r="P242" s="226"/>
      <c r="Q242" s="290" t="s">
        <v>388</v>
      </c>
      <c r="T242" s="168" t="s">
        <v>32</v>
      </c>
      <c r="U242" s="168" t="s">
        <v>40</v>
      </c>
      <c r="V242" s="180" t="s">
        <v>96</v>
      </c>
      <c r="W242" s="168" t="s">
        <v>32</v>
      </c>
      <c r="X242" s="179" t="s">
        <v>40</v>
      </c>
      <c r="Y242" s="168" t="s">
        <v>40</v>
      </c>
      <c r="Z242" s="168" t="s">
        <v>40</v>
      </c>
      <c r="AA242" s="226"/>
      <c r="AB242" s="226"/>
      <c r="AC242" s="212">
        <v>1577</v>
      </c>
      <c r="AD242" s="212"/>
      <c r="AE242" s="212"/>
      <c r="AF242" s="212"/>
      <c r="AG242" s="212"/>
      <c r="AH242" s="432" t="s">
        <v>409</v>
      </c>
      <c r="AJ242" s="108">
        <v>16.399999999999999</v>
      </c>
      <c r="AK242" s="108">
        <v>68</v>
      </c>
      <c r="AL242" s="318">
        <v>11.151999999999997</v>
      </c>
      <c r="AM242" s="108">
        <v>39313</v>
      </c>
      <c r="AN242" s="281">
        <v>16.84842857142857</v>
      </c>
      <c r="AO242" s="226">
        <v>3</v>
      </c>
      <c r="AP242" s="370">
        <v>74.400000000000006</v>
      </c>
      <c r="AQ242" s="320">
        <v>4.9800000000000004</v>
      </c>
      <c r="AR242" s="371">
        <v>19.399999999999999</v>
      </c>
      <c r="AS242" s="322">
        <v>98.78</v>
      </c>
      <c r="AT242" s="373">
        <v>14.939759036144578</v>
      </c>
      <c r="AU242" s="369">
        <v>289.8313253012048</v>
      </c>
      <c r="AV242" s="325">
        <v>3.0516817063166535</v>
      </c>
      <c r="AW242" s="108">
        <v>67.3</v>
      </c>
      <c r="AX242" s="326">
        <v>3.05</v>
      </c>
      <c r="AY242" s="330">
        <v>4.09</v>
      </c>
      <c r="BC242" s="329">
        <v>1.4200000000000017</v>
      </c>
      <c r="BD242" s="329"/>
      <c r="BJ242" s="438"/>
      <c r="BK242" s="438"/>
      <c r="BL242" s="331"/>
      <c r="BM242" s="334"/>
      <c r="BN242" s="334"/>
      <c r="BQ242" s="333" t="e">
        <v>#DIV/0!</v>
      </c>
      <c r="BR242" s="347"/>
      <c r="BS242" s="347"/>
      <c r="BT242" s="347"/>
      <c r="BU242" s="347"/>
      <c r="BV242" s="347"/>
      <c r="BW242" s="347"/>
      <c r="BX242" s="347"/>
      <c r="BY242" s="347"/>
      <c r="BZ242" s="347"/>
      <c r="CA242" s="347"/>
      <c r="CB242" s="347"/>
      <c r="CC242" s="347"/>
      <c r="CU242" s="66"/>
      <c r="CX242" s="231" t="s">
        <v>942</v>
      </c>
      <c r="CY242" s="231">
        <v>7</v>
      </c>
      <c r="CZ242" s="231" t="s">
        <v>938</v>
      </c>
      <c r="DA242" s="98" t="s">
        <v>930</v>
      </c>
      <c r="DD242" s="54"/>
      <c r="DE242" s="56"/>
      <c r="DF242" s="56"/>
      <c r="DG242" s="56"/>
      <c r="DH242" s="56"/>
      <c r="DI242" s="4" t="s">
        <v>405</v>
      </c>
      <c r="DJ242" s="109">
        <v>7961154861</v>
      </c>
      <c r="DK242" s="270" t="s">
        <v>1141</v>
      </c>
      <c r="DL242" s="3">
        <v>6351</v>
      </c>
      <c r="DM242" s="269">
        <v>38</v>
      </c>
      <c r="DN242" s="266" t="s">
        <v>1090</v>
      </c>
      <c r="DO242" s="46" t="s">
        <v>48</v>
      </c>
      <c r="DP242" s="984" t="s">
        <v>161</v>
      </c>
      <c r="DQ242" s="996">
        <v>2</v>
      </c>
      <c r="DR242" s="1057" t="s">
        <v>89</v>
      </c>
      <c r="DS242" s="1057" t="s">
        <v>89</v>
      </c>
      <c r="DU242" s="269">
        <v>0</v>
      </c>
      <c r="DV242" s="269" t="s">
        <v>863</v>
      </c>
      <c r="DW242" s="269" t="s">
        <v>863</v>
      </c>
      <c r="DX242" s="269" t="s">
        <v>863</v>
      </c>
      <c r="DY242" s="269" t="s">
        <v>863</v>
      </c>
      <c r="DZ242" s="269">
        <v>1577</v>
      </c>
      <c r="EA242" s="1020">
        <v>0.36499999999999999</v>
      </c>
      <c r="EB242" s="1020">
        <v>0.63500000000000001</v>
      </c>
      <c r="EC242" s="269" t="s">
        <v>863</v>
      </c>
      <c r="ED242" s="269" t="s">
        <v>863</v>
      </c>
      <c r="EE242" s="269" t="s">
        <v>863</v>
      </c>
      <c r="EF242" s="269" t="s">
        <v>863</v>
      </c>
      <c r="EG242" s="269">
        <v>0</v>
      </c>
      <c r="EH242" s="556">
        <v>7</v>
      </c>
      <c r="EI242" s="283" t="s">
        <v>408</v>
      </c>
      <c r="EJ242" s="283">
        <v>7</v>
      </c>
      <c r="EK242" s="269" t="s">
        <v>863</v>
      </c>
      <c r="EL242" s="269" t="s">
        <v>863</v>
      </c>
      <c r="EM242" s="269">
        <v>1</v>
      </c>
      <c r="EN242" s="269">
        <v>173</v>
      </c>
      <c r="EO242" s="269">
        <v>60</v>
      </c>
      <c r="EP242" s="1083">
        <v>20.047445621303748</v>
      </c>
      <c r="EQ242" s="1057">
        <v>1</v>
      </c>
      <c r="ER242" s="269" t="s">
        <v>863</v>
      </c>
      <c r="ES242" s="1081">
        <v>0</v>
      </c>
      <c r="ET242" s="1057">
        <v>0</v>
      </c>
      <c r="EU242" s="269">
        <v>6</v>
      </c>
      <c r="EV242" s="998">
        <v>42891</v>
      </c>
      <c r="EW242" s="998"/>
      <c r="EX242" s="987">
        <v>6351</v>
      </c>
      <c r="EY242" s="228"/>
      <c r="EZ242" s="228"/>
      <c r="FA242" s="228"/>
      <c r="FB242" s="228"/>
      <c r="FC242" s="228"/>
      <c r="FD242" s="127"/>
      <c r="FE242" s="35"/>
      <c r="FF242" s="228"/>
      <c r="FG242" s="228"/>
      <c r="FH242" s="228"/>
      <c r="FI242" s="228"/>
      <c r="FJ242" s="35"/>
      <c r="FK242" s="35"/>
      <c r="FL242" s="35"/>
      <c r="FM242" s="33"/>
      <c r="FN242" s="117"/>
      <c r="FO242" s="542"/>
      <c r="FP242" s="167">
        <v>1577</v>
      </c>
      <c r="FQ242" s="740" t="s">
        <v>409</v>
      </c>
      <c r="FR242" s="914"/>
      <c r="FS242" s="101"/>
      <c r="GR242" s="225"/>
      <c r="GS242" s="225"/>
    </row>
    <row r="243" spans="1:201" hidden="1" x14ac:dyDescent="0.25">
      <c r="A243" s="101">
        <v>117</v>
      </c>
      <c r="B243" s="228">
        <f>COUNTIFS($E$1:E243,E243,$G$1:G243,G243)</f>
        <v>1</v>
      </c>
      <c r="C243" s="228"/>
      <c r="D243" s="966">
        <v>6360</v>
      </c>
      <c r="E243" s="233" t="s">
        <v>410</v>
      </c>
      <c r="F243" s="230" t="s">
        <v>41</v>
      </c>
      <c r="G243" s="230">
        <v>535221370</v>
      </c>
      <c r="H243" s="230">
        <f t="shared" si="3"/>
        <v>64</v>
      </c>
      <c r="I243" s="230" t="s">
        <v>411</v>
      </c>
      <c r="J243" s="230" t="s">
        <v>412</v>
      </c>
      <c r="K243" s="230" t="s">
        <v>37</v>
      </c>
      <c r="L243" s="257" t="s">
        <v>48</v>
      </c>
      <c r="M243" s="230">
        <v>7</v>
      </c>
      <c r="N243" s="226">
        <v>8</v>
      </c>
      <c r="O243" s="226"/>
      <c r="P243" s="226"/>
      <c r="Q243" s="290" t="s">
        <v>388</v>
      </c>
      <c r="T243" s="168" t="s">
        <v>413</v>
      </c>
      <c r="U243" s="168" t="s">
        <v>40</v>
      </c>
      <c r="V243" s="180" t="s">
        <v>414</v>
      </c>
      <c r="W243" s="168" t="s">
        <v>40</v>
      </c>
      <c r="X243" s="179" t="s">
        <v>45</v>
      </c>
      <c r="Y243" s="168" t="s">
        <v>40</v>
      </c>
      <c r="Z243" s="168" t="s">
        <v>40</v>
      </c>
      <c r="AA243" s="226"/>
      <c r="AB243" s="226"/>
      <c r="AC243" s="212" t="s">
        <v>40</v>
      </c>
      <c r="AD243" s="212"/>
      <c r="AE243" s="212"/>
      <c r="AF243" s="212"/>
      <c r="AG243" s="212"/>
      <c r="AH243" s="432" t="s">
        <v>415</v>
      </c>
      <c r="AJ243" s="108" t="s">
        <v>754</v>
      </c>
      <c r="AK243" s="108"/>
      <c r="AL243" s="318" t="s">
        <v>754</v>
      </c>
      <c r="AM243" s="108"/>
      <c r="AO243" s="226">
        <v>3</v>
      </c>
      <c r="AP243" s="397">
        <v>2.37</v>
      </c>
      <c r="AQ243" s="320">
        <v>3.4</v>
      </c>
      <c r="AR243" s="371">
        <v>93.8</v>
      </c>
      <c r="AS243" s="322">
        <v>99.57</v>
      </c>
      <c r="AT243" s="373">
        <v>0.69705882352941184</v>
      </c>
      <c r="AU243" s="369">
        <v>65.384117647058829</v>
      </c>
      <c r="AV243" s="325">
        <v>2.4382716049382715E-2</v>
      </c>
      <c r="AW243" s="108"/>
      <c r="AX243" s="326"/>
      <c r="AY243" s="330"/>
      <c r="BC243" s="329">
        <v>0.47400000000000003</v>
      </c>
      <c r="BD243" s="329"/>
      <c r="BJ243" s="430">
        <v>68.900000000000006</v>
      </c>
      <c r="BK243" s="430">
        <v>29</v>
      </c>
      <c r="BL243" s="331">
        <v>2.3758620689655174</v>
      </c>
      <c r="BM243" s="431">
        <v>0.12</v>
      </c>
      <c r="BN243" s="431">
        <v>0.01</v>
      </c>
      <c r="BR243" s="367"/>
      <c r="BS243" s="367"/>
      <c r="BT243" s="367"/>
      <c r="BU243" s="367"/>
      <c r="BV243" s="367"/>
      <c r="BW243" s="367"/>
      <c r="BX243" s="367"/>
      <c r="BY243" s="367"/>
      <c r="BZ243" s="367"/>
      <c r="CA243" s="367"/>
      <c r="CB243" s="367"/>
      <c r="CC243" s="367"/>
      <c r="CU243" s="66"/>
      <c r="CX243" s="231" t="s">
        <v>943</v>
      </c>
      <c r="CY243" s="231">
        <v>6</v>
      </c>
      <c r="CZ243" s="62" t="s">
        <v>933</v>
      </c>
      <c r="DA243" s="62" t="s">
        <v>933</v>
      </c>
      <c r="DD243" s="54"/>
      <c r="DE243" s="56"/>
      <c r="DF243" s="56"/>
      <c r="DG243" s="56"/>
      <c r="DH243" s="56"/>
      <c r="DI243" s="24" t="s">
        <v>410</v>
      </c>
      <c r="DJ243" s="109">
        <v>535221370</v>
      </c>
      <c r="DK243" s="270" t="s">
        <v>411</v>
      </c>
      <c r="DL243" s="3">
        <v>6360</v>
      </c>
      <c r="DM243" s="269">
        <v>64</v>
      </c>
      <c r="DN243" s="266" t="s">
        <v>1090</v>
      </c>
      <c r="DO243" s="46" t="s">
        <v>48</v>
      </c>
      <c r="DP243" s="984" t="s">
        <v>415</v>
      </c>
      <c r="DQ243" s="996">
        <v>1</v>
      </c>
      <c r="DR243" s="1057" t="s">
        <v>460</v>
      </c>
      <c r="DS243" s="1057" t="s">
        <v>1028</v>
      </c>
      <c r="DU243" s="269">
        <v>1</v>
      </c>
      <c r="DV243" s="998">
        <v>42010</v>
      </c>
      <c r="DW243" s="269">
        <v>0</v>
      </c>
      <c r="DX243" s="269">
        <v>6.7</v>
      </c>
      <c r="DY243" s="269" t="s">
        <v>863</v>
      </c>
      <c r="DZ243" s="269" t="s">
        <v>863</v>
      </c>
      <c r="EA243" s="269" t="s">
        <v>863</v>
      </c>
      <c r="EB243" s="269" t="s">
        <v>863</v>
      </c>
      <c r="EC243" s="269" t="s">
        <v>863</v>
      </c>
      <c r="ED243" s="269" t="s">
        <v>863</v>
      </c>
      <c r="EE243" s="269" t="s">
        <v>863</v>
      </c>
      <c r="EF243" s="269" t="s">
        <v>863</v>
      </c>
      <c r="EG243" s="269">
        <v>2</v>
      </c>
      <c r="EH243" s="556">
        <v>6</v>
      </c>
      <c r="EI243" s="283">
        <v>8</v>
      </c>
      <c r="EJ243" s="283">
        <v>7</v>
      </c>
      <c r="EK243" s="269"/>
      <c r="EL243" s="269">
        <v>0</v>
      </c>
      <c r="EM243" s="269">
        <v>0</v>
      </c>
      <c r="EN243" s="269">
        <v>158</v>
      </c>
      <c r="EO243" s="269">
        <v>58</v>
      </c>
      <c r="EP243" s="1083">
        <v>23.23345617689473</v>
      </c>
      <c r="EQ243" s="1057">
        <v>2</v>
      </c>
      <c r="ER243" s="998">
        <v>42846</v>
      </c>
      <c r="ES243" s="1081" t="s">
        <v>863</v>
      </c>
      <c r="ET243" s="1057" t="s">
        <v>863</v>
      </c>
      <c r="EU243" s="269" t="s">
        <v>863</v>
      </c>
      <c r="EV243" s="269" t="s">
        <v>863</v>
      </c>
      <c r="EW243" s="269"/>
      <c r="EX243" s="987">
        <v>6360</v>
      </c>
      <c r="EY243" s="228"/>
      <c r="EZ243" s="228"/>
      <c r="FA243" s="228"/>
      <c r="FB243" s="228"/>
      <c r="FC243" s="228"/>
      <c r="FD243" s="127"/>
      <c r="FE243" s="35"/>
      <c r="FF243" s="228"/>
      <c r="FG243" s="228"/>
      <c r="FH243" s="228"/>
      <c r="FI243" s="228"/>
      <c r="FJ243" s="35"/>
      <c r="FK243" s="35"/>
      <c r="FL243" s="35"/>
      <c r="FM243" s="33"/>
      <c r="FN243" s="117"/>
      <c r="FO243" s="542"/>
      <c r="FP243" s="167" t="s">
        <v>40</v>
      </c>
      <c r="FQ243" s="740" t="s">
        <v>415</v>
      </c>
      <c r="FR243" s="42"/>
      <c r="FS243" s="101"/>
      <c r="GR243" s="225"/>
      <c r="GS243" s="225"/>
    </row>
    <row r="244" spans="1:201" hidden="1" x14ac:dyDescent="0.25">
      <c r="A244" s="101">
        <v>118</v>
      </c>
      <c r="B244" s="228">
        <f>COUNTIFS($E$1:E244,E244,$G$1:G244,G244)</f>
        <v>1</v>
      </c>
      <c r="C244" s="228"/>
      <c r="D244" s="966">
        <v>6358</v>
      </c>
      <c r="E244" s="233" t="s">
        <v>416</v>
      </c>
      <c r="F244" s="230" t="s">
        <v>417</v>
      </c>
      <c r="G244" s="230">
        <v>480827401</v>
      </c>
      <c r="H244" s="230">
        <f t="shared" si="3"/>
        <v>69</v>
      </c>
      <c r="I244" s="230" t="s">
        <v>411</v>
      </c>
      <c r="J244" s="223" t="s">
        <v>34</v>
      </c>
      <c r="K244" s="230" t="s">
        <v>53</v>
      </c>
      <c r="L244" s="257" t="s">
        <v>48</v>
      </c>
      <c r="M244" s="230">
        <v>2</v>
      </c>
      <c r="N244" s="226">
        <v>9</v>
      </c>
      <c r="O244" s="226"/>
      <c r="P244" s="226"/>
      <c r="Q244" s="290" t="s">
        <v>388</v>
      </c>
      <c r="T244" s="168" t="s">
        <v>413</v>
      </c>
      <c r="U244" s="168" t="s">
        <v>40</v>
      </c>
      <c r="V244" s="180" t="s">
        <v>96</v>
      </c>
      <c r="W244" s="168" t="s">
        <v>32</v>
      </c>
      <c r="X244" s="179" t="s">
        <v>45</v>
      </c>
      <c r="Y244" s="168" t="s">
        <v>40</v>
      </c>
      <c r="Z244" s="168" t="s">
        <v>40</v>
      </c>
      <c r="AA244" s="226"/>
      <c r="AB244" s="226"/>
      <c r="AC244" s="212">
        <v>514</v>
      </c>
      <c r="AD244" s="212"/>
      <c r="AE244" s="212"/>
      <c r="AF244" s="212"/>
      <c r="AG244" s="212"/>
      <c r="AH244" s="432" t="s">
        <v>418</v>
      </c>
      <c r="AJ244" s="108">
        <v>41.5</v>
      </c>
      <c r="AK244" s="108">
        <v>88.9</v>
      </c>
      <c r="AL244" s="318">
        <v>36.893500000000003</v>
      </c>
      <c r="AM244" s="108">
        <v>122648</v>
      </c>
      <c r="AN244" s="281">
        <v>245.29599999999999</v>
      </c>
      <c r="AO244" s="226">
        <v>4</v>
      </c>
      <c r="AP244" s="370">
        <v>27</v>
      </c>
      <c r="AQ244" s="320">
        <v>11.7</v>
      </c>
      <c r="AR244" s="371">
        <v>59</v>
      </c>
      <c r="AS244" s="322">
        <v>97.7</v>
      </c>
      <c r="AT244" s="373">
        <v>2.3076923076923079</v>
      </c>
      <c r="AU244" s="369">
        <v>136.15384615384616</v>
      </c>
      <c r="AV244" s="325">
        <v>0.38189533239038187</v>
      </c>
      <c r="AW244" s="108">
        <v>25.6</v>
      </c>
      <c r="AX244" s="326">
        <v>0.25</v>
      </c>
      <c r="AY244" s="330">
        <v>0.92</v>
      </c>
      <c r="AZ244" s="226">
        <v>37.200000000000003</v>
      </c>
      <c r="BA244" s="345" t="s">
        <v>754</v>
      </c>
      <c r="BB244" s="226">
        <v>0.05</v>
      </c>
      <c r="BC244" s="329">
        <v>0.27999999999999969</v>
      </c>
      <c r="BD244" s="346"/>
      <c r="BJ244" s="430">
        <v>61.5</v>
      </c>
      <c r="BK244" s="430">
        <v>38.5</v>
      </c>
      <c r="BL244" s="331">
        <v>1.5974025974025974</v>
      </c>
      <c r="BM244" s="431">
        <v>0.36</v>
      </c>
      <c r="BN244" s="431">
        <v>0.28000000000000003</v>
      </c>
      <c r="BO244" s="226">
        <v>12.5</v>
      </c>
      <c r="BP244" s="226">
        <v>25.5</v>
      </c>
      <c r="BQ244" s="333">
        <v>2.04</v>
      </c>
      <c r="BR244" s="347"/>
      <c r="BS244" s="347"/>
      <c r="BT244" s="347"/>
      <c r="BU244" s="347"/>
      <c r="BV244" s="347"/>
      <c r="BW244" s="347"/>
      <c r="BX244" s="347"/>
      <c r="BY244" s="347"/>
      <c r="BZ244" s="347"/>
      <c r="CA244" s="347"/>
      <c r="CB244" s="347"/>
      <c r="CC244" s="347"/>
      <c r="CX244" s="231" t="s">
        <v>932</v>
      </c>
      <c r="CY244" s="231">
        <v>4</v>
      </c>
      <c r="CZ244" s="421" t="s">
        <v>936</v>
      </c>
      <c r="DA244" s="421" t="s">
        <v>1294</v>
      </c>
      <c r="DD244" s="54"/>
      <c r="DE244" s="56"/>
      <c r="DF244" s="56"/>
      <c r="DG244" s="56"/>
      <c r="DH244" s="56"/>
      <c r="DI244" s="4" t="s">
        <v>416</v>
      </c>
      <c r="DJ244" s="109">
        <v>480827401</v>
      </c>
      <c r="DK244" s="270" t="s">
        <v>411</v>
      </c>
      <c r="DL244" s="3">
        <v>6358</v>
      </c>
      <c r="DM244" s="269">
        <v>69</v>
      </c>
      <c r="DN244" s="521" t="s">
        <v>1088</v>
      </c>
      <c r="DO244" s="46" t="s">
        <v>48</v>
      </c>
      <c r="DP244" s="984" t="s">
        <v>418</v>
      </c>
      <c r="DQ244" s="996">
        <v>2</v>
      </c>
      <c r="DR244" s="1057" t="s">
        <v>34</v>
      </c>
      <c r="DS244" s="1057" t="s">
        <v>1028</v>
      </c>
      <c r="DU244" s="269">
        <v>1</v>
      </c>
      <c r="DV244" s="998">
        <v>42808</v>
      </c>
      <c r="DW244" s="269">
        <v>1</v>
      </c>
      <c r="DX244" s="269">
        <v>3</v>
      </c>
      <c r="DY244" s="269">
        <v>5.0999999999999996</v>
      </c>
      <c r="DZ244" s="269">
        <v>1952</v>
      </c>
      <c r="EA244" s="1020">
        <v>0.60899999999999999</v>
      </c>
      <c r="EB244" s="1020">
        <v>0.39100000000000001</v>
      </c>
      <c r="EC244" s="269" t="s">
        <v>863</v>
      </c>
      <c r="ED244" s="269" t="s">
        <v>863</v>
      </c>
      <c r="EE244" s="269" t="s">
        <v>863</v>
      </c>
      <c r="EF244" s="269" t="s">
        <v>863</v>
      </c>
      <c r="EG244" s="269">
        <v>0</v>
      </c>
      <c r="EH244" s="556">
        <v>4</v>
      </c>
      <c r="EI244" s="283">
        <v>9</v>
      </c>
      <c r="EJ244" s="283">
        <v>2</v>
      </c>
      <c r="EK244" s="269">
        <v>30</v>
      </c>
      <c r="EL244" s="269">
        <v>3</v>
      </c>
      <c r="EM244" s="269">
        <v>1</v>
      </c>
      <c r="EN244" s="269">
        <v>173</v>
      </c>
      <c r="EO244" s="269">
        <v>92</v>
      </c>
      <c r="EP244" s="1083">
        <v>30.739416619332413</v>
      </c>
      <c r="EQ244" s="1057">
        <v>0</v>
      </c>
      <c r="ER244" s="998" t="s">
        <v>863</v>
      </c>
      <c r="ES244" s="1081" t="s">
        <v>863</v>
      </c>
      <c r="ET244" s="1057" t="s">
        <v>863</v>
      </c>
      <c r="EU244" s="269" t="s">
        <v>863</v>
      </c>
      <c r="EV244" s="269" t="s">
        <v>863</v>
      </c>
      <c r="EW244" s="269"/>
      <c r="EX244" s="987">
        <v>6358</v>
      </c>
      <c r="EY244" s="228"/>
      <c r="EZ244" s="228"/>
      <c r="FA244" s="228"/>
      <c r="FB244" s="228"/>
      <c r="FC244" s="228"/>
      <c r="FD244" s="127"/>
      <c r="FE244" s="35"/>
      <c r="FF244" s="228"/>
      <c r="FG244" s="228"/>
      <c r="FH244" s="228"/>
      <c r="FI244" s="228"/>
      <c r="FJ244" s="35"/>
      <c r="FK244" s="35"/>
      <c r="FL244" s="35"/>
      <c r="FM244" s="33"/>
      <c r="FN244" s="117"/>
      <c r="FO244" s="542"/>
      <c r="FP244" s="167">
        <v>514</v>
      </c>
      <c r="FQ244" s="740" t="s">
        <v>418</v>
      </c>
      <c r="FR244" s="93"/>
      <c r="FS244" s="101"/>
      <c r="GR244" s="225"/>
      <c r="GS244" s="225"/>
    </row>
    <row r="245" spans="1:201" hidden="1" x14ac:dyDescent="0.25">
      <c r="A245" s="101">
        <v>119</v>
      </c>
      <c r="B245" s="228">
        <f>COUNTIFS($E$1:E245,E245,$G$1:G245,G245)</f>
        <v>1</v>
      </c>
      <c r="C245" s="228"/>
      <c r="D245" s="966">
        <v>6365</v>
      </c>
      <c r="E245" s="233" t="s">
        <v>419</v>
      </c>
      <c r="F245" s="230" t="s">
        <v>62</v>
      </c>
      <c r="G245" s="230">
        <v>5811221086</v>
      </c>
      <c r="H245" s="230">
        <f t="shared" si="3"/>
        <v>59</v>
      </c>
      <c r="I245" s="230" t="s">
        <v>420</v>
      </c>
      <c r="J245" s="230" t="s">
        <v>421</v>
      </c>
      <c r="K245" s="230" t="s">
        <v>53</v>
      </c>
      <c r="L245" s="257" t="s">
        <v>48</v>
      </c>
      <c r="M245" s="230">
        <v>2</v>
      </c>
      <c r="N245" s="226">
        <v>9</v>
      </c>
      <c r="O245" s="226"/>
      <c r="P245" s="226"/>
      <c r="Q245" s="290" t="s">
        <v>388</v>
      </c>
      <c r="T245" s="168" t="s">
        <v>413</v>
      </c>
      <c r="U245" s="168" t="s">
        <v>40</v>
      </c>
      <c r="V245" s="180" t="s">
        <v>96</v>
      </c>
      <c r="W245" s="168" t="s">
        <v>40</v>
      </c>
      <c r="X245" s="179" t="s">
        <v>45</v>
      </c>
      <c r="Y245" s="168" t="s">
        <v>40</v>
      </c>
      <c r="Z245" s="168" t="s">
        <v>40</v>
      </c>
      <c r="AA245" s="226"/>
      <c r="AB245" s="226"/>
      <c r="AC245" s="212">
        <v>135</v>
      </c>
      <c r="AD245" s="212"/>
      <c r="AE245" s="212"/>
      <c r="AF245" s="212"/>
      <c r="AG245" s="212"/>
      <c r="AH245" s="432" t="s">
        <v>422</v>
      </c>
      <c r="AJ245" s="108" t="s">
        <v>754</v>
      </c>
      <c r="AK245" s="108"/>
      <c r="AL245" s="318" t="s">
        <v>754</v>
      </c>
      <c r="AM245" s="108"/>
      <c r="AO245" s="226">
        <v>3</v>
      </c>
      <c r="AP245" s="397">
        <v>45.4</v>
      </c>
      <c r="AQ245" s="320">
        <v>33</v>
      </c>
      <c r="AR245" s="371">
        <v>15.9</v>
      </c>
      <c r="AS245" s="322">
        <v>94.300000000000011</v>
      </c>
      <c r="AT245" s="373">
        <v>1.3757575757575757</v>
      </c>
      <c r="AU245" s="369">
        <v>21.874545454545455</v>
      </c>
      <c r="AV245" s="325">
        <v>0.92842535787321068</v>
      </c>
      <c r="AW245" s="108"/>
      <c r="AX245" s="326"/>
      <c r="AY245" s="330"/>
      <c r="BC245" s="329">
        <v>9.08</v>
      </c>
      <c r="BD245" s="329"/>
      <c r="BJ245" s="430">
        <v>59.5</v>
      </c>
      <c r="BK245" s="430">
        <v>39.200000000000003</v>
      </c>
      <c r="BL245" s="331">
        <v>1.5178571428571428</v>
      </c>
      <c r="BM245" s="431">
        <v>0.7</v>
      </c>
      <c r="BN245" s="431">
        <v>0.9</v>
      </c>
      <c r="BQ245" s="333" t="e">
        <v>#DIV/0!</v>
      </c>
      <c r="BR245" s="347"/>
      <c r="BS245" s="347"/>
      <c r="BT245" s="347"/>
      <c r="BU245" s="347"/>
      <c r="BV245" s="347"/>
      <c r="BW245" s="347"/>
      <c r="BX245" s="347"/>
      <c r="BY245" s="347"/>
      <c r="BZ245" s="347"/>
      <c r="CA245" s="347"/>
      <c r="CB245" s="347"/>
      <c r="CC245" s="347"/>
      <c r="CU245" s="66"/>
      <c r="CX245" s="231" t="s">
        <v>929</v>
      </c>
      <c r="CY245" s="231">
        <v>3</v>
      </c>
      <c r="CZ245" s="231" t="s">
        <v>927</v>
      </c>
      <c r="DA245" s="62" t="s">
        <v>927</v>
      </c>
      <c r="DD245" s="54"/>
      <c r="DE245" s="56"/>
      <c r="DF245" s="56"/>
      <c r="DG245" s="56"/>
      <c r="DH245" s="56"/>
      <c r="DI245" s="4" t="s">
        <v>419</v>
      </c>
      <c r="DJ245" s="109">
        <v>5811221086</v>
      </c>
      <c r="DK245" s="270" t="s">
        <v>420</v>
      </c>
      <c r="DL245" s="3">
        <v>6365</v>
      </c>
      <c r="DM245" s="269">
        <v>59</v>
      </c>
      <c r="DN245" s="521" t="s">
        <v>1088</v>
      </c>
      <c r="DO245" s="46" t="s">
        <v>48</v>
      </c>
      <c r="DP245" s="984" t="s">
        <v>422</v>
      </c>
      <c r="DQ245" s="996">
        <v>2</v>
      </c>
      <c r="DR245" s="1057" t="s">
        <v>34</v>
      </c>
      <c r="DS245" s="1057" t="s">
        <v>34</v>
      </c>
      <c r="DU245" s="269">
        <v>0</v>
      </c>
      <c r="DV245" s="269" t="s">
        <v>863</v>
      </c>
      <c r="DW245" s="269" t="s">
        <v>863</v>
      </c>
      <c r="DX245" s="269" t="s">
        <v>863</v>
      </c>
      <c r="DY245" s="269" t="s">
        <v>863</v>
      </c>
      <c r="DZ245" s="269">
        <v>135</v>
      </c>
      <c r="EA245" s="1020">
        <v>0.11899999999999999</v>
      </c>
      <c r="EB245" s="1020">
        <v>0.88100000000000001</v>
      </c>
      <c r="EC245" s="269" t="s">
        <v>863</v>
      </c>
      <c r="ED245" s="269" t="s">
        <v>863</v>
      </c>
      <c r="EE245" s="269" t="s">
        <v>863</v>
      </c>
      <c r="EF245" s="269" t="s">
        <v>863</v>
      </c>
      <c r="EG245" s="269">
        <v>0</v>
      </c>
      <c r="EH245" s="556">
        <v>3</v>
      </c>
      <c r="EI245" s="283">
        <v>9</v>
      </c>
      <c r="EJ245" s="283">
        <v>2</v>
      </c>
      <c r="EK245" s="269">
        <v>5</v>
      </c>
      <c r="EL245" s="218">
        <v>2</v>
      </c>
      <c r="EM245" s="269">
        <v>0</v>
      </c>
      <c r="EN245" s="269">
        <v>168</v>
      </c>
      <c r="EO245" s="269">
        <v>74</v>
      </c>
      <c r="EP245" s="1083">
        <v>26.218820861678001</v>
      </c>
      <c r="EQ245" s="1057">
        <v>2</v>
      </c>
      <c r="ER245" s="269" t="s">
        <v>863</v>
      </c>
      <c r="ES245" s="1081">
        <v>3</v>
      </c>
      <c r="ET245" s="1057">
        <v>2</v>
      </c>
      <c r="EU245" s="269">
        <v>4</v>
      </c>
      <c r="EV245" s="998">
        <v>42808</v>
      </c>
      <c r="EW245" s="998"/>
      <c r="EX245" s="987">
        <v>6365</v>
      </c>
      <c r="EY245" s="228"/>
      <c r="EZ245" s="228"/>
      <c r="FA245" s="228"/>
      <c r="FB245" s="228"/>
      <c r="FC245" s="228"/>
      <c r="FD245" s="127"/>
      <c r="FE245" s="35"/>
      <c r="FF245" s="228"/>
      <c r="FG245" s="228"/>
      <c r="FH245" s="228"/>
      <c r="FI245" s="228"/>
      <c r="FJ245" s="35"/>
      <c r="FK245" s="35"/>
      <c r="FL245" s="35"/>
      <c r="FM245" s="33"/>
      <c r="FN245" s="117"/>
      <c r="FO245" s="542"/>
      <c r="FP245" s="167">
        <v>135</v>
      </c>
      <c r="FQ245" s="740" t="s">
        <v>422</v>
      </c>
      <c r="FR245" s="93"/>
      <c r="FS245" s="101"/>
      <c r="GR245" s="225"/>
      <c r="GS245" s="225"/>
    </row>
    <row r="246" spans="1:201" hidden="1" x14ac:dyDescent="0.25">
      <c r="A246" s="101">
        <v>120</v>
      </c>
      <c r="B246" s="228">
        <f>COUNTIFS($E$1:E246,E246,$G$1:G246,G246)</f>
        <v>1</v>
      </c>
      <c r="C246" s="228"/>
      <c r="D246" s="966">
        <v>6366</v>
      </c>
      <c r="E246" s="233" t="s">
        <v>423</v>
      </c>
      <c r="F246" s="230" t="s">
        <v>39</v>
      </c>
      <c r="G246" s="230">
        <v>6661131686</v>
      </c>
      <c r="H246" s="230">
        <f t="shared" si="3"/>
        <v>51</v>
      </c>
      <c r="I246" s="230" t="s">
        <v>420</v>
      </c>
      <c r="J246" s="230" t="s">
        <v>57</v>
      </c>
      <c r="K246" s="230" t="s">
        <v>53</v>
      </c>
      <c r="L246" s="257" t="s">
        <v>48</v>
      </c>
      <c r="M246" s="230">
        <v>6</v>
      </c>
      <c r="N246" s="226">
        <v>8</v>
      </c>
      <c r="O246" s="226"/>
      <c r="P246" s="226"/>
      <c r="Q246" s="290" t="s">
        <v>388</v>
      </c>
      <c r="T246" s="168" t="s">
        <v>413</v>
      </c>
      <c r="U246" s="168" t="s">
        <v>298</v>
      </c>
      <c r="V246" s="180" t="s">
        <v>96</v>
      </c>
      <c r="W246" s="168" t="s">
        <v>40</v>
      </c>
      <c r="X246" s="179" t="s">
        <v>45</v>
      </c>
      <c r="Y246" s="168" t="s">
        <v>40</v>
      </c>
      <c r="Z246" s="168" t="s">
        <v>40</v>
      </c>
      <c r="AA246" s="226"/>
      <c r="AB246" s="226"/>
      <c r="AC246" s="212">
        <v>592</v>
      </c>
      <c r="AD246" s="212"/>
      <c r="AE246" s="212"/>
      <c r="AF246" s="212"/>
      <c r="AG246" s="212"/>
      <c r="AH246" s="432" t="s">
        <v>422</v>
      </c>
      <c r="AJ246" s="108" t="s">
        <v>754</v>
      </c>
      <c r="AK246" s="108"/>
      <c r="AL246" s="318" t="s">
        <v>754</v>
      </c>
      <c r="AM246" s="108"/>
      <c r="AO246" s="226">
        <v>4</v>
      </c>
      <c r="AP246" s="397">
        <v>50</v>
      </c>
      <c r="AQ246" s="320">
        <v>36.200000000000003</v>
      </c>
      <c r="AR246" s="371">
        <v>11.2</v>
      </c>
      <c r="AS246" s="322">
        <v>97.4</v>
      </c>
      <c r="AT246" s="373">
        <v>1.3812154696132595</v>
      </c>
      <c r="AU246" s="369">
        <v>15.469613259668504</v>
      </c>
      <c r="AV246" s="325">
        <v>1.0548523206751053</v>
      </c>
      <c r="AW246" s="108"/>
      <c r="AX246" s="326"/>
      <c r="AY246" s="330"/>
      <c r="BC246" s="329">
        <v>10</v>
      </c>
      <c r="BD246" s="329"/>
      <c r="BJ246" s="430">
        <v>61.6</v>
      </c>
      <c r="BK246" s="430">
        <v>37</v>
      </c>
      <c r="BL246" s="331">
        <v>1.664864864864865</v>
      </c>
      <c r="BM246" s="431">
        <v>1.23</v>
      </c>
      <c r="BN246" s="431">
        <v>0.5</v>
      </c>
      <c r="BQ246" s="333" t="e">
        <v>#DIV/0!</v>
      </c>
      <c r="BR246" s="347">
        <v>3.2</v>
      </c>
      <c r="BS246" s="347">
        <v>46.8</v>
      </c>
      <c r="BT246" s="347"/>
      <c r="BU246" s="357">
        <v>17</v>
      </c>
      <c r="BV246" s="357">
        <v>31.9</v>
      </c>
      <c r="BW246" s="357">
        <v>8</v>
      </c>
      <c r="BX246" s="357">
        <v>2.6</v>
      </c>
      <c r="BY246" s="357">
        <v>1.9</v>
      </c>
      <c r="BZ246" s="357">
        <v>0.6</v>
      </c>
      <c r="CA246" s="357">
        <v>36.700000000000003</v>
      </c>
      <c r="CB246" s="357">
        <v>11.7</v>
      </c>
      <c r="CC246" s="357">
        <v>0.8</v>
      </c>
      <c r="CU246" s="66"/>
      <c r="CX246" s="231" t="s">
        <v>929</v>
      </c>
      <c r="CY246" s="231">
        <v>3</v>
      </c>
      <c r="CZ246" s="223" t="s">
        <v>930</v>
      </c>
      <c r="DA246" s="98" t="s">
        <v>930</v>
      </c>
      <c r="DD246" s="54"/>
      <c r="DE246" s="56"/>
      <c r="DF246" s="56"/>
      <c r="DG246" s="56"/>
      <c r="DH246" s="56"/>
      <c r="DI246" s="4" t="s">
        <v>423</v>
      </c>
      <c r="DJ246" s="109">
        <v>6661131686</v>
      </c>
      <c r="DK246" s="270" t="s">
        <v>420</v>
      </c>
      <c r="DL246" s="3">
        <v>6366</v>
      </c>
      <c r="DM246" s="269">
        <v>51</v>
      </c>
      <c r="DN246" s="266" t="s">
        <v>1090</v>
      </c>
      <c r="DO246" s="46" t="s">
        <v>48</v>
      </c>
      <c r="DP246" s="984" t="s">
        <v>422</v>
      </c>
      <c r="DQ246" s="996">
        <v>2</v>
      </c>
      <c r="DR246" s="1057" t="s">
        <v>34</v>
      </c>
      <c r="DS246" s="1057" t="s">
        <v>34</v>
      </c>
      <c r="DU246" s="269">
        <v>0</v>
      </c>
      <c r="DV246" s="269" t="s">
        <v>863</v>
      </c>
      <c r="DW246" s="269" t="s">
        <v>863</v>
      </c>
      <c r="DX246" s="269">
        <v>13.4</v>
      </c>
      <c r="DY246" s="269" t="s">
        <v>863</v>
      </c>
      <c r="DZ246" s="269">
        <v>592</v>
      </c>
      <c r="EA246" s="1020">
        <v>0.19800000000000001</v>
      </c>
      <c r="EB246" s="1020">
        <v>0.80200000000000005</v>
      </c>
      <c r="EC246" s="269" t="s">
        <v>863</v>
      </c>
      <c r="ED246" s="269" t="s">
        <v>863</v>
      </c>
      <c r="EE246" s="269" t="s">
        <v>863</v>
      </c>
      <c r="EF246" s="269" t="s">
        <v>863</v>
      </c>
      <c r="EG246" s="269">
        <v>0</v>
      </c>
      <c r="EH246" s="556">
        <v>3</v>
      </c>
      <c r="EI246" s="283">
        <v>8</v>
      </c>
      <c r="EJ246" s="283">
        <v>6</v>
      </c>
      <c r="EK246" s="269">
        <v>20</v>
      </c>
      <c r="EL246" s="269">
        <v>2</v>
      </c>
      <c r="EM246" s="269">
        <v>1</v>
      </c>
      <c r="EN246" s="269">
        <v>164</v>
      </c>
      <c r="EO246" s="269">
        <v>83</v>
      </c>
      <c r="EP246" s="1083">
        <v>30.85960737656157</v>
      </c>
      <c r="EQ246" s="1057">
        <v>2</v>
      </c>
      <c r="ER246" s="269" t="s">
        <v>863</v>
      </c>
      <c r="ES246" s="1081">
        <v>3</v>
      </c>
      <c r="ET246" s="1057">
        <v>2</v>
      </c>
      <c r="EU246" s="269">
        <v>4</v>
      </c>
      <c r="EV246" s="998">
        <v>42748</v>
      </c>
      <c r="EW246" s="998"/>
      <c r="EX246" s="987">
        <v>6366</v>
      </c>
      <c r="EY246" s="228"/>
      <c r="EZ246" s="228"/>
      <c r="FA246" s="228"/>
      <c r="FB246" s="228"/>
      <c r="FC246" s="228"/>
      <c r="FD246" s="127"/>
      <c r="FE246" s="35"/>
      <c r="FF246" s="228"/>
      <c r="FG246" s="228"/>
      <c r="FH246" s="228"/>
      <c r="FI246" s="228"/>
      <c r="FJ246" s="35"/>
      <c r="FK246" s="35"/>
      <c r="FL246" s="35"/>
      <c r="FM246" s="33"/>
      <c r="FN246" s="117"/>
      <c r="FO246" s="542"/>
      <c r="FP246" s="167">
        <v>592</v>
      </c>
      <c r="FQ246" s="740" t="s">
        <v>422</v>
      </c>
      <c r="FR246" s="93"/>
      <c r="FS246" s="101"/>
      <c r="GR246" s="225"/>
      <c r="GS246" s="225"/>
    </row>
    <row r="247" spans="1:201" hidden="1" x14ac:dyDescent="0.25">
      <c r="A247" s="101">
        <v>121</v>
      </c>
      <c r="B247" s="228">
        <f>COUNTIFS($E$1:E247,E247,$G$1:G247,G247)</f>
        <v>1</v>
      </c>
      <c r="C247" s="228"/>
      <c r="D247" s="966">
        <v>6395</v>
      </c>
      <c r="E247" s="233" t="s">
        <v>424</v>
      </c>
      <c r="F247" s="230" t="s">
        <v>425</v>
      </c>
      <c r="G247" s="230">
        <v>455113750</v>
      </c>
      <c r="H247" s="230">
        <f t="shared" si="3"/>
        <v>72</v>
      </c>
      <c r="I247" s="230" t="s">
        <v>426</v>
      </c>
      <c r="J247" s="230" t="s">
        <v>34</v>
      </c>
      <c r="K247" s="230" t="s">
        <v>53</v>
      </c>
      <c r="L247" s="257" t="s">
        <v>48</v>
      </c>
      <c r="M247" s="230">
        <v>8</v>
      </c>
      <c r="N247" s="226">
        <v>6</v>
      </c>
      <c r="O247" s="226"/>
      <c r="P247" s="226"/>
      <c r="Q247" s="290" t="s">
        <v>388</v>
      </c>
      <c r="T247" s="168" t="s">
        <v>428</v>
      </c>
      <c r="U247" s="168" t="s">
        <v>298</v>
      </c>
      <c r="V247" s="180" t="s">
        <v>96</v>
      </c>
      <c r="W247" s="168" t="s">
        <v>32</v>
      </c>
      <c r="X247" s="179" t="s">
        <v>45</v>
      </c>
      <c r="Y247" s="168" t="s">
        <v>40</v>
      </c>
      <c r="Z247" s="168" t="s">
        <v>40</v>
      </c>
      <c r="AA247" s="226"/>
      <c r="AB247" s="226"/>
      <c r="AC247" s="212">
        <v>12457</v>
      </c>
      <c r="AD247" s="212"/>
      <c r="AE247" s="212"/>
      <c r="AF247" s="212"/>
      <c r="AG247" s="212"/>
      <c r="AH247" s="432" t="s">
        <v>418</v>
      </c>
      <c r="AJ247" s="108">
        <v>95.8</v>
      </c>
      <c r="AK247" s="108">
        <v>88.6</v>
      </c>
      <c r="AL247" s="318">
        <v>84.878799999999998</v>
      </c>
      <c r="AM247" s="108">
        <v>468000</v>
      </c>
      <c r="AN247" s="281">
        <v>292.5</v>
      </c>
      <c r="AO247" s="226">
        <v>5</v>
      </c>
      <c r="AP247" s="370">
        <v>10.7</v>
      </c>
      <c r="AQ247" s="320">
        <v>3.99</v>
      </c>
      <c r="AR247" s="371">
        <v>82.8</v>
      </c>
      <c r="AS247" s="322">
        <v>97.49</v>
      </c>
      <c r="AT247" s="373">
        <v>2.6817042606516286</v>
      </c>
      <c r="AU247" s="369">
        <v>222.04511278195483</v>
      </c>
      <c r="AV247" s="325">
        <v>0.12328609286784192</v>
      </c>
      <c r="AW247" s="108">
        <v>10.199999999999999</v>
      </c>
      <c r="AX247" s="326">
        <v>0.47</v>
      </c>
      <c r="AY247" s="330">
        <v>4.3600000000000003</v>
      </c>
      <c r="BC247" s="329">
        <v>0.1</v>
      </c>
      <c r="BD247" s="329"/>
      <c r="BJ247" s="430">
        <v>64.099999999999994</v>
      </c>
      <c r="BK247" s="430">
        <v>34.9</v>
      </c>
      <c r="BL247" s="331">
        <v>1.8366762177650429</v>
      </c>
      <c r="BM247" s="431">
        <v>0.78</v>
      </c>
      <c r="BN247" s="431">
        <v>0.09</v>
      </c>
      <c r="BQ247" s="333" t="e">
        <v>#DIV/0!</v>
      </c>
      <c r="BR247" s="347"/>
      <c r="BS247" s="347"/>
      <c r="BT247" s="347"/>
      <c r="BU247" s="347"/>
      <c r="BV247" s="347"/>
      <c r="BW247" s="347"/>
      <c r="BX247" s="347"/>
      <c r="BY247" s="347"/>
      <c r="BZ247" s="347"/>
      <c r="CA247" s="347"/>
      <c r="CB247" s="347"/>
      <c r="CC247" s="347"/>
      <c r="CU247" s="66"/>
      <c r="CX247" s="231" t="s">
        <v>929</v>
      </c>
      <c r="CY247" s="231">
        <v>3</v>
      </c>
      <c r="CZ247" s="223" t="s">
        <v>933</v>
      </c>
      <c r="DA247" s="223" t="s">
        <v>933</v>
      </c>
      <c r="DD247" s="54">
        <v>6395</v>
      </c>
      <c r="DE247" s="56">
        <v>402.99901629999977</v>
      </c>
      <c r="DF247" s="56">
        <v>68.972432669999989</v>
      </c>
      <c r="DG247" s="56">
        <v>7.6109745532000002</v>
      </c>
      <c r="DH247" s="56">
        <v>0</v>
      </c>
      <c r="DI247" s="4" t="s">
        <v>424</v>
      </c>
      <c r="DJ247" s="109">
        <v>455113750</v>
      </c>
      <c r="DK247" s="270" t="s">
        <v>426</v>
      </c>
      <c r="DL247" s="3">
        <v>6395</v>
      </c>
      <c r="DM247" s="269">
        <v>72</v>
      </c>
      <c r="DN247" s="266" t="s">
        <v>1090</v>
      </c>
      <c r="DO247" s="46" t="s">
        <v>48</v>
      </c>
      <c r="DP247" s="984" t="s">
        <v>418</v>
      </c>
      <c r="DQ247" s="996">
        <v>2</v>
      </c>
      <c r="DR247" s="1057" t="s">
        <v>34</v>
      </c>
      <c r="DS247" s="1057" t="s">
        <v>34</v>
      </c>
      <c r="DU247" s="269">
        <v>0</v>
      </c>
      <c r="DV247" s="269" t="s">
        <v>863</v>
      </c>
      <c r="DW247" s="269" t="s">
        <v>863</v>
      </c>
      <c r="DX247" s="269">
        <v>70.900000000000006</v>
      </c>
      <c r="DY247" s="269" t="s">
        <v>863</v>
      </c>
      <c r="DZ247" s="269">
        <v>12457</v>
      </c>
      <c r="EA247" s="1020">
        <v>0.77600000000000002</v>
      </c>
      <c r="EB247" s="1020">
        <v>0.224</v>
      </c>
      <c r="EC247" s="854">
        <v>43.8</v>
      </c>
      <c r="ED247" s="854">
        <v>50000</v>
      </c>
      <c r="EE247" s="854" t="s">
        <v>863</v>
      </c>
      <c r="EF247" s="269">
        <v>6.04</v>
      </c>
      <c r="EG247" s="269">
        <v>0</v>
      </c>
      <c r="EH247" s="556">
        <v>3</v>
      </c>
      <c r="EI247" s="283" t="s">
        <v>427</v>
      </c>
      <c r="EJ247" s="283">
        <v>8</v>
      </c>
      <c r="EK247" s="269">
        <v>20</v>
      </c>
      <c r="EL247" s="269">
        <v>2</v>
      </c>
      <c r="EM247" s="269">
        <v>0</v>
      </c>
      <c r="EN247" s="269">
        <v>151</v>
      </c>
      <c r="EO247" s="269">
        <v>63</v>
      </c>
      <c r="EP247" s="1083">
        <v>27.63036708916276</v>
      </c>
      <c r="EQ247" s="1057">
        <v>0</v>
      </c>
      <c r="ER247" s="269" t="s">
        <v>863</v>
      </c>
      <c r="ES247" s="1081">
        <v>3</v>
      </c>
      <c r="ET247" s="1057">
        <v>2</v>
      </c>
      <c r="EU247" s="269" t="s">
        <v>863</v>
      </c>
      <c r="EV247" s="269" t="s">
        <v>863</v>
      </c>
      <c r="EW247" s="269"/>
      <c r="EX247" s="987">
        <v>6395</v>
      </c>
      <c r="EY247" s="228"/>
      <c r="EZ247" s="228"/>
      <c r="FA247" s="228"/>
      <c r="FB247" s="228"/>
      <c r="FC247" s="228"/>
      <c r="FD247" s="127"/>
      <c r="FE247" s="35"/>
      <c r="FF247" s="228"/>
      <c r="FG247" s="228"/>
      <c r="FH247" s="228"/>
      <c r="FI247" s="228"/>
      <c r="FJ247" s="35"/>
      <c r="FK247" s="35"/>
      <c r="FL247" s="35"/>
      <c r="FM247" s="33"/>
      <c r="FN247" s="117"/>
      <c r="FO247" s="542"/>
      <c r="FP247" s="167">
        <v>12457</v>
      </c>
      <c r="FQ247" s="740" t="s">
        <v>418</v>
      </c>
      <c r="FR247" s="93"/>
      <c r="FS247" s="101"/>
      <c r="GR247" s="225"/>
      <c r="GS247" s="225"/>
    </row>
    <row r="248" spans="1:201" hidden="1" x14ac:dyDescent="0.25">
      <c r="A248" s="228">
        <v>122</v>
      </c>
      <c r="B248" s="228">
        <f>COUNTIFS($E$1:E248,E248,$G$1:G248,G248)</f>
        <v>1</v>
      </c>
      <c r="C248" s="228"/>
      <c r="D248" s="966">
        <v>6396</v>
      </c>
      <c r="E248" s="233" t="s">
        <v>429</v>
      </c>
      <c r="F248" s="230" t="s">
        <v>425</v>
      </c>
      <c r="G248" s="230">
        <v>6453040825</v>
      </c>
      <c r="H248" s="230">
        <f t="shared" si="3"/>
        <v>53</v>
      </c>
      <c r="I248" s="230" t="s">
        <v>426</v>
      </c>
      <c r="J248" s="223" t="s">
        <v>430</v>
      </c>
      <c r="K248" s="230" t="s">
        <v>53</v>
      </c>
      <c r="L248" s="257" t="s">
        <v>48</v>
      </c>
      <c r="M248" s="230">
        <v>8</v>
      </c>
      <c r="N248" s="230">
        <v>9</v>
      </c>
      <c r="O248" s="230"/>
      <c r="P248" s="230"/>
      <c r="Q248" s="296" t="s">
        <v>388</v>
      </c>
      <c r="R248" s="71"/>
      <c r="S248" s="71"/>
      <c r="T248" s="172" t="s">
        <v>428</v>
      </c>
      <c r="U248" s="172" t="s">
        <v>298</v>
      </c>
      <c r="V248" s="188" t="s">
        <v>96</v>
      </c>
      <c r="W248" s="172" t="s">
        <v>32</v>
      </c>
      <c r="X248" s="174" t="s">
        <v>45</v>
      </c>
      <c r="Y248" s="172" t="s">
        <v>40</v>
      </c>
      <c r="Z248" s="172" t="s">
        <v>40</v>
      </c>
      <c r="AA248" s="230"/>
      <c r="AB248" s="230"/>
      <c r="AC248" s="95">
        <v>640</v>
      </c>
      <c r="AD248" s="95"/>
      <c r="AE248" s="95"/>
      <c r="AF248" s="95"/>
      <c r="AG248" s="95"/>
      <c r="AH248" s="439" t="s">
        <v>158</v>
      </c>
      <c r="AI248" s="457"/>
      <c r="AJ248" s="107">
        <v>0.31</v>
      </c>
      <c r="AK248" s="107">
        <v>70.099999999999994</v>
      </c>
      <c r="AL248" s="524">
        <v>0.21730999999999998</v>
      </c>
      <c r="AM248" s="107">
        <v>509</v>
      </c>
      <c r="AN248" s="495">
        <v>0.31812499999999999</v>
      </c>
      <c r="AO248" s="230">
        <v>5</v>
      </c>
      <c r="AP248" s="525">
        <v>54.6</v>
      </c>
      <c r="AQ248" s="526">
        <v>32.5</v>
      </c>
      <c r="AR248" s="526">
        <v>8</v>
      </c>
      <c r="AS248" s="322">
        <v>95.1</v>
      </c>
      <c r="AT248" s="323">
        <v>1.68</v>
      </c>
      <c r="AU248" s="324">
        <v>13.44</v>
      </c>
      <c r="AV248" s="527">
        <v>1.3481481481481481</v>
      </c>
      <c r="AW248" s="107">
        <v>31.2</v>
      </c>
      <c r="AX248" s="529">
        <v>2.95</v>
      </c>
      <c r="AY248" s="530">
        <v>7.89</v>
      </c>
      <c r="AZ248" s="230">
        <v>21.1</v>
      </c>
      <c r="BA248" s="445" t="s">
        <v>754</v>
      </c>
      <c r="BB248" s="230">
        <v>0</v>
      </c>
      <c r="BC248" s="533">
        <v>4.6800000000000006</v>
      </c>
      <c r="BD248" s="632"/>
      <c r="BE248" s="230"/>
      <c r="BF248" s="230"/>
      <c r="BG248" s="230"/>
      <c r="BH248" s="230"/>
      <c r="BI248" s="230"/>
      <c r="BJ248" s="641">
        <v>65.400000000000006</v>
      </c>
      <c r="BK248" s="641">
        <v>34.4</v>
      </c>
      <c r="BL248" s="534">
        <v>1.9011627906976747</v>
      </c>
      <c r="BM248" s="642">
        <v>0.76</v>
      </c>
      <c r="BN248" s="642">
        <v>0.61</v>
      </c>
      <c r="BO248" s="230">
        <v>14.6</v>
      </c>
      <c r="BP248" s="230">
        <v>13.5</v>
      </c>
      <c r="BQ248" s="535">
        <v>0.92465753424657537</v>
      </c>
      <c r="BR248" s="536">
        <v>13.8</v>
      </c>
      <c r="BS248" s="536">
        <v>89.2</v>
      </c>
      <c r="BT248" s="536"/>
      <c r="BU248" s="357">
        <v>3.7999999999999972</v>
      </c>
      <c r="BV248" s="357">
        <v>33.299999999999997</v>
      </c>
      <c r="BW248" s="357">
        <v>20.2</v>
      </c>
      <c r="BX248" s="357">
        <v>6.7</v>
      </c>
      <c r="BY248" s="357">
        <v>21</v>
      </c>
      <c r="BZ248" s="357">
        <v>7</v>
      </c>
      <c r="CA248" s="357">
        <v>47.6</v>
      </c>
      <c r="CB248" s="357">
        <v>15.8</v>
      </c>
      <c r="CC248" s="357">
        <v>0.7</v>
      </c>
      <c r="CD248" s="230"/>
      <c r="CE248" s="230"/>
      <c r="CF248" s="230"/>
      <c r="CG248" s="230"/>
      <c r="CH248" s="230"/>
      <c r="CI248" s="230"/>
      <c r="CJ248" s="230"/>
      <c r="CK248" s="230"/>
      <c r="CL248" s="230"/>
      <c r="CM248" s="230"/>
      <c r="CN248" s="71"/>
      <c r="CO248" s="71"/>
      <c r="CP248" s="71"/>
      <c r="CQ248" s="71"/>
      <c r="CR248" s="71"/>
      <c r="CS248" s="71"/>
      <c r="CT248" s="71"/>
      <c r="CU248" s="587"/>
      <c r="CV248" s="230"/>
      <c r="CW248" s="230"/>
      <c r="CX248" s="223" t="s">
        <v>932</v>
      </c>
      <c r="CY248" s="223">
        <v>4</v>
      </c>
      <c r="CZ248" s="390" t="s">
        <v>930</v>
      </c>
      <c r="DA248" s="98" t="s">
        <v>930</v>
      </c>
      <c r="DB248" s="448"/>
      <c r="DC248" s="230"/>
      <c r="DD248" s="54"/>
      <c r="DE248" s="49"/>
      <c r="DF248" s="49"/>
      <c r="DG248" s="49"/>
      <c r="DH248" s="49"/>
      <c r="DI248" s="233" t="s">
        <v>429</v>
      </c>
      <c r="DJ248" s="218">
        <v>6453040825</v>
      </c>
      <c r="DK248" s="269" t="s">
        <v>426</v>
      </c>
      <c r="DL248" s="92">
        <v>6396</v>
      </c>
      <c r="DM248" s="269">
        <v>53</v>
      </c>
      <c r="DN248" s="266" t="s">
        <v>1090</v>
      </c>
      <c r="DO248" s="279" t="s">
        <v>48</v>
      </c>
      <c r="DP248" s="984" t="s">
        <v>158</v>
      </c>
      <c r="DQ248" s="996">
        <v>2</v>
      </c>
      <c r="DR248" s="1057" t="s">
        <v>34</v>
      </c>
      <c r="DS248" s="1057" t="s">
        <v>1100</v>
      </c>
      <c r="DU248" s="269">
        <v>1</v>
      </c>
      <c r="DV248" s="998">
        <v>41261</v>
      </c>
      <c r="DW248" s="269">
        <v>1</v>
      </c>
      <c r="DX248" s="269">
        <v>33</v>
      </c>
      <c r="DY248" s="269" t="s">
        <v>863</v>
      </c>
      <c r="DZ248" s="269">
        <v>640</v>
      </c>
      <c r="EA248" s="1020">
        <v>0.19500000000000001</v>
      </c>
      <c r="EB248" s="1020">
        <v>0.80500000000000005</v>
      </c>
      <c r="EC248" s="269" t="s">
        <v>863</v>
      </c>
      <c r="ED248" s="269" t="s">
        <v>863</v>
      </c>
      <c r="EE248" s="269" t="s">
        <v>863</v>
      </c>
      <c r="EF248" s="269" t="s">
        <v>863</v>
      </c>
      <c r="EG248" s="269">
        <v>0</v>
      </c>
      <c r="EH248" s="556">
        <v>4</v>
      </c>
      <c r="EI248" s="283">
        <v>9</v>
      </c>
      <c r="EJ248" s="283">
        <v>8</v>
      </c>
      <c r="EK248" s="269">
        <v>30</v>
      </c>
      <c r="EL248" s="269">
        <v>3</v>
      </c>
      <c r="EM248" s="269">
        <v>1</v>
      </c>
      <c r="EN248" s="269">
        <v>150</v>
      </c>
      <c r="EO248" s="269">
        <v>70</v>
      </c>
      <c r="EP248" s="1083">
        <v>31.111111111111114</v>
      </c>
      <c r="EQ248" s="1057">
        <v>2</v>
      </c>
      <c r="ER248" s="269" t="s">
        <v>863</v>
      </c>
      <c r="ES248" s="1081" t="s">
        <v>863</v>
      </c>
      <c r="ET248" s="1057" t="s">
        <v>863</v>
      </c>
      <c r="EU248" s="269" t="s">
        <v>863</v>
      </c>
      <c r="EV248" s="269" t="s">
        <v>863</v>
      </c>
      <c r="EW248" s="269"/>
      <c r="EX248" s="987">
        <v>6396</v>
      </c>
      <c r="EY248" s="228"/>
      <c r="EZ248" s="228"/>
      <c r="FA248" s="228"/>
      <c r="FB248" s="228"/>
      <c r="FC248" s="228"/>
      <c r="FD248" s="127"/>
      <c r="FE248" s="35"/>
      <c r="FF248" s="228"/>
      <c r="FG248" s="228"/>
      <c r="FH248" s="228"/>
      <c r="FI248" s="228"/>
      <c r="FJ248" s="35"/>
      <c r="FK248" s="35"/>
      <c r="FL248" s="35"/>
      <c r="FM248" s="33"/>
      <c r="FN248" s="117"/>
      <c r="FO248" s="542"/>
      <c r="FP248" s="167">
        <v>640</v>
      </c>
      <c r="FQ248" s="740" t="s">
        <v>158</v>
      </c>
      <c r="FR248" s="93"/>
      <c r="FS248" s="101"/>
    </row>
    <row r="249" spans="1:201" hidden="1" x14ac:dyDescent="0.25">
      <c r="A249" s="101">
        <v>123</v>
      </c>
      <c r="B249" s="228">
        <f>COUNTIFS($E$1:E249,E249,$G$1:G249,G249)</f>
        <v>1</v>
      </c>
      <c r="C249" s="228"/>
      <c r="D249" s="966">
        <v>6411</v>
      </c>
      <c r="E249" s="233" t="s">
        <v>431</v>
      </c>
      <c r="F249" s="230" t="s">
        <v>432</v>
      </c>
      <c r="G249" s="230">
        <v>6951094843</v>
      </c>
      <c r="H249" s="230">
        <f t="shared" si="3"/>
        <v>48</v>
      </c>
      <c r="I249" s="230" t="s">
        <v>433</v>
      </c>
      <c r="J249" s="230" t="s">
        <v>34</v>
      </c>
      <c r="K249" s="230" t="s">
        <v>53</v>
      </c>
      <c r="L249" s="257" t="s">
        <v>48</v>
      </c>
      <c r="M249" s="230">
        <v>6</v>
      </c>
      <c r="N249" s="226">
        <v>1</v>
      </c>
      <c r="O249" s="226"/>
      <c r="P249" s="226"/>
      <c r="Q249" s="290" t="s">
        <v>388</v>
      </c>
      <c r="T249" s="168" t="s">
        <v>428</v>
      </c>
      <c r="U249" s="168" t="s">
        <v>40</v>
      </c>
      <c r="V249" s="180" t="s">
        <v>96</v>
      </c>
      <c r="W249" s="168" t="s">
        <v>32</v>
      </c>
      <c r="X249" s="179" t="s">
        <v>45</v>
      </c>
      <c r="Y249" s="168" t="s">
        <v>40</v>
      </c>
      <c r="Z249" s="168" t="s">
        <v>40</v>
      </c>
      <c r="AA249" s="226"/>
      <c r="AB249" s="226"/>
      <c r="AC249" s="212">
        <v>276</v>
      </c>
      <c r="AD249" s="212"/>
      <c r="AE249" s="212"/>
      <c r="AF249" s="212"/>
      <c r="AG249" s="212"/>
      <c r="AH249" s="432" t="s">
        <v>158</v>
      </c>
      <c r="AJ249" s="108">
        <v>43.6</v>
      </c>
      <c r="AK249" s="108">
        <v>53.9</v>
      </c>
      <c r="AL249" s="318">
        <v>23.500399999999999</v>
      </c>
      <c r="AM249" s="108">
        <v>12247</v>
      </c>
      <c r="AN249" s="281">
        <v>8.1646666666666672</v>
      </c>
      <c r="AO249" s="226">
        <v>4</v>
      </c>
      <c r="AP249" s="397">
        <v>30.5</v>
      </c>
      <c r="AQ249" s="320">
        <v>36.299999999999997</v>
      </c>
      <c r="AR249" s="371">
        <v>32</v>
      </c>
      <c r="AS249" s="322">
        <v>98.8</v>
      </c>
      <c r="AT249" s="373">
        <v>0.84022038567493118</v>
      </c>
      <c r="AU249" s="369">
        <v>26.887052341597798</v>
      </c>
      <c r="AV249" s="325">
        <v>0.44655929721815524</v>
      </c>
      <c r="AW249" s="108">
        <v>29</v>
      </c>
      <c r="AX249" s="326">
        <v>0.94</v>
      </c>
      <c r="AY249" s="330">
        <v>3.08</v>
      </c>
      <c r="BC249" s="329">
        <v>0.3</v>
      </c>
      <c r="BD249" s="329"/>
      <c r="BJ249" s="430">
        <v>66</v>
      </c>
      <c r="BK249" s="430">
        <v>32.4</v>
      </c>
      <c r="BL249" s="331">
        <v>2.0370370370370372</v>
      </c>
      <c r="BM249" s="431">
        <v>0.24</v>
      </c>
      <c r="BN249" s="431">
        <v>0.61</v>
      </c>
      <c r="BQ249" s="333" t="e">
        <v>#DIV/0!</v>
      </c>
      <c r="BR249" s="347"/>
      <c r="BS249" s="347"/>
      <c r="BT249" s="347"/>
      <c r="BU249" s="347"/>
      <c r="BV249" s="347"/>
      <c r="BW249" s="347"/>
      <c r="BX249" s="347"/>
      <c r="BY249" s="347"/>
      <c r="BZ249" s="347"/>
      <c r="CA249" s="347"/>
      <c r="CB249" s="347"/>
      <c r="CC249" s="347"/>
      <c r="CU249" s="66"/>
      <c r="CX249" s="231" t="s">
        <v>929</v>
      </c>
      <c r="CY249" s="231">
        <v>3</v>
      </c>
      <c r="CZ249" s="231" t="s">
        <v>1292</v>
      </c>
      <c r="DA249" s="231" t="s">
        <v>1292</v>
      </c>
      <c r="DD249" s="54">
        <v>6411</v>
      </c>
      <c r="DE249" s="56">
        <v>179.24218028999999</v>
      </c>
      <c r="DF249" s="56">
        <v>29.042518749999999</v>
      </c>
      <c r="DG249" s="56">
        <v>0</v>
      </c>
      <c r="DH249" s="56">
        <v>0</v>
      </c>
      <c r="DI249" s="4" t="s">
        <v>431</v>
      </c>
      <c r="DJ249" s="109">
        <v>6951094843</v>
      </c>
      <c r="DK249" s="270" t="s">
        <v>433</v>
      </c>
      <c r="DL249" s="3">
        <v>6411</v>
      </c>
      <c r="DM249" s="269">
        <v>48</v>
      </c>
      <c r="DN249" s="266" t="s">
        <v>1090</v>
      </c>
      <c r="DO249" s="46" t="s">
        <v>48</v>
      </c>
      <c r="DP249" s="984" t="s">
        <v>158</v>
      </c>
      <c r="DQ249" s="996">
        <v>2</v>
      </c>
      <c r="DR249" s="1057" t="s">
        <v>34</v>
      </c>
      <c r="DS249" s="1057" t="s">
        <v>34</v>
      </c>
      <c r="DU249" s="269">
        <v>0</v>
      </c>
      <c r="DV249" s="269" t="s">
        <v>863</v>
      </c>
      <c r="DW249" s="269" t="s">
        <v>863</v>
      </c>
      <c r="DX249" s="269" t="s">
        <v>863</v>
      </c>
      <c r="DY249" s="269" t="s">
        <v>863</v>
      </c>
      <c r="DZ249" s="269">
        <v>276</v>
      </c>
      <c r="EA249" s="1020">
        <v>0.19600000000000001</v>
      </c>
      <c r="EB249" s="1020">
        <v>0.80400000000000005</v>
      </c>
      <c r="EC249" s="269" t="s">
        <v>863</v>
      </c>
      <c r="ED249" s="269" t="s">
        <v>863</v>
      </c>
      <c r="EE249" s="269" t="s">
        <v>863</v>
      </c>
      <c r="EF249" s="269" t="s">
        <v>863</v>
      </c>
      <c r="EG249" s="269">
        <v>2</v>
      </c>
      <c r="EH249" s="556">
        <v>3</v>
      </c>
      <c r="EI249" s="283">
        <v>2</v>
      </c>
      <c r="EJ249" s="283">
        <v>6</v>
      </c>
      <c r="EK249" s="269">
        <v>40</v>
      </c>
      <c r="EL249" s="269">
        <v>3</v>
      </c>
      <c r="EM249" s="269">
        <v>1</v>
      </c>
      <c r="EN249" s="269">
        <v>162</v>
      </c>
      <c r="EO249" s="269">
        <v>60</v>
      </c>
      <c r="EP249" s="1083">
        <v>22.862368541380885</v>
      </c>
      <c r="EQ249" s="1057">
        <v>2</v>
      </c>
      <c r="ER249" s="269" t="s">
        <v>863</v>
      </c>
      <c r="ES249" s="1081">
        <v>2</v>
      </c>
      <c r="ET249" s="1057">
        <v>1</v>
      </c>
      <c r="EU249" s="269" t="s">
        <v>863</v>
      </c>
      <c r="EV249" s="269" t="s">
        <v>863</v>
      </c>
      <c r="EW249" s="269"/>
      <c r="EX249" s="987">
        <v>6411</v>
      </c>
      <c r="EY249" s="228"/>
      <c r="EZ249" s="228"/>
      <c r="FA249" s="228"/>
      <c r="FB249" s="228"/>
      <c r="FC249" s="228"/>
      <c r="FD249" s="127"/>
      <c r="FE249" s="35"/>
      <c r="FF249" s="228"/>
      <c r="FG249" s="228"/>
      <c r="FH249" s="228"/>
      <c r="FI249" s="228"/>
      <c r="FJ249" s="35"/>
      <c r="FK249" s="35"/>
      <c r="FL249" s="35"/>
      <c r="FM249" s="33"/>
      <c r="FN249" s="117"/>
      <c r="FO249" s="542"/>
      <c r="FP249" s="167">
        <v>276</v>
      </c>
      <c r="FQ249" s="740" t="s">
        <v>158</v>
      </c>
      <c r="FR249" s="93"/>
      <c r="FS249" s="101"/>
      <c r="GR249" s="225"/>
      <c r="GS249" s="225"/>
    </row>
    <row r="250" spans="1:201" hidden="1" x14ac:dyDescent="0.25">
      <c r="A250" s="101">
        <v>124</v>
      </c>
      <c r="B250" s="228">
        <f>COUNTIFS($E$1:E250,E250,$G$1:G250,G250)</f>
        <v>1</v>
      </c>
      <c r="C250" s="228"/>
      <c r="D250" s="1046">
        <v>6414</v>
      </c>
      <c r="E250" s="10" t="s">
        <v>434</v>
      </c>
      <c r="F250" s="207" t="s">
        <v>51</v>
      </c>
      <c r="G250" s="207">
        <v>5456010516</v>
      </c>
      <c r="H250" s="230">
        <f t="shared" si="3"/>
        <v>63</v>
      </c>
      <c r="I250" s="207" t="s">
        <v>433</v>
      </c>
      <c r="J250" s="209" t="s">
        <v>71</v>
      </c>
      <c r="K250" s="207" t="s">
        <v>53</v>
      </c>
      <c r="L250" s="256" t="s">
        <v>48</v>
      </c>
      <c r="M250" s="207" t="s">
        <v>435</v>
      </c>
      <c r="N250" s="213">
        <v>1</v>
      </c>
      <c r="O250" s="213"/>
      <c r="P250" s="213"/>
      <c r="Q250" s="12" t="s">
        <v>388</v>
      </c>
      <c r="T250" s="168" t="s">
        <v>32</v>
      </c>
      <c r="U250" s="168" t="s">
        <v>298</v>
      </c>
      <c r="V250" s="180" t="s">
        <v>96</v>
      </c>
      <c r="W250" s="168" t="s">
        <v>32</v>
      </c>
      <c r="X250" s="179" t="s">
        <v>45</v>
      </c>
      <c r="Y250" s="168" t="s">
        <v>40</v>
      </c>
      <c r="Z250" s="168" t="s">
        <v>289</v>
      </c>
      <c r="AA250" s="226"/>
      <c r="AB250" s="226"/>
      <c r="AC250" s="212">
        <v>800</v>
      </c>
      <c r="AD250" s="212"/>
      <c r="AE250" s="212"/>
      <c r="AF250" s="212"/>
      <c r="AG250" s="212"/>
      <c r="AH250" s="432" t="s">
        <v>422</v>
      </c>
      <c r="AJ250" s="108">
        <v>17.100000000000001</v>
      </c>
      <c r="AK250" s="108">
        <v>73.5</v>
      </c>
      <c r="AL250" s="318">
        <v>12.568500000000002</v>
      </c>
      <c r="AM250" s="108">
        <v>91134</v>
      </c>
      <c r="AN250" s="281" t="e">
        <v>#VALUE!</v>
      </c>
      <c r="AO250" s="226">
        <v>6</v>
      </c>
      <c r="AP250" s="370">
        <v>52.5</v>
      </c>
      <c r="AQ250" s="320">
        <v>26.8</v>
      </c>
      <c r="AR250" s="371">
        <v>14.3</v>
      </c>
      <c r="AS250" s="322">
        <v>93.6</v>
      </c>
      <c r="AT250" s="373">
        <v>1.958955223880597</v>
      </c>
      <c r="AU250" s="369">
        <v>28.013059701492537</v>
      </c>
      <c r="AV250" s="325">
        <v>1.2773722627737225</v>
      </c>
      <c r="AW250" s="108">
        <v>38.1</v>
      </c>
      <c r="AX250" s="326">
        <v>3.32</v>
      </c>
      <c r="AY250" s="330">
        <v>6.59</v>
      </c>
      <c r="BC250" s="329">
        <v>2.88</v>
      </c>
      <c r="BD250" s="329"/>
      <c r="BJ250" s="430">
        <v>75.900000000000006</v>
      </c>
      <c r="BK250" s="430">
        <v>21.9</v>
      </c>
      <c r="BL250" s="331">
        <v>3.4657534246575348</v>
      </c>
      <c r="BM250" s="431">
        <v>2.6</v>
      </c>
      <c r="BN250" s="431">
        <v>0.68</v>
      </c>
      <c r="BQ250" s="333" t="e">
        <v>#DIV/0!</v>
      </c>
      <c r="BR250" s="347">
        <v>3.7</v>
      </c>
      <c r="BS250" s="347">
        <v>79.3</v>
      </c>
      <c r="BT250" s="347"/>
      <c r="BU250" s="357">
        <v>4.6999999999999993</v>
      </c>
      <c r="BV250" s="357">
        <v>22.5</v>
      </c>
      <c r="BW250" s="357">
        <v>13.4</v>
      </c>
      <c r="BX250" s="357">
        <v>3</v>
      </c>
      <c r="BY250" s="357">
        <v>2.5</v>
      </c>
      <c r="BZ250" s="357">
        <v>0.6</v>
      </c>
      <c r="CA250" s="357">
        <v>62.9</v>
      </c>
      <c r="CB250" s="357">
        <v>14.2</v>
      </c>
      <c r="CC250" s="357">
        <v>7.6</v>
      </c>
      <c r="CU250" s="66"/>
      <c r="CX250" s="231" t="s">
        <v>929</v>
      </c>
      <c r="CY250" s="231">
        <v>3</v>
      </c>
      <c r="CZ250" s="231" t="s">
        <v>938</v>
      </c>
      <c r="DA250" s="98" t="s">
        <v>930</v>
      </c>
      <c r="DD250" s="54">
        <v>6414</v>
      </c>
      <c r="DE250" s="56">
        <v>191.76880000000003</v>
      </c>
      <c r="DF250" s="56">
        <v>33.049130429999991</v>
      </c>
      <c r="DG250" s="56">
        <v>-4.2893517199999565E-2</v>
      </c>
      <c r="DH250" s="56">
        <v>0</v>
      </c>
      <c r="DI250" s="4" t="s">
        <v>434</v>
      </c>
      <c r="DJ250" s="109">
        <v>5456010516</v>
      </c>
      <c r="DK250" s="270" t="s">
        <v>433</v>
      </c>
      <c r="DL250" s="3">
        <v>6414</v>
      </c>
      <c r="DM250" s="269">
        <v>63</v>
      </c>
      <c r="DN250" s="266" t="s">
        <v>1090</v>
      </c>
      <c r="DO250" s="46" t="s">
        <v>48</v>
      </c>
      <c r="DP250" s="984" t="s">
        <v>422</v>
      </c>
      <c r="DQ250" s="996">
        <v>2</v>
      </c>
      <c r="DR250" s="1057" t="s">
        <v>71</v>
      </c>
      <c r="DS250" s="1057" t="s">
        <v>34</v>
      </c>
      <c r="DU250" s="269">
        <v>0</v>
      </c>
      <c r="DV250" s="998" t="s">
        <v>863</v>
      </c>
      <c r="DW250" s="269" t="s">
        <v>863</v>
      </c>
      <c r="DX250" s="269">
        <v>48.4</v>
      </c>
      <c r="DY250" s="269" t="s">
        <v>863</v>
      </c>
      <c r="DZ250" s="269">
        <v>800</v>
      </c>
      <c r="EA250" s="1020">
        <v>0.20399999999999999</v>
      </c>
      <c r="EB250" s="1020">
        <v>0.79600000000000004</v>
      </c>
      <c r="EC250" s="854">
        <v>13.7</v>
      </c>
      <c r="ED250" s="854">
        <v>131.5</v>
      </c>
      <c r="EE250" s="854" t="s">
        <v>863</v>
      </c>
      <c r="EF250" s="269">
        <v>2.23</v>
      </c>
      <c r="EG250" s="269">
        <v>0</v>
      </c>
      <c r="EH250" s="556">
        <v>3</v>
      </c>
      <c r="EI250" s="283">
        <v>2</v>
      </c>
      <c r="EJ250" s="283" t="s">
        <v>435</v>
      </c>
      <c r="EK250" s="269">
        <v>20</v>
      </c>
      <c r="EL250" s="269">
        <v>2</v>
      </c>
      <c r="EM250" s="269">
        <v>1</v>
      </c>
      <c r="EN250" s="269">
        <v>172</v>
      </c>
      <c r="EO250" s="269">
        <v>59</v>
      </c>
      <c r="EP250" s="1083">
        <v>19.943212547322876</v>
      </c>
      <c r="EQ250" s="1057">
        <v>2</v>
      </c>
      <c r="ER250" s="269" t="s">
        <v>863</v>
      </c>
      <c r="ES250" s="1081">
        <v>2</v>
      </c>
      <c r="ET250" s="1057">
        <v>2</v>
      </c>
      <c r="EU250" s="269" t="s">
        <v>863</v>
      </c>
      <c r="EV250" s="269" t="s">
        <v>863</v>
      </c>
      <c r="EW250" s="269"/>
      <c r="EX250" s="987">
        <v>6414</v>
      </c>
      <c r="EY250" s="228"/>
      <c r="EZ250" s="228"/>
      <c r="FA250" s="228"/>
      <c r="FB250" s="228"/>
      <c r="FC250" s="228"/>
      <c r="FD250" s="127"/>
      <c r="FE250" s="35"/>
      <c r="FF250" s="228"/>
      <c r="FG250" s="228"/>
      <c r="FH250" s="228"/>
      <c r="FI250" s="228"/>
      <c r="FJ250" s="35"/>
      <c r="FK250" s="35"/>
      <c r="FL250" s="35"/>
      <c r="FM250" s="33"/>
      <c r="FN250" s="117"/>
      <c r="FO250" s="542"/>
      <c r="FP250" s="167">
        <v>800</v>
      </c>
      <c r="FQ250" s="740" t="s">
        <v>422</v>
      </c>
      <c r="FR250" s="93"/>
      <c r="FS250" s="101"/>
      <c r="GR250" s="225"/>
      <c r="GS250" s="225"/>
    </row>
    <row r="251" spans="1:201" hidden="1" x14ac:dyDescent="0.25">
      <c r="A251" s="101">
        <v>125</v>
      </c>
      <c r="B251" s="228">
        <f>COUNTIFS($E$1:E251,E251,$G$1:G251,G251)</f>
        <v>1</v>
      </c>
      <c r="C251" s="228"/>
      <c r="D251" s="966">
        <v>6429</v>
      </c>
      <c r="E251" s="233" t="s">
        <v>436</v>
      </c>
      <c r="F251" s="230" t="s">
        <v>73</v>
      </c>
      <c r="G251" s="230">
        <v>6409121147</v>
      </c>
      <c r="H251" s="230">
        <f t="shared" si="3"/>
        <v>53</v>
      </c>
      <c r="I251" s="230" t="s">
        <v>437</v>
      </c>
      <c r="J251" s="230" t="s">
        <v>438</v>
      </c>
      <c r="K251" s="230" t="s">
        <v>53</v>
      </c>
      <c r="L251" s="257" t="s">
        <v>48</v>
      </c>
      <c r="M251" s="230">
        <v>5</v>
      </c>
      <c r="N251" s="226">
        <v>1</v>
      </c>
      <c r="O251" s="226"/>
      <c r="P251" s="226"/>
      <c r="Q251" s="290" t="s">
        <v>388</v>
      </c>
      <c r="T251" s="168" t="s">
        <v>32</v>
      </c>
      <c r="U251" s="168" t="s">
        <v>298</v>
      </c>
      <c r="V251" s="180" t="s">
        <v>40</v>
      </c>
      <c r="W251" s="168" t="s">
        <v>32</v>
      </c>
      <c r="X251" s="179" t="s">
        <v>45</v>
      </c>
      <c r="Y251" s="168"/>
      <c r="Z251" s="168" t="s">
        <v>40</v>
      </c>
      <c r="AA251" s="226"/>
      <c r="AB251" s="226"/>
      <c r="AC251" s="212">
        <v>545</v>
      </c>
      <c r="AD251" s="212"/>
      <c r="AE251" s="212"/>
      <c r="AF251" s="212"/>
      <c r="AG251" s="212"/>
      <c r="AH251" s="432" t="s">
        <v>158</v>
      </c>
      <c r="AJ251" s="108">
        <v>62.9</v>
      </c>
      <c r="AK251" s="108">
        <v>90.9</v>
      </c>
      <c r="AL251" s="318">
        <v>57.176100000000005</v>
      </c>
      <c r="AM251" s="108"/>
      <c r="AO251" s="226">
        <v>4</v>
      </c>
      <c r="AP251" s="397">
        <v>61.2</v>
      </c>
      <c r="AQ251" s="320">
        <v>29.5</v>
      </c>
      <c r="AR251" s="371">
        <v>4.3</v>
      </c>
      <c r="AS251" s="322">
        <v>95</v>
      </c>
      <c r="AT251" s="373">
        <v>2.0745762711864408</v>
      </c>
      <c r="AU251" s="369">
        <v>8.9206779661016959</v>
      </c>
      <c r="AV251" s="344">
        <v>1.8106508875739646</v>
      </c>
      <c r="AW251" s="108">
        <v>46.4</v>
      </c>
      <c r="AX251" s="326">
        <v>0.5</v>
      </c>
      <c r="AY251" s="330"/>
      <c r="BC251" s="329">
        <v>2.9600000000000009</v>
      </c>
      <c r="BD251" s="329"/>
      <c r="BJ251" s="430">
        <v>39.5</v>
      </c>
      <c r="BK251" s="430">
        <v>60.1</v>
      </c>
      <c r="BL251" s="331">
        <v>0.65723793677204656</v>
      </c>
      <c r="BM251" s="431">
        <v>0.3</v>
      </c>
      <c r="BN251" s="431">
        <v>0.8</v>
      </c>
      <c r="BQ251" s="333" t="e">
        <v>#DIV/0!</v>
      </c>
      <c r="BR251" s="347"/>
      <c r="BS251" s="347"/>
      <c r="BT251" s="347"/>
      <c r="BU251" s="347"/>
      <c r="BV251" s="347"/>
      <c r="BW251" s="347"/>
      <c r="BX251" s="347"/>
      <c r="BY251" s="347"/>
      <c r="BZ251" s="347"/>
      <c r="CA251" s="347"/>
      <c r="CB251" s="347"/>
      <c r="CC251" s="347"/>
      <c r="CU251" s="66"/>
      <c r="CX251" s="231" t="s">
        <v>942</v>
      </c>
      <c r="CY251" s="231">
        <v>7</v>
      </c>
      <c r="CZ251" s="231" t="s">
        <v>927</v>
      </c>
      <c r="DA251" s="231" t="s">
        <v>928</v>
      </c>
      <c r="DD251" s="54"/>
      <c r="DE251" s="56"/>
      <c r="DF251" s="56"/>
      <c r="DG251" s="56"/>
      <c r="DH251" s="56"/>
      <c r="DI251" s="4" t="s">
        <v>436</v>
      </c>
      <c r="DJ251" s="109">
        <v>6409121147</v>
      </c>
      <c r="DK251" s="270" t="s">
        <v>437</v>
      </c>
      <c r="DL251" s="3">
        <v>6429</v>
      </c>
      <c r="DM251" s="269">
        <v>53</v>
      </c>
      <c r="DN251" s="521" t="s">
        <v>1088</v>
      </c>
      <c r="DO251" s="46" t="s">
        <v>48</v>
      </c>
      <c r="DP251" s="984" t="s">
        <v>158</v>
      </c>
      <c r="DQ251" s="996">
        <v>2</v>
      </c>
      <c r="DR251" s="1057" t="s">
        <v>438</v>
      </c>
      <c r="DS251" s="1057" t="s">
        <v>438</v>
      </c>
      <c r="DU251" s="269">
        <v>0</v>
      </c>
      <c r="DV251" s="269" t="s">
        <v>863</v>
      </c>
      <c r="DW251" s="269" t="s">
        <v>863</v>
      </c>
      <c r="DX251" s="269">
        <v>0.6</v>
      </c>
      <c r="DY251" s="269" t="s">
        <v>863</v>
      </c>
      <c r="DZ251" s="269">
        <v>545</v>
      </c>
      <c r="EA251" s="1020">
        <v>0.54300000000000004</v>
      </c>
      <c r="EB251" s="1020">
        <v>0.45700000000000002</v>
      </c>
      <c r="EC251" s="269" t="s">
        <v>863</v>
      </c>
      <c r="ED251" s="269" t="s">
        <v>863</v>
      </c>
      <c r="EE251" s="269" t="s">
        <v>863</v>
      </c>
      <c r="EF251" s="269" t="s">
        <v>863</v>
      </c>
      <c r="EG251" s="269">
        <v>0</v>
      </c>
      <c r="EH251" s="556">
        <v>7</v>
      </c>
      <c r="EI251" s="283">
        <v>2</v>
      </c>
      <c r="EJ251" s="283">
        <v>5</v>
      </c>
      <c r="EK251" s="269">
        <v>25</v>
      </c>
      <c r="EL251" s="269">
        <v>3</v>
      </c>
      <c r="EM251" s="269">
        <v>1</v>
      </c>
      <c r="EN251" s="269">
        <v>190</v>
      </c>
      <c r="EO251" s="269">
        <v>95</v>
      </c>
      <c r="EP251" s="1083">
        <v>26.315789473684209</v>
      </c>
      <c r="EQ251" s="1057">
        <v>1</v>
      </c>
      <c r="ER251" s="269" t="s">
        <v>863</v>
      </c>
      <c r="ES251" s="1081">
        <v>0</v>
      </c>
      <c r="ET251" s="1057">
        <v>0</v>
      </c>
      <c r="EU251" s="269" t="s">
        <v>863</v>
      </c>
      <c r="EV251" s="269" t="s">
        <v>863</v>
      </c>
      <c r="EW251" s="269"/>
      <c r="EX251" s="987">
        <v>6429</v>
      </c>
      <c r="EY251" s="228"/>
      <c r="EZ251" s="228"/>
      <c r="FA251" s="228"/>
      <c r="FB251" s="228"/>
      <c r="FC251" s="228"/>
      <c r="FD251" s="127"/>
      <c r="FE251" s="35"/>
      <c r="FF251" s="228"/>
      <c r="FG251" s="228"/>
      <c r="FH251" s="228"/>
      <c r="FI251" s="228"/>
      <c r="FJ251" s="35"/>
      <c r="FK251" s="35"/>
      <c r="FL251" s="35"/>
      <c r="FM251" s="33"/>
      <c r="FN251" s="117"/>
      <c r="FO251" s="542"/>
      <c r="FP251" s="167">
        <v>545</v>
      </c>
      <c r="FQ251" s="740" t="s">
        <v>158</v>
      </c>
      <c r="FR251" s="93"/>
      <c r="FS251" s="101"/>
      <c r="GR251" s="225"/>
      <c r="GS251" s="225"/>
    </row>
    <row r="252" spans="1:201" s="260" customFormat="1" hidden="1" x14ac:dyDescent="0.25">
      <c r="A252" s="101">
        <v>126</v>
      </c>
      <c r="B252" s="228">
        <f>COUNTIFS($E$1:E252,E252,$G$1:G252,G252)</f>
        <v>1</v>
      </c>
      <c r="C252" s="228"/>
      <c r="D252" s="966">
        <v>6430</v>
      </c>
      <c r="E252" s="233" t="s">
        <v>439</v>
      </c>
      <c r="F252" s="230" t="s">
        <v>36</v>
      </c>
      <c r="G252" s="230">
        <v>7708014468</v>
      </c>
      <c r="H252" s="230">
        <f t="shared" si="3"/>
        <v>40</v>
      </c>
      <c r="I252" s="230" t="s">
        <v>437</v>
      </c>
      <c r="J252" s="230" t="s">
        <v>71</v>
      </c>
      <c r="K252" s="230" t="s">
        <v>53</v>
      </c>
      <c r="L252" s="257" t="s">
        <v>48</v>
      </c>
      <c r="M252" s="230" t="s">
        <v>440</v>
      </c>
      <c r="N252" s="226">
        <v>5</v>
      </c>
      <c r="O252" s="226"/>
      <c r="P252" s="226"/>
      <c r="Q252" s="290" t="s">
        <v>442</v>
      </c>
      <c r="R252" s="66"/>
      <c r="S252" s="66"/>
      <c r="T252" s="168" t="s">
        <v>32</v>
      </c>
      <c r="U252" s="168" t="s">
        <v>298</v>
      </c>
      <c r="V252" s="180" t="s">
        <v>96</v>
      </c>
      <c r="W252" s="168" t="s">
        <v>32</v>
      </c>
      <c r="X252" s="179" t="s">
        <v>45</v>
      </c>
      <c r="Y252" s="168" t="s">
        <v>40</v>
      </c>
      <c r="Z252" s="168" t="s">
        <v>289</v>
      </c>
      <c r="AA252" s="226"/>
      <c r="AB252" s="226"/>
      <c r="AC252" s="212">
        <v>51173</v>
      </c>
      <c r="AD252" s="212"/>
      <c r="AE252" s="212"/>
      <c r="AF252" s="212"/>
      <c r="AG252" s="212"/>
      <c r="AH252" s="432" t="s">
        <v>158</v>
      </c>
      <c r="AI252" s="72"/>
      <c r="AJ252" s="108">
        <v>93.4</v>
      </c>
      <c r="AK252" s="108">
        <v>98.2</v>
      </c>
      <c r="AL252" s="318">
        <v>91.718800000000016</v>
      </c>
      <c r="AM252" s="108"/>
      <c r="AN252" s="226"/>
      <c r="AO252" s="226">
        <v>6</v>
      </c>
      <c r="AP252" s="397">
        <v>4.4000000000000004</v>
      </c>
      <c r="AQ252" s="320">
        <v>2.5</v>
      </c>
      <c r="AR252" s="371">
        <v>92.6</v>
      </c>
      <c r="AS252" s="322">
        <v>99.5</v>
      </c>
      <c r="AT252" s="373">
        <v>1.7600000000000002</v>
      </c>
      <c r="AU252" s="369">
        <v>162.976</v>
      </c>
      <c r="AV252" s="344">
        <v>4.6267087276551003E-2</v>
      </c>
      <c r="AW252" s="108">
        <v>3.7</v>
      </c>
      <c r="AX252" s="326">
        <v>0.2</v>
      </c>
      <c r="AY252" s="330">
        <v>5.3</v>
      </c>
      <c r="AZ252" s="226"/>
      <c r="BA252" s="345"/>
      <c r="BB252" s="226"/>
      <c r="BC252" s="329">
        <v>0.14000000000000004</v>
      </c>
      <c r="BD252" s="329"/>
      <c r="BE252" s="226"/>
      <c r="BF252" s="226"/>
      <c r="BG252" s="226"/>
      <c r="BH252" s="226"/>
      <c r="BI252" s="226"/>
      <c r="BJ252" s="430">
        <v>81.5</v>
      </c>
      <c r="BK252" s="430">
        <v>18.3</v>
      </c>
      <c r="BL252" s="331">
        <v>4.4535519125683054</v>
      </c>
      <c r="BM252" s="431">
        <v>0.2</v>
      </c>
      <c r="BN252" s="431">
        <v>0.04</v>
      </c>
      <c r="BO252" s="226"/>
      <c r="BP252" s="226"/>
      <c r="BQ252" s="333" t="e">
        <v>#DIV/0!</v>
      </c>
      <c r="BR252" s="347"/>
      <c r="BS252" s="347"/>
      <c r="BT252" s="347"/>
      <c r="BU252" s="347"/>
      <c r="BV252" s="347"/>
      <c r="BW252" s="347"/>
      <c r="BX252" s="347"/>
      <c r="BY252" s="347"/>
      <c r="BZ252" s="347"/>
      <c r="CA252" s="347"/>
      <c r="CB252" s="347"/>
      <c r="CC252" s="347"/>
      <c r="CD252" s="226"/>
      <c r="CE252" s="226"/>
      <c r="CF252" s="226"/>
      <c r="CG252" s="226"/>
      <c r="CH252" s="226"/>
      <c r="CI252" s="226"/>
      <c r="CJ252" s="226"/>
      <c r="CK252" s="226"/>
      <c r="CL252" s="226"/>
      <c r="CM252" s="226"/>
      <c r="CN252" s="66"/>
      <c r="CO252" s="66"/>
      <c r="CP252" s="66"/>
      <c r="CQ252" s="66"/>
      <c r="CR252" s="66"/>
      <c r="CS252" s="66"/>
      <c r="CT252" s="66"/>
      <c r="CU252" s="66"/>
      <c r="CV252" s="226"/>
      <c r="CW252" s="226"/>
      <c r="CX252" s="231" t="s">
        <v>942</v>
      </c>
      <c r="CY252" s="231">
        <v>7</v>
      </c>
      <c r="CZ252" s="231" t="s">
        <v>936</v>
      </c>
      <c r="DA252" s="231" t="s">
        <v>936</v>
      </c>
      <c r="DB252" s="335"/>
      <c r="DC252" s="226"/>
      <c r="DD252" s="54"/>
      <c r="DE252" s="56"/>
      <c r="DF252" s="56"/>
      <c r="DG252" s="56"/>
      <c r="DH252" s="56"/>
      <c r="DI252" s="4" t="s">
        <v>439</v>
      </c>
      <c r="DJ252" s="109">
        <v>7708014468</v>
      </c>
      <c r="DK252" s="270" t="s">
        <v>437</v>
      </c>
      <c r="DL252" s="3">
        <v>6430</v>
      </c>
      <c r="DM252" s="269">
        <v>40</v>
      </c>
      <c r="DN252" s="521" t="s">
        <v>1088</v>
      </c>
      <c r="DO252" s="46" t="s">
        <v>48</v>
      </c>
      <c r="DP252" s="984" t="s">
        <v>158</v>
      </c>
      <c r="DQ252" s="996">
        <v>2</v>
      </c>
      <c r="DR252" s="1057" t="s">
        <v>1142</v>
      </c>
      <c r="DS252" s="1057" t="s">
        <v>1142</v>
      </c>
      <c r="DT252" s="230"/>
      <c r="DU252" s="269">
        <v>0</v>
      </c>
      <c r="DV252" s="269" t="s">
        <v>863</v>
      </c>
      <c r="DW252" s="269" t="s">
        <v>863</v>
      </c>
      <c r="DX252" s="269" t="s">
        <v>863</v>
      </c>
      <c r="DY252" s="269" t="s">
        <v>863</v>
      </c>
      <c r="DZ252" s="269">
        <v>51173</v>
      </c>
      <c r="EA252" s="1020">
        <v>0.89400000000000002</v>
      </c>
      <c r="EB252" s="1020">
        <v>0.106</v>
      </c>
      <c r="EC252" s="269" t="s">
        <v>863</v>
      </c>
      <c r="ED252" s="269" t="s">
        <v>863</v>
      </c>
      <c r="EE252" s="269" t="s">
        <v>863</v>
      </c>
      <c r="EF252" s="269" t="s">
        <v>863</v>
      </c>
      <c r="EG252" s="269">
        <v>0</v>
      </c>
      <c r="EH252" s="556">
        <v>7</v>
      </c>
      <c r="EI252" s="283" t="s">
        <v>441</v>
      </c>
      <c r="EJ252" s="283" t="s">
        <v>440</v>
      </c>
      <c r="EK252" s="269">
        <v>60</v>
      </c>
      <c r="EL252" s="269">
        <v>3</v>
      </c>
      <c r="EM252" s="269">
        <v>0</v>
      </c>
      <c r="EN252" s="269" t="s">
        <v>863</v>
      </c>
      <c r="EO252" s="269" t="s">
        <v>863</v>
      </c>
      <c r="EP252" s="1083" t="s">
        <v>863</v>
      </c>
      <c r="EQ252" s="1057">
        <v>0</v>
      </c>
      <c r="ER252" s="269" t="s">
        <v>863</v>
      </c>
      <c r="ES252" s="1081">
        <v>0</v>
      </c>
      <c r="ET252" s="1057">
        <v>0</v>
      </c>
      <c r="EU252" s="269">
        <v>6</v>
      </c>
      <c r="EV252" s="998">
        <v>41730</v>
      </c>
      <c r="EW252" s="998"/>
      <c r="EX252" s="987">
        <v>6430</v>
      </c>
      <c r="EY252" s="228"/>
      <c r="EZ252" s="228"/>
      <c r="FA252" s="228"/>
      <c r="FB252" s="228"/>
      <c r="FC252" s="228"/>
      <c r="FD252" s="127"/>
      <c r="FE252" s="35"/>
      <c r="FF252" s="228"/>
      <c r="FG252" s="228"/>
      <c r="FH252" s="228"/>
      <c r="FI252" s="228"/>
      <c r="FJ252" s="35"/>
      <c r="FK252" s="35"/>
      <c r="FL252" s="35"/>
      <c r="FM252" s="33"/>
      <c r="FN252" s="117"/>
      <c r="FO252" s="542"/>
      <c r="FP252" s="167">
        <v>51173</v>
      </c>
      <c r="FQ252" s="740" t="s">
        <v>158</v>
      </c>
      <c r="FR252" s="93"/>
      <c r="FS252" s="101"/>
      <c r="FT252" s="93"/>
      <c r="FU252" s="93"/>
      <c r="FV252" s="93"/>
      <c r="FW252" s="93"/>
      <c r="FX252" s="93"/>
      <c r="FY252" s="93"/>
      <c r="FZ252" s="93"/>
      <c r="GA252" s="93"/>
      <c r="GB252" s="93"/>
      <c r="GC252" s="93"/>
      <c r="GD252" s="93"/>
      <c r="GE252" s="93"/>
      <c r="GF252" s="93"/>
      <c r="GG252" s="93"/>
      <c r="GH252" s="93"/>
      <c r="GI252" s="93"/>
      <c r="GJ252" s="93"/>
      <c r="GK252" s="93"/>
      <c r="GL252" s="93"/>
      <c r="GM252" s="93"/>
      <c r="GN252" s="93"/>
      <c r="GO252" s="93"/>
      <c r="GP252" s="93"/>
      <c r="GQ252" s="93"/>
      <c r="GR252" s="225"/>
      <c r="GS252" s="225"/>
    </row>
    <row r="253" spans="1:201" s="260" customFormat="1" hidden="1" x14ac:dyDescent="0.25">
      <c r="A253" s="101">
        <v>127</v>
      </c>
      <c r="B253" s="228">
        <f>COUNTIFS($E$1:E253,E253,$G$1:G253,G253)</f>
        <v>1</v>
      </c>
      <c r="C253" s="228"/>
      <c r="D253" s="966">
        <v>6462</v>
      </c>
      <c r="E253" s="233" t="s">
        <v>443</v>
      </c>
      <c r="F253" s="230" t="s">
        <v>44</v>
      </c>
      <c r="G253" s="95">
        <v>5409300259</v>
      </c>
      <c r="H253" s="230">
        <f t="shared" si="3"/>
        <v>63</v>
      </c>
      <c r="I253" s="230" t="s">
        <v>444</v>
      </c>
      <c r="J253" s="218" t="s">
        <v>445</v>
      </c>
      <c r="K253" s="230" t="s">
        <v>53</v>
      </c>
      <c r="L253" s="257" t="s">
        <v>48</v>
      </c>
      <c r="M253" s="230" t="s">
        <v>446</v>
      </c>
      <c r="N253" s="226">
        <v>9</v>
      </c>
      <c r="O253" s="226"/>
      <c r="P253" s="226"/>
      <c r="Q253" s="290" t="s">
        <v>442</v>
      </c>
      <c r="R253" s="66"/>
      <c r="S253" s="66"/>
      <c r="T253" s="168" t="s">
        <v>32</v>
      </c>
      <c r="U253" s="168" t="s">
        <v>298</v>
      </c>
      <c r="V253" s="180" t="s">
        <v>96</v>
      </c>
      <c r="W253" s="168" t="s">
        <v>32</v>
      </c>
      <c r="X253" s="179" t="s">
        <v>45</v>
      </c>
      <c r="Y253" s="168" t="s">
        <v>40</v>
      </c>
      <c r="Z253" s="168" t="s">
        <v>289</v>
      </c>
      <c r="AA253" s="226"/>
      <c r="AB253" s="226"/>
      <c r="AC253" s="212">
        <v>311</v>
      </c>
      <c r="AD253" s="212"/>
      <c r="AE253" s="212"/>
      <c r="AF253" s="212"/>
      <c r="AG253" s="212"/>
      <c r="AH253" s="432" t="s">
        <v>158</v>
      </c>
      <c r="AI253" s="72"/>
      <c r="AJ253" s="108">
        <v>23.2</v>
      </c>
      <c r="AK253" s="108">
        <v>77.7</v>
      </c>
      <c r="AL253" s="318">
        <v>18.026400000000002</v>
      </c>
      <c r="AM253" s="108">
        <v>68841</v>
      </c>
      <c r="AN253" s="281" t="e">
        <v>#VALUE!</v>
      </c>
      <c r="AO253" s="226">
        <v>6</v>
      </c>
      <c r="AP253" s="370">
        <v>51.3</v>
      </c>
      <c r="AQ253" s="320">
        <v>21</v>
      </c>
      <c r="AR253" s="371">
        <v>25.7</v>
      </c>
      <c r="AS253" s="322">
        <v>98</v>
      </c>
      <c r="AT253" s="373">
        <v>2.4428571428571426</v>
      </c>
      <c r="AU253" s="369">
        <v>62.781428571428563</v>
      </c>
      <c r="AV253" s="325">
        <v>1.0985010706638114</v>
      </c>
      <c r="AW253" s="108">
        <v>45.2</v>
      </c>
      <c r="AX253" s="326">
        <v>1.75</v>
      </c>
      <c r="AY253" s="330">
        <v>3.42</v>
      </c>
      <c r="AZ253" s="226"/>
      <c r="BA253" s="345"/>
      <c r="BB253" s="226"/>
      <c r="BC253" s="329">
        <v>1.2199999999999989</v>
      </c>
      <c r="BD253" s="329"/>
      <c r="BE253" s="226"/>
      <c r="BF253" s="226"/>
      <c r="BG253" s="226"/>
      <c r="BH253" s="226"/>
      <c r="BI253" s="226"/>
      <c r="BJ253" s="430">
        <v>48</v>
      </c>
      <c r="BK253" s="430">
        <v>50.8</v>
      </c>
      <c r="BL253" s="331">
        <v>0.94488188976377963</v>
      </c>
      <c r="BM253" s="431">
        <v>0.88</v>
      </c>
      <c r="BN253" s="431">
        <v>1.05</v>
      </c>
      <c r="BO253" s="226"/>
      <c r="BP253" s="226"/>
      <c r="BQ253" s="333" t="e">
        <v>#DIV/0!</v>
      </c>
      <c r="BR253" s="347"/>
      <c r="BS253" s="347"/>
      <c r="BT253" s="347"/>
      <c r="BU253" s="347"/>
      <c r="BV253" s="347"/>
      <c r="BW253" s="347"/>
      <c r="BX253" s="347"/>
      <c r="BY253" s="347"/>
      <c r="BZ253" s="347"/>
      <c r="CA253" s="347"/>
      <c r="CB253" s="347"/>
      <c r="CC253" s="347"/>
      <c r="CD253" s="226"/>
      <c r="CE253" s="226"/>
      <c r="CF253" s="226"/>
      <c r="CG253" s="226"/>
      <c r="CH253" s="226"/>
      <c r="CI253" s="226"/>
      <c r="CJ253" s="226"/>
      <c r="CK253" s="226"/>
      <c r="CL253" s="226"/>
      <c r="CM253" s="226"/>
      <c r="CN253" s="66"/>
      <c r="CO253" s="66"/>
      <c r="CP253" s="66"/>
      <c r="CQ253" s="66"/>
      <c r="CR253" s="66"/>
      <c r="CS253" s="66"/>
      <c r="CT253" s="66"/>
      <c r="CU253" s="66"/>
      <c r="CV253" s="226"/>
      <c r="CW253" s="226"/>
      <c r="CX253" s="231" t="s">
        <v>1046</v>
      </c>
      <c r="CY253" s="231">
        <v>5</v>
      </c>
      <c r="CZ253" s="421" t="s">
        <v>927</v>
      </c>
      <c r="DA253" s="231" t="s">
        <v>928</v>
      </c>
      <c r="DB253" s="335"/>
      <c r="DC253" s="226"/>
      <c r="DD253" s="54"/>
      <c r="DE253" s="56"/>
      <c r="DF253" s="56"/>
      <c r="DG253" s="56"/>
      <c r="DH253" s="56"/>
      <c r="DI253" s="4" t="s">
        <v>443</v>
      </c>
      <c r="DJ253" s="109">
        <v>5409300259</v>
      </c>
      <c r="DK253" s="109" t="s">
        <v>444</v>
      </c>
      <c r="DL253" s="3">
        <v>6462</v>
      </c>
      <c r="DM253" s="269">
        <v>63</v>
      </c>
      <c r="DN253" s="521" t="s">
        <v>1088</v>
      </c>
      <c r="DO253" s="46" t="s">
        <v>48</v>
      </c>
      <c r="DP253" s="984" t="s">
        <v>158</v>
      </c>
      <c r="DQ253" s="996">
        <v>2</v>
      </c>
      <c r="DR253" s="559" t="s">
        <v>445</v>
      </c>
      <c r="DS253" s="1057" t="s">
        <v>445</v>
      </c>
      <c r="DT253" s="230"/>
      <c r="DU253" s="269">
        <v>0</v>
      </c>
      <c r="DV253" s="998" t="s">
        <v>863</v>
      </c>
      <c r="DW253" s="269" t="s">
        <v>863</v>
      </c>
      <c r="DX253" s="269">
        <v>5.3</v>
      </c>
      <c r="DY253" s="269" t="s">
        <v>863</v>
      </c>
      <c r="DZ253" s="269">
        <v>311</v>
      </c>
      <c r="EA253" s="1020">
        <v>0.219</v>
      </c>
      <c r="EB253" s="1020">
        <v>0.78100000000000003</v>
      </c>
      <c r="EC253" s="854">
        <v>1.9</v>
      </c>
      <c r="ED253" s="854">
        <v>283.5</v>
      </c>
      <c r="EE253" s="854" t="s">
        <v>863</v>
      </c>
      <c r="EF253" s="269">
        <v>6.18</v>
      </c>
      <c r="EG253" s="269">
        <v>0</v>
      </c>
      <c r="EH253" s="556">
        <v>5</v>
      </c>
      <c r="EI253" s="283">
        <v>9</v>
      </c>
      <c r="EJ253" s="283" t="s">
        <v>446</v>
      </c>
      <c r="EK253" s="269">
        <v>50</v>
      </c>
      <c r="EL253" s="269">
        <v>3</v>
      </c>
      <c r="EM253" s="269">
        <v>1</v>
      </c>
      <c r="EN253" s="269">
        <v>168</v>
      </c>
      <c r="EO253" s="269">
        <v>90</v>
      </c>
      <c r="EP253" s="1083">
        <v>31.887755102040813</v>
      </c>
      <c r="EQ253" s="1057">
        <v>2</v>
      </c>
      <c r="ER253" s="269" t="s">
        <v>863</v>
      </c>
      <c r="ES253" s="1081">
        <v>3</v>
      </c>
      <c r="ET253" s="1057">
        <v>2</v>
      </c>
      <c r="EU253" s="269">
        <v>2</v>
      </c>
      <c r="EV253" s="998">
        <v>42760</v>
      </c>
      <c r="EW253" s="998"/>
      <c r="EX253" s="987">
        <v>6462</v>
      </c>
      <c r="EY253" s="228"/>
      <c r="EZ253" s="228"/>
      <c r="FA253" s="228"/>
      <c r="FB253" s="228"/>
      <c r="FC253" s="228"/>
      <c r="FD253" s="127"/>
      <c r="FE253" s="35"/>
      <c r="FF253" s="228"/>
      <c r="FG253" s="228"/>
      <c r="FH253" s="228"/>
      <c r="FI253" s="228"/>
      <c r="FJ253" s="35"/>
      <c r="FK253" s="35"/>
      <c r="FL253" s="35"/>
      <c r="FM253" s="33"/>
      <c r="FN253" s="117"/>
      <c r="FO253" s="542"/>
      <c r="FP253" s="167">
        <v>311</v>
      </c>
      <c r="FQ253" s="740" t="s">
        <v>158</v>
      </c>
      <c r="FR253" s="93"/>
      <c r="FS253" s="101"/>
      <c r="FT253" s="93"/>
      <c r="FU253" s="93"/>
      <c r="FV253" s="93"/>
      <c r="FW253" s="93"/>
      <c r="FX253" s="93"/>
      <c r="FY253" s="93"/>
      <c r="FZ253" s="93"/>
      <c r="GA253" s="93"/>
      <c r="GB253" s="93"/>
      <c r="GC253" s="93"/>
      <c r="GD253" s="93"/>
      <c r="GE253" s="93"/>
      <c r="GF253" s="93"/>
      <c r="GG253" s="93"/>
      <c r="GH253" s="93"/>
      <c r="GI253" s="93"/>
      <c r="GJ253" s="93"/>
      <c r="GK253" s="93"/>
      <c r="GL253" s="93"/>
      <c r="GM253" s="93"/>
      <c r="GN253" s="93"/>
      <c r="GO253" s="93"/>
      <c r="GP253" s="93"/>
      <c r="GQ253" s="93"/>
      <c r="GR253" s="225"/>
      <c r="GS253" s="225"/>
    </row>
    <row r="254" spans="1:201" hidden="1" x14ac:dyDescent="0.25">
      <c r="A254" s="101">
        <v>128</v>
      </c>
      <c r="B254" s="228">
        <f>COUNTIFS($E$1:E254,E254,$G$1:G254,G254)</f>
        <v>1</v>
      </c>
      <c r="C254" s="228"/>
      <c r="D254" s="966">
        <v>6476</v>
      </c>
      <c r="E254" s="233" t="s">
        <v>447</v>
      </c>
      <c r="F254" s="230" t="s">
        <v>448</v>
      </c>
      <c r="G254" s="230">
        <v>505320047</v>
      </c>
      <c r="H254" s="230">
        <f t="shared" si="3"/>
        <v>67</v>
      </c>
      <c r="I254" s="230" t="s">
        <v>449</v>
      </c>
      <c r="J254" s="230" t="s">
        <v>450</v>
      </c>
      <c r="K254" s="223" t="s">
        <v>948</v>
      </c>
      <c r="L254" s="257" t="s">
        <v>48</v>
      </c>
      <c r="M254" s="230">
        <v>2</v>
      </c>
      <c r="N254" s="230" t="s">
        <v>451</v>
      </c>
      <c r="O254" s="230"/>
      <c r="P254" s="230"/>
      <c r="Q254" s="296"/>
      <c r="R254" s="71"/>
      <c r="S254" s="71"/>
      <c r="T254" s="172" t="s">
        <v>32</v>
      </c>
      <c r="U254" s="172" t="s">
        <v>298</v>
      </c>
      <c r="V254" s="188" t="s">
        <v>40</v>
      </c>
      <c r="W254" s="172" t="s">
        <v>40</v>
      </c>
      <c r="X254" s="174" t="s">
        <v>40</v>
      </c>
      <c r="Y254" s="172" t="s">
        <v>40</v>
      </c>
      <c r="Z254" s="172" t="s">
        <v>40</v>
      </c>
      <c r="AA254" s="230"/>
      <c r="AB254" s="230"/>
      <c r="AC254" s="95" t="s">
        <v>40</v>
      </c>
      <c r="AD254" s="95"/>
      <c r="AE254" s="95"/>
      <c r="AF254" s="95"/>
      <c r="AG254" s="95"/>
      <c r="AH254" s="261" t="s">
        <v>710</v>
      </c>
      <c r="AI254" s="457"/>
      <c r="AJ254" s="107" t="s">
        <v>754</v>
      </c>
      <c r="AK254" s="107"/>
      <c r="AL254" s="524" t="s">
        <v>754</v>
      </c>
      <c r="AM254" s="107"/>
      <c r="AN254" s="230"/>
      <c r="AO254" s="230">
        <v>2</v>
      </c>
      <c r="AP254" s="526">
        <v>66.099999999999994</v>
      </c>
      <c r="AQ254" s="526">
        <v>23.7</v>
      </c>
      <c r="AR254" s="526">
        <v>3.09</v>
      </c>
      <c r="AS254" s="322">
        <v>92.89</v>
      </c>
      <c r="AT254" s="323">
        <v>2.7890295358649788</v>
      </c>
      <c r="AU254" s="324">
        <v>8.6181012658227836</v>
      </c>
      <c r="AV254" s="527">
        <v>2.467338559163867</v>
      </c>
      <c r="AW254" s="107" t="s">
        <v>754</v>
      </c>
      <c r="AX254" s="529" t="s">
        <v>754</v>
      </c>
      <c r="AY254" s="530" t="s">
        <v>754</v>
      </c>
      <c r="AZ254" s="223" t="s">
        <v>754</v>
      </c>
      <c r="BA254" s="445" t="s">
        <v>754</v>
      </c>
      <c r="BB254" s="223" t="s">
        <v>754</v>
      </c>
      <c r="BC254" s="533" t="e">
        <v>#VALUE!</v>
      </c>
      <c r="BD254" s="632"/>
      <c r="BE254" s="230"/>
      <c r="BF254" s="230"/>
      <c r="BG254" s="230"/>
      <c r="BH254" s="230"/>
      <c r="BI254" s="230"/>
      <c r="BJ254" s="641" t="s">
        <v>754</v>
      </c>
      <c r="BK254" s="641" t="s">
        <v>754</v>
      </c>
      <c r="BL254" s="534" t="s">
        <v>754</v>
      </c>
      <c r="BM254" s="642" t="s">
        <v>754</v>
      </c>
      <c r="BN254" s="642" t="s">
        <v>754</v>
      </c>
      <c r="BO254" s="223" t="s">
        <v>754</v>
      </c>
      <c r="BP254" s="223" t="s">
        <v>754</v>
      </c>
      <c r="BQ254" s="535" t="e">
        <v>#VALUE!</v>
      </c>
      <c r="BR254" s="536">
        <v>3.6</v>
      </c>
      <c r="BS254" s="536">
        <v>89.3</v>
      </c>
      <c r="BT254" s="536"/>
      <c r="BU254" s="357">
        <v>1.2</v>
      </c>
      <c r="BV254" s="357">
        <v>11</v>
      </c>
      <c r="BW254" s="357" t="s">
        <v>754</v>
      </c>
      <c r="BX254" s="357" t="s">
        <v>754</v>
      </c>
      <c r="BY254" s="357" t="s">
        <v>754</v>
      </c>
      <c r="BZ254" s="357" t="s">
        <v>754</v>
      </c>
      <c r="CA254" s="357">
        <v>56.1</v>
      </c>
      <c r="CB254" s="357">
        <v>6.2</v>
      </c>
      <c r="CC254" s="357">
        <v>0.2</v>
      </c>
      <c r="CD254" s="230"/>
      <c r="CE254" s="230"/>
      <c r="CF254" s="230"/>
      <c r="CG254" s="230"/>
      <c r="CH254" s="230"/>
      <c r="CI254" s="230"/>
      <c r="CJ254" s="230"/>
      <c r="CK254" s="230"/>
      <c r="CL254" s="230"/>
      <c r="CM254" s="230"/>
      <c r="CN254" s="71"/>
      <c r="CO254" s="71"/>
      <c r="CP254" s="71"/>
      <c r="CQ254" s="71"/>
      <c r="CR254" s="71"/>
      <c r="CS254" s="71"/>
      <c r="CT254" s="71"/>
      <c r="CU254" s="587"/>
      <c r="CV254" s="230"/>
      <c r="CW254" s="230"/>
      <c r="CX254" s="223" t="s">
        <v>932</v>
      </c>
      <c r="CY254" s="223">
        <v>4</v>
      </c>
      <c r="CZ254" s="223" t="s">
        <v>930</v>
      </c>
      <c r="DA254" s="98" t="s">
        <v>930</v>
      </c>
      <c r="DB254" s="448"/>
      <c r="DC254" s="230"/>
      <c r="DD254" s="54"/>
      <c r="DE254" s="49"/>
      <c r="DF254" s="49"/>
      <c r="DG254" s="49"/>
      <c r="DH254" s="49"/>
      <c r="DI254" s="233" t="s">
        <v>447</v>
      </c>
      <c r="DJ254" s="218">
        <v>505320047</v>
      </c>
      <c r="DK254" s="269" t="s">
        <v>449</v>
      </c>
      <c r="DL254" s="92">
        <v>6476</v>
      </c>
      <c r="DM254" s="269">
        <v>67</v>
      </c>
      <c r="DN254" s="266" t="s">
        <v>1090</v>
      </c>
      <c r="DO254" s="279" t="s">
        <v>48</v>
      </c>
      <c r="DP254" s="984" t="s">
        <v>710</v>
      </c>
      <c r="DQ254" s="996">
        <v>1</v>
      </c>
      <c r="DR254" s="1057" t="s">
        <v>31</v>
      </c>
      <c r="DS254" s="1057" t="s">
        <v>1032</v>
      </c>
      <c r="DU254" s="269">
        <v>1</v>
      </c>
      <c r="DV254" s="998">
        <v>38085</v>
      </c>
      <c r="DW254" s="269">
        <v>0</v>
      </c>
      <c r="DX254" s="269">
        <v>1.1000000000000001</v>
      </c>
      <c r="DY254" s="269">
        <v>2.2999999999999998</v>
      </c>
      <c r="DZ254" s="269" t="s">
        <v>863</v>
      </c>
      <c r="EA254" s="269" t="s">
        <v>863</v>
      </c>
      <c r="EB254" s="269" t="s">
        <v>863</v>
      </c>
      <c r="EC254" s="269" t="s">
        <v>863</v>
      </c>
      <c r="ED254" s="269" t="s">
        <v>863</v>
      </c>
      <c r="EE254" s="269" t="s">
        <v>863</v>
      </c>
      <c r="EF254" s="269" t="s">
        <v>863</v>
      </c>
      <c r="EG254" s="269">
        <v>0</v>
      </c>
      <c r="EH254" s="556">
        <v>4</v>
      </c>
      <c r="EI254" s="283" t="s">
        <v>451</v>
      </c>
      <c r="EJ254" s="283">
        <v>2</v>
      </c>
      <c r="EK254" s="269">
        <v>10</v>
      </c>
      <c r="EL254" s="269">
        <v>3</v>
      </c>
      <c r="EM254" s="269">
        <v>0</v>
      </c>
      <c r="EN254" s="269">
        <v>162</v>
      </c>
      <c r="EO254" s="269">
        <v>78</v>
      </c>
      <c r="EP254" s="1083">
        <v>29.721079103795152</v>
      </c>
      <c r="EQ254" s="1057">
        <v>3</v>
      </c>
      <c r="ER254" s="998">
        <v>42864</v>
      </c>
      <c r="ES254" s="1081" t="s">
        <v>863</v>
      </c>
      <c r="ET254" s="1057" t="s">
        <v>863</v>
      </c>
      <c r="EU254" s="269" t="s">
        <v>863</v>
      </c>
      <c r="EV254" s="269" t="s">
        <v>863</v>
      </c>
      <c r="EW254" s="269"/>
      <c r="EX254" s="987">
        <v>6476</v>
      </c>
      <c r="EY254" s="228"/>
      <c r="EZ254" s="228"/>
      <c r="FA254" s="228"/>
      <c r="FB254" s="228"/>
      <c r="FC254" s="228"/>
      <c r="FD254" s="127"/>
      <c r="FE254" s="35"/>
      <c r="FF254" s="228"/>
      <c r="FG254" s="228"/>
      <c r="FH254" s="228"/>
      <c r="FI254" s="228"/>
      <c r="FJ254" s="35"/>
      <c r="FK254" s="35"/>
      <c r="FL254" s="35"/>
      <c r="FM254" s="33"/>
      <c r="FN254" s="117"/>
      <c r="FO254" s="542"/>
      <c r="FP254" s="167" t="s">
        <v>40</v>
      </c>
      <c r="FQ254" s="740"/>
      <c r="FR254" s="93"/>
      <c r="FS254" s="101"/>
    </row>
    <row r="255" spans="1:201" hidden="1" x14ac:dyDescent="0.25">
      <c r="A255" s="101">
        <v>129</v>
      </c>
      <c r="B255" s="228">
        <f>COUNTIFS($E$1:E255,E255,$G$1:G255,G255)</f>
        <v>2</v>
      </c>
      <c r="C255" s="228"/>
      <c r="D255" s="966">
        <v>6485</v>
      </c>
      <c r="E255" s="233" t="s">
        <v>380</v>
      </c>
      <c r="F255" s="230" t="s">
        <v>43</v>
      </c>
      <c r="G255" s="230">
        <v>470808408</v>
      </c>
      <c r="H255" s="230">
        <f t="shared" si="3"/>
        <v>70</v>
      </c>
      <c r="I255" s="230" t="s">
        <v>452</v>
      </c>
      <c r="J255" s="230" t="s">
        <v>34</v>
      </c>
      <c r="K255" s="230" t="s">
        <v>28</v>
      </c>
      <c r="L255" s="257" t="s">
        <v>48</v>
      </c>
      <c r="M255" s="230">
        <v>8</v>
      </c>
      <c r="N255" s="226">
        <v>3</v>
      </c>
      <c r="O255" s="226"/>
      <c r="P255" s="226"/>
      <c r="Q255" s="290"/>
      <c r="T255" s="168" t="s">
        <v>32</v>
      </c>
      <c r="U255" s="168" t="s">
        <v>298</v>
      </c>
      <c r="V255" s="180" t="s">
        <v>96</v>
      </c>
      <c r="W255" s="168" t="s">
        <v>40</v>
      </c>
      <c r="X255" s="179" t="s">
        <v>45</v>
      </c>
      <c r="Y255" s="168" t="s">
        <v>40</v>
      </c>
      <c r="Z255" s="168" t="s">
        <v>289</v>
      </c>
      <c r="AA255" s="226"/>
      <c r="AB255" s="226"/>
      <c r="AC255" s="219" t="s">
        <v>40</v>
      </c>
      <c r="AD255" s="219"/>
      <c r="AE255" s="219"/>
      <c r="AF255" s="219"/>
      <c r="AG255" s="219"/>
      <c r="AH255" s="432"/>
      <c r="AJ255" s="108" t="s">
        <v>754</v>
      </c>
      <c r="AK255" s="108"/>
      <c r="AL255" s="318" t="s">
        <v>754</v>
      </c>
      <c r="AM255" s="108"/>
      <c r="AO255" s="226">
        <v>5</v>
      </c>
      <c r="AP255" s="397">
        <v>24</v>
      </c>
      <c r="AQ255" s="320">
        <v>23.6</v>
      </c>
      <c r="AR255" s="371">
        <v>45.1</v>
      </c>
      <c r="AS255" s="322">
        <v>92.7</v>
      </c>
      <c r="AT255" s="373">
        <v>1.0169491525423728</v>
      </c>
      <c r="AU255" s="369">
        <v>45.864406779661017</v>
      </c>
      <c r="AV255" s="325">
        <v>0.34934497816593885</v>
      </c>
      <c r="AW255" s="108"/>
      <c r="AX255" s="326"/>
      <c r="AY255" s="330"/>
      <c r="BC255" s="329">
        <v>4.8</v>
      </c>
      <c r="BD255" s="329"/>
      <c r="BJ255" s="430">
        <v>76</v>
      </c>
      <c r="BK255" s="430">
        <v>23.3</v>
      </c>
      <c r="BL255" s="331">
        <v>3.2618025751072959</v>
      </c>
      <c r="BM255" s="431">
        <v>1.99</v>
      </c>
      <c r="BN255" s="431">
        <v>1.05</v>
      </c>
      <c r="BQ255" s="333" t="e">
        <v>#DIV/0!</v>
      </c>
      <c r="BR255" s="347"/>
      <c r="BS255" s="347"/>
      <c r="BT255" s="347"/>
      <c r="BU255" s="347"/>
      <c r="BV255" s="347"/>
      <c r="BW255" s="347"/>
      <c r="BX255" s="347"/>
      <c r="BY255" s="347"/>
      <c r="BZ255" s="347"/>
      <c r="CA255" s="347"/>
      <c r="CB255" s="347"/>
      <c r="CC255" s="347"/>
      <c r="CU255" s="66"/>
      <c r="CX255" s="231" t="s">
        <v>929</v>
      </c>
      <c r="CY255" s="231">
        <v>3</v>
      </c>
      <c r="CZ255" s="231" t="s">
        <v>1293</v>
      </c>
      <c r="DA255" s="231" t="s">
        <v>1294</v>
      </c>
      <c r="DD255" s="54"/>
      <c r="DE255" s="56"/>
      <c r="DF255" s="56"/>
      <c r="DG255" s="56"/>
      <c r="DH255" s="56"/>
      <c r="DI255" s="24" t="s">
        <v>380</v>
      </c>
      <c r="DJ255" s="109">
        <v>470808408</v>
      </c>
      <c r="DK255" s="270" t="s">
        <v>452</v>
      </c>
      <c r="DL255" s="3">
        <v>6485</v>
      </c>
      <c r="DM255" s="269">
        <v>70</v>
      </c>
      <c r="DN255" s="521" t="s">
        <v>1088</v>
      </c>
      <c r="DO255" s="46" t="s">
        <v>48</v>
      </c>
      <c r="DP255" s="984" t="s">
        <v>351</v>
      </c>
      <c r="DQ255" s="996">
        <v>2</v>
      </c>
      <c r="DR255" s="1057" t="s">
        <v>34</v>
      </c>
      <c r="DS255" s="1057" t="s">
        <v>34</v>
      </c>
      <c r="DU255" s="269">
        <v>0</v>
      </c>
      <c r="DV255" s="998">
        <v>42866</v>
      </c>
      <c r="DW255" s="269">
        <v>1</v>
      </c>
      <c r="DX255" s="269">
        <v>0.8</v>
      </c>
      <c r="DY255" s="269" t="s">
        <v>863</v>
      </c>
      <c r="DZ255" s="269" t="s">
        <v>863</v>
      </c>
      <c r="EA255" s="269" t="s">
        <v>863</v>
      </c>
      <c r="EB255" s="269" t="s">
        <v>863</v>
      </c>
      <c r="EC255" s="269" t="s">
        <v>863</v>
      </c>
      <c r="ED255" s="269" t="s">
        <v>863</v>
      </c>
      <c r="EE255" s="269" t="s">
        <v>863</v>
      </c>
      <c r="EF255" s="269" t="s">
        <v>863</v>
      </c>
      <c r="EG255" s="269" t="s">
        <v>863</v>
      </c>
      <c r="EH255" s="556">
        <v>3</v>
      </c>
      <c r="EI255" s="283">
        <v>3</v>
      </c>
      <c r="EJ255" s="283">
        <v>8</v>
      </c>
      <c r="EK255" s="269">
        <v>10</v>
      </c>
      <c r="EL255" s="269">
        <v>2</v>
      </c>
      <c r="EM255" s="269">
        <v>1</v>
      </c>
      <c r="EN255" s="269">
        <v>168</v>
      </c>
      <c r="EO255" s="269">
        <v>104</v>
      </c>
      <c r="EP255" s="1083">
        <v>36.848072562358276</v>
      </c>
      <c r="EQ255" s="1057">
        <v>3</v>
      </c>
      <c r="ER255" s="269" t="s">
        <v>863</v>
      </c>
      <c r="ES255" s="1081">
        <v>3</v>
      </c>
      <c r="ET255" s="1057">
        <v>2</v>
      </c>
      <c r="EU255" s="269" t="s">
        <v>863</v>
      </c>
      <c r="EV255" s="269" t="s">
        <v>863</v>
      </c>
      <c r="EW255" s="269"/>
      <c r="EX255" s="987">
        <v>6485</v>
      </c>
      <c r="EY255" s="228"/>
      <c r="EZ255" s="228"/>
      <c r="FA255" s="228"/>
      <c r="FB255" s="228"/>
      <c r="FC255" s="228"/>
      <c r="FD255" s="127"/>
      <c r="FE255" s="35"/>
      <c r="FF255" s="228"/>
      <c r="FG255" s="228"/>
      <c r="FH255" s="228"/>
      <c r="FI255" s="228"/>
      <c r="FJ255" s="35"/>
      <c r="FK255" s="35"/>
      <c r="FL255" s="35"/>
      <c r="FM255" s="33"/>
      <c r="FN255" s="117"/>
      <c r="FO255" s="542"/>
      <c r="FP255" s="167" t="s">
        <v>40</v>
      </c>
      <c r="FQ255" s="740"/>
      <c r="FR255" s="42"/>
      <c r="FS255" s="101"/>
      <c r="GR255" s="225"/>
      <c r="GS255" s="225"/>
    </row>
    <row r="256" spans="1:201" hidden="1" x14ac:dyDescent="0.25">
      <c r="A256" s="101">
        <v>130</v>
      </c>
      <c r="B256" s="228">
        <f>COUNTIFS($E$1:E256,E256,$G$1:G256,G256)</f>
        <v>1</v>
      </c>
      <c r="C256" s="228"/>
      <c r="D256" s="966">
        <v>6499</v>
      </c>
      <c r="E256" s="233" t="s">
        <v>453</v>
      </c>
      <c r="F256" s="230" t="s">
        <v>81</v>
      </c>
      <c r="G256" s="230">
        <v>6612191553</v>
      </c>
      <c r="H256" s="230">
        <f t="shared" si="3"/>
        <v>51</v>
      </c>
      <c r="I256" s="230" t="s">
        <v>454</v>
      </c>
      <c r="J256" s="230" t="s">
        <v>455</v>
      </c>
      <c r="K256" s="230" t="s">
        <v>53</v>
      </c>
      <c r="L256" s="257" t="s">
        <v>48</v>
      </c>
      <c r="M256" s="230">
        <v>4</v>
      </c>
      <c r="N256" s="416">
        <v>1</v>
      </c>
      <c r="O256" s="416"/>
      <c r="P256" s="416"/>
      <c r="Q256" s="292"/>
      <c r="R256" s="14"/>
      <c r="S256" s="14"/>
      <c r="T256" s="413" t="s">
        <v>40</v>
      </c>
      <c r="U256" s="413" t="s">
        <v>40</v>
      </c>
      <c r="V256" s="414" t="s">
        <v>40</v>
      </c>
      <c r="W256" s="413" t="s">
        <v>40</v>
      </c>
      <c r="X256" s="415" t="s">
        <v>40</v>
      </c>
      <c r="Y256" s="413" t="s">
        <v>40</v>
      </c>
      <c r="Z256" s="413" t="s">
        <v>40</v>
      </c>
      <c r="AA256" s="416"/>
      <c r="AB256" s="416"/>
      <c r="AC256" s="29">
        <v>176</v>
      </c>
      <c r="AD256" s="29"/>
      <c r="AE256" s="29"/>
      <c r="AF256" s="29"/>
      <c r="AG256" s="29"/>
      <c r="AH256" s="81" t="s">
        <v>456</v>
      </c>
      <c r="AI256" s="418" t="s">
        <v>457</v>
      </c>
      <c r="AJ256" s="43" t="s">
        <v>754</v>
      </c>
      <c r="AK256" s="43"/>
      <c r="AL256" s="43" t="s">
        <v>754</v>
      </c>
      <c r="AM256" s="43"/>
      <c r="AN256" s="43"/>
      <c r="AO256" s="43"/>
      <c r="AP256" s="377" t="s">
        <v>754</v>
      </c>
      <c r="AQ256" s="378" t="s">
        <v>754</v>
      </c>
      <c r="AR256" s="379" t="s">
        <v>754</v>
      </c>
      <c r="AS256" s="322" t="e">
        <v>#VALUE!</v>
      </c>
      <c r="AT256" s="43" t="e">
        <v>#VALUE!</v>
      </c>
      <c r="AU256" s="43" t="e">
        <v>#VALUE!</v>
      </c>
      <c r="AV256" s="381" t="e">
        <v>#VALUE!</v>
      </c>
      <c r="AW256" s="43"/>
      <c r="AX256" s="382"/>
      <c r="AY256" s="43"/>
      <c r="AZ256" s="43"/>
      <c r="BA256" s="383"/>
      <c r="BB256" s="43"/>
      <c r="BC256" s="329" t="e">
        <v>#VALUE!</v>
      </c>
      <c r="BD256" s="329"/>
      <c r="BE256" s="43"/>
      <c r="BF256" s="43"/>
      <c r="BG256" s="43"/>
      <c r="BH256" s="43"/>
      <c r="BI256" s="43"/>
      <c r="BJ256" s="43"/>
      <c r="BK256" s="43"/>
      <c r="BL256" s="384"/>
      <c r="BM256" s="381"/>
      <c r="BN256" s="43"/>
      <c r="BO256" s="43"/>
      <c r="BP256" s="43"/>
      <c r="BQ256" s="385" t="e">
        <v>#DIV/0!</v>
      </c>
      <c r="BR256" s="386"/>
      <c r="BS256" s="386"/>
      <c r="BT256" s="386"/>
      <c r="BU256" s="386"/>
      <c r="BV256" s="386"/>
      <c r="BW256" s="386"/>
      <c r="BX256" s="386"/>
      <c r="BY256" s="386"/>
      <c r="BZ256" s="386"/>
      <c r="CA256" s="386"/>
      <c r="CB256" s="386"/>
      <c r="CC256" s="386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13"/>
      <c r="CO256" s="13"/>
      <c r="CP256" s="13"/>
      <c r="CQ256" s="13"/>
      <c r="CR256" s="13"/>
      <c r="CS256" s="13"/>
      <c r="CT256" s="13"/>
      <c r="CU256" s="13"/>
      <c r="CV256" s="43"/>
      <c r="CW256" s="374"/>
      <c r="CX256" s="226" t="s">
        <v>929</v>
      </c>
      <c r="CY256" s="226">
        <v>3</v>
      </c>
      <c r="CZ256" s="43" t="s">
        <v>754</v>
      </c>
      <c r="DA256" s="43" t="s">
        <v>754</v>
      </c>
      <c r="DD256" s="54"/>
      <c r="DE256" s="56"/>
      <c r="DF256" s="56"/>
      <c r="DG256" s="56"/>
      <c r="DH256" s="56"/>
      <c r="DI256" s="420" t="s">
        <v>453</v>
      </c>
      <c r="DJ256" s="274">
        <v>6612191553</v>
      </c>
      <c r="DK256" s="274" t="s">
        <v>454</v>
      </c>
      <c r="DL256" s="136">
        <v>6499</v>
      </c>
      <c r="DM256" s="274">
        <v>51</v>
      </c>
      <c r="DN256" s="274" t="s">
        <v>1088</v>
      </c>
      <c r="DO256" s="274" t="s">
        <v>48</v>
      </c>
      <c r="DP256" s="982" t="s">
        <v>158</v>
      </c>
      <c r="DQ256" s="1007">
        <v>2</v>
      </c>
      <c r="DR256" s="1061" t="s">
        <v>78</v>
      </c>
      <c r="DS256" s="1061" t="s">
        <v>78</v>
      </c>
      <c r="DU256" s="274">
        <v>0</v>
      </c>
      <c r="DV256" s="1008" t="s">
        <v>863</v>
      </c>
      <c r="DW256" s="274" t="s">
        <v>863</v>
      </c>
      <c r="DX256" s="274">
        <v>2.4</v>
      </c>
      <c r="DY256" s="274" t="s">
        <v>863</v>
      </c>
      <c r="DZ256" s="274">
        <v>176</v>
      </c>
      <c r="EA256" s="908">
        <v>0.34699999999999998</v>
      </c>
      <c r="EB256" s="908">
        <v>0.65300000000000002</v>
      </c>
      <c r="EC256" s="908" t="s">
        <v>863</v>
      </c>
      <c r="ED256" s="908" t="s">
        <v>863</v>
      </c>
      <c r="EE256" s="908" t="s">
        <v>863</v>
      </c>
      <c r="EF256" s="274" t="s">
        <v>863</v>
      </c>
      <c r="EG256" s="274" t="s">
        <v>863</v>
      </c>
      <c r="EH256" s="1061">
        <v>3</v>
      </c>
      <c r="EI256" s="284">
        <v>1</v>
      </c>
      <c r="EJ256" s="284">
        <v>4</v>
      </c>
      <c r="EK256" s="274">
        <v>20</v>
      </c>
      <c r="EL256" s="274">
        <v>2</v>
      </c>
      <c r="EM256" s="274">
        <v>1</v>
      </c>
      <c r="EN256" s="274">
        <v>186</v>
      </c>
      <c r="EO256" s="274">
        <v>102</v>
      </c>
      <c r="EP256" s="1087">
        <v>29.483177245924391</v>
      </c>
      <c r="EQ256" s="1061">
        <v>2</v>
      </c>
      <c r="ER256" s="274" t="s">
        <v>863</v>
      </c>
      <c r="ES256" s="1078">
        <v>1</v>
      </c>
      <c r="ET256" s="1061">
        <v>1</v>
      </c>
      <c r="EU256" s="274">
        <v>4</v>
      </c>
      <c r="EV256" s="691">
        <v>43017</v>
      </c>
      <c r="EW256" s="691"/>
      <c r="EX256" s="987">
        <v>6499</v>
      </c>
      <c r="EY256" s="228"/>
      <c r="EZ256" s="228"/>
      <c r="FA256" s="228"/>
      <c r="FB256" s="228"/>
      <c r="FC256" s="228"/>
      <c r="FD256" s="127"/>
      <c r="FE256" s="35"/>
      <c r="FF256" s="228"/>
      <c r="FG256" s="228"/>
      <c r="FH256" s="228"/>
      <c r="FI256" s="228"/>
      <c r="FJ256" s="35"/>
      <c r="FK256" s="35"/>
      <c r="FL256" s="35"/>
      <c r="FM256" s="33"/>
      <c r="FN256" s="117"/>
      <c r="FO256" s="542"/>
      <c r="FP256" s="167">
        <v>176</v>
      </c>
      <c r="FQ256" s="96" t="s">
        <v>456</v>
      </c>
      <c r="FR256" s="228" t="s">
        <v>457</v>
      </c>
      <c r="FS256" s="228"/>
      <c r="GR256" s="225"/>
      <c r="GS256" s="225"/>
    </row>
    <row r="257" spans="1:201" hidden="1" x14ac:dyDescent="0.25">
      <c r="A257" s="101">
        <v>131</v>
      </c>
      <c r="B257" s="228">
        <f>COUNTIFS($E$1:E257,E257,$G$1:G257,G257)</f>
        <v>1</v>
      </c>
      <c r="C257" s="228"/>
      <c r="D257" s="966">
        <v>6500</v>
      </c>
      <c r="E257" s="233" t="s">
        <v>458</v>
      </c>
      <c r="F257" s="230" t="s">
        <v>459</v>
      </c>
      <c r="G257" s="230">
        <v>7858305862</v>
      </c>
      <c r="H257" s="230">
        <f t="shared" si="3"/>
        <v>39</v>
      </c>
      <c r="I257" s="230" t="s">
        <v>454</v>
      </c>
      <c r="J257" s="230" t="s">
        <v>460</v>
      </c>
      <c r="K257" s="230" t="s">
        <v>53</v>
      </c>
      <c r="L257" s="257" t="s">
        <v>48</v>
      </c>
      <c r="M257" s="230">
        <v>7</v>
      </c>
      <c r="N257" s="416" t="s">
        <v>461</v>
      </c>
      <c r="O257" s="416"/>
      <c r="P257" s="416"/>
      <c r="Q257" s="292"/>
      <c r="R257" s="14"/>
      <c r="S257" s="14"/>
      <c r="T257" s="413" t="s">
        <v>40</v>
      </c>
      <c r="U257" s="413" t="s">
        <v>40</v>
      </c>
      <c r="V257" s="414" t="s">
        <v>40</v>
      </c>
      <c r="W257" s="413" t="s">
        <v>40</v>
      </c>
      <c r="X257" s="415" t="s">
        <v>40</v>
      </c>
      <c r="Y257" s="413" t="s">
        <v>40</v>
      </c>
      <c r="Z257" s="413" t="s">
        <v>40</v>
      </c>
      <c r="AA257" s="416"/>
      <c r="AB257" s="416"/>
      <c r="AC257" s="29">
        <v>56885</v>
      </c>
      <c r="AD257" s="29"/>
      <c r="AE257" s="29"/>
      <c r="AF257" s="29"/>
      <c r="AG257" s="29"/>
      <c r="AH257" s="81" t="s">
        <v>456</v>
      </c>
      <c r="AI257" s="418" t="s">
        <v>161</v>
      </c>
      <c r="AJ257" s="43" t="s">
        <v>754</v>
      </c>
      <c r="AK257" s="43"/>
      <c r="AL257" s="43" t="s">
        <v>754</v>
      </c>
      <c r="AM257" s="43"/>
      <c r="AN257" s="43"/>
      <c r="AO257" s="43"/>
      <c r="AP257" s="377" t="s">
        <v>754</v>
      </c>
      <c r="AQ257" s="378" t="s">
        <v>754</v>
      </c>
      <c r="AR257" s="379" t="s">
        <v>754</v>
      </c>
      <c r="AS257" s="322" t="e">
        <v>#VALUE!</v>
      </c>
      <c r="AT257" s="43" t="e">
        <v>#VALUE!</v>
      </c>
      <c r="AU257" s="43" t="e">
        <v>#VALUE!</v>
      </c>
      <c r="AV257" s="381" t="e">
        <v>#VALUE!</v>
      </c>
      <c r="AW257" s="43"/>
      <c r="AX257" s="382"/>
      <c r="AY257" s="43"/>
      <c r="AZ257" s="43"/>
      <c r="BA257" s="383"/>
      <c r="BB257" s="43"/>
      <c r="BC257" s="329" t="e">
        <v>#VALUE!</v>
      </c>
      <c r="BD257" s="329"/>
      <c r="BE257" s="43"/>
      <c r="BF257" s="43"/>
      <c r="BG257" s="43"/>
      <c r="BH257" s="43"/>
      <c r="BI257" s="43"/>
      <c r="BJ257" s="43"/>
      <c r="BK257" s="43"/>
      <c r="BL257" s="384"/>
      <c r="BM257" s="381"/>
      <c r="BN257" s="43"/>
      <c r="BO257" s="43"/>
      <c r="BP257" s="43"/>
      <c r="BQ257" s="385" t="e">
        <v>#DIV/0!</v>
      </c>
      <c r="BR257" s="386"/>
      <c r="BS257" s="386"/>
      <c r="BT257" s="386"/>
      <c r="BU257" s="386"/>
      <c r="BV257" s="386"/>
      <c r="BW257" s="386"/>
      <c r="BX257" s="386"/>
      <c r="BY257" s="386"/>
      <c r="BZ257" s="386"/>
      <c r="CA257" s="386"/>
      <c r="CB257" s="386"/>
      <c r="CC257" s="386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13"/>
      <c r="CO257" s="13"/>
      <c r="CP257" s="13"/>
      <c r="CQ257" s="13"/>
      <c r="CR257" s="13"/>
      <c r="CS257" s="13"/>
      <c r="CT257" s="13"/>
      <c r="CU257" s="13"/>
      <c r="CV257" s="43"/>
      <c r="CW257" s="374"/>
      <c r="CX257" s="226" t="s">
        <v>942</v>
      </c>
      <c r="CY257" s="226">
        <v>7</v>
      </c>
      <c r="CZ257" s="43" t="s">
        <v>754</v>
      </c>
      <c r="DA257" s="43" t="s">
        <v>754</v>
      </c>
      <c r="DD257" s="54"/>
      <c r="DE257" s="56"/>
      <c r="DF257" s="56"/>
      <c r="DG257" s="56"/>
      <c r="DH257" s="56"/>
      <c r="DI257" s="420" t="s">
        <v>458</v>
      </c>
      <c r="DJ257" s="274">
        <v>7858305862</v>
      </c>
      <c r="DK257" s="274" t="s">
        <v>462</v>
      </c>
      <c r="DL257" s="136">
        <v>6514</v>
      </c>
      <c r="DM257" s="274">
        <v>39</v>
      </c>
      <c r="DN257" s="274" t="s">
        <v>1090</v>
      </c>
      <c r="DO257" s="274" t="s">
        <v>48</v>
      </c>
      <c r="DP257" s="982" t="s">
        <v>161</v>
      </c>
      <c r="DQ257" s="1007">
        <v>2</v>
      </c>
      <c r="DR257" s="1061" t="s">
        <v>89</v>
      </c>
      <c r="DS257" s="1061" t="s">
        <v>89</v>
      </c>
      <c r="DU257" s="274">
        <v>0</v>
      </c>
      <c r="DV257" s="1008" t="s">
        <v>863</v>
      </c>
      <c r="DW257" s="274" t="s">
        <v>863</v>
      </c>
      <c r="DX257" s="274">
        <v>24.8</v>
      </c>
      <c r="DY257" s="274" t="s">
        <v>863</v>
      </c>
      <c r="DZ257" s="274">
        <v>56887</v>
      </c>
      <c r="EA257" s="908">
        <v>0.96699999999999997</v>
      </c>
      <c r="EB257" s="908">
        <v>3.3000000000000002E-2</v>
      </c>
      <c r="EC257" s="908" t="s">
        <v>863</v>
      </c>
      <c r="ED257" s="908" t="s">
        <v>863</v>
      </c>
      <c r="EE257" s="908" t="s">
        <v>863</v>
      </c>
      <c r="EF257" s="274" t="s">
        <v>863</v>
      </c>
      <c r="EG257" s="274" t="s">
        <v>863</v>
      </c>
      <c r="EH257" s="1061">
        <v>7</v>
      </c>
      <c r="EI257" s="284">
        <v>10</v>
      </c>
      <c r="EJ257" s="284">
        <v>5</v>
      </c>
      <c r="EK257" s="274">
        <v>15</v>
      </c>
      <c r="EL257" s="274">
        <v>2</v>
      </c>
      <c r="EM257" s="274">
        <v>1</v>
      </c>
      <c r="EN257" s="274">
        <v>150</v>
      </c>
      <c r="EO257" s="274">
        <v>50</v>
      </c>
      <c r="EP257" s="1087">
        <v>22.222222222222225</v>
      </c>
      <c r="EQ257" s="1061">
        <v>2</v>
      </c>
      <c r="ER257" s="274" t="s">
        <v>863</v>
      </c>
      <c r="ES257" s="1078">
        <v>0</v>
      </c>
      <c r="ET257" s="1061">
        <v>0</v>
      </c>
      <c r="EU257" s="274" t="s">
        <v>863</v>
      </c>
      <c r="EV257" s="691" t="s">
        <v>863</v>
      </c>
      <c r="EW257" s="691"/>
      <c r="EX257" s="987">
        <v>6500</v>
      </c>
      <c r="EY257" s="228"/>
      <c r="EZ257" s="228"/>
      <c r="FA257" s="228"/>
      <c r="FB257" s="228"/>
      <c r="FC257" s="228"/>
      <c r="FD257" s="127"/>
      <c r="FE257" s="35"/>
      <c r="FF257" s="228"/>
      <c r="FG257" s="228"/>
      <c r="FH257" s="228"/>
      <c r="FI257" s="228"/>
      <c r="FJ257" s="35"/>
      <c r="FK257" s="35"/>
      <c r="FL257" s="35"/>
      <c r="FM257" s="33"/>
      <c r="FN257" s="117"/>
      <c r="FO257" s="542"/>
      <c r="FP257" s="167">
        <v>56885</v>
      </c>
      <c r="FQ257" s="96" t="s">
        <v>456</v>
      </c>
      <c r="FR257" s="228" t="s">
        <v>161</v>
      </c>
      <c r="FS257" s="228"/>
      <c r="GR257" s="225"/>
      <c r="GS257" s="225"/>
    </row>
    <row r="258" spans="1:201" hidden="1" x14ac:dyDescent="0.25">
      <c r="A258" s="101">
        <v>132</v>
      </c>
      <c r="B258" s="228">
        <f>COUNTIFS($E$1:E258,E258,$G$1:G258,G258)</f>
        <v>2</v>
      </c>
      <c r="C258" s="228"/>
      <c r="D258" s="966">
        <v>6514</v>
      </c>
      <c r="E258" s="233" t="s">
        <v>458</v>
      </c>
      <c r="F258" s="230" t="s">
        <v>459</v>
      </c>
      <c r="G258" s="230">
        <v>7858305862</v>
      </c>
      <c r="H258" s="230">
        <f t="shared" si="3"/>
        <v>39</v>
      </c>
      <c r="I258" s="230" t="s">
        <v>462</v>
      </c>
      <c r="J258" s="230" t="s">
        <v>460</v>
      </c>
      <c r="K258" s="230" t="s">
        <v>53</v>
      </c>
      <c r="L258" s="257" t="s">
        <v>48</v>
      </c>
      <c r="M258" s="230">
        <v>5</v>
      </c>
      <c r="N258" s="226">
        <v>10</v>
      </c>
      <c r="O258" s="226"/>
      <c r="P258" s="226"/>
      <c r="Q258" s="290" t="s">
        <v>442</v>
      </c>
      <c r="T258" s="168" t="s">
        <v>32</v>
      </c>
      <c r="U258" s="168" t="s">
        <v>298</v>
      </c>
      <c r="V258" s="180" t="s">
        <v>96</v>
      </c>
      <c r="W258" s="168" t="s">
        <v>40</v>
      </c>
      <c r="X258" s="179" t="s">
        <v>40</v>
      </c>
      <c r="Y258" s="168" t="s">
        <v>40</v>
      </c>
      <c r="Z258" s="168" t="s">
        <v>289</v>
      </c>
      <c r="AA258" s="226"/>
      <c r="AB258" s="226"/>
      <c r="AC258" s="219">
        <v>13800</v>
      </c>
      <c r="AD258" s="219"/>
      <c r="AE258" s="219"/>
      <c r="AF258" s="219"/>
      <c r="AG258" s="219"/>
      <c r="AH258" s="439" t="s">
        <v>161</v>
      </c>
      <c r="AJ258" s="108" t="s">
        <v>754</v>
      </c>
      <c r="AK258" s="108"/>
      <c r="AL258" s="318" t="s">
        <v>754</v>
      </c>
      <c r="AM258" s="108"/>
      <c r="AO258" s="226">
        <v>4</v>
      </c>
      <c r="AP258" s="397">
        <v>1.4</v>
      </c>
      <c r="AQ258" s="320">
        <v>3.5</v>
      </c>
      <c r="AR258" s="371">
        <v>94.6</v>
      </c>
      <c r="AS258" s="322">
        <v>99.5</v>
      </c>
      <c r="AT258" s="373">
        <v>0.39999999999999997</v>
      </c>
      <c r="AU258" s="369">
        <v>37.839999999999996</v>
      </c>
      <c r="AV258" s="325">
        <v>1.4271151885830785E-2</v>
      </c>
      <c r="AW258" s="108"/>
      <c r="AX258" s="326"/>
      <c r="AY258" s="330"/>
      <c r="BC258" s="329">
        <v>0.27999999999999997</v>
      </c>
      <c r="BD258" s="329"/>
      <c r="BJ258" s="438"/>
      <c r="BK258" s="438"/>
      <c r="BL258" s="331"/>
      <c r="BM258" s="334"/>
      <c r="BN258" s="334"/>
      <c r="BQ258" s="333" t="e">
        <v>#DIV/0!</v>
      </c>
      <c r="BR258" s="347"/>
      <c r="BS258" s="347"/>
      <c r="BT258" s="347"/>
      <c r="BU258" s="347"/>
      <c r="BV258" s="347"/>
      <c r="BW258" s="347"/>
      <c r="BX258" s="347"/>
      <c r="BY258" s="347"/>
      <c r="BZ258" s="347"/>
      <c r="CA258" s="347"/>
      <c r="CB258" s="347"/>
      <c r="CC258" s="347"/>
      <c r="CU258" s="66"/>
      <c r="CX258" s="231" t="s">
        <v>942</v>
      </c>
      <c r="CY258" s="231">
        <v>7</v>
      </c>
      <c r="CZ258" s="231" t="s">
        <v>933</v>
      </c>
      <c r="DA258" s="231" t="s">
        <v>933</v>
      </c>
      <c r="DD258" s="54"/>
      <c r="DE258" s="56"/>
      <c r="DF258" s="56"/>
      <c r="DG258" s="56"/>
      <c r="DH258" s="56"/>
      <c r="DI258" s="4" t="s">
        <v>458</v>
      </c>
      <c r="DJ258" s="109">
        <v>7858305862</v>
      </c>
      <c r="DK258" s="270" t="s">
        <v>462</v>
      </c>
      <c r="DL258" s="3">
        <v>6514</v>
      </c>
      <c r="DM258" s="269">
        <v>39</v>
      </c>
      <c r="DN258" s="266" t="s">
        <v>1090</v>
      </c>
      <c r="DO258" s="46" t="s">
        <v>48</v>
      </c>
      <c r="DP258" s="984" t="s">
        <v>161</v>
      </c>
      <c r="DQ258" s="996">
        <v>2</v>
      </c>
      <c r="DR258" s="1057" t="s">
        <v>89</v>
      </c>
      <c r="DS258" s="1057" t="s">
        <v>89</v>
      </c>
      <c r="DU258" s="269">
        <v>0</v>
      </c>
      <c r="DV258" s="269" t="s">
        <v>863</v>
      </c>
      <c r="DW258" s="269" t="s">
        <v>863</v>
      </c>
      <c r="DX258" s="269">
        <v>24.8</v>
      </c>
      <c r="DY258" s="269" t="s">
        <v>863</v>
      </c>
      <c r="DZ258" s="269">
        <v>56887</v>
      </c>
      <c r="EA258" s="1020">
        <v>0.96699999999999997</v>
      </c>
      <c r="EB258" s="1020">
        <v>3.3000000000000002E-2</v>
      </c>
      <c r="EC258" s="269" t="s">
        <v>863</v>
      </c>
      <c r="ED258" s="269" t="s">
        <v>863</v>
      </c>
      <c r="EE258" s="269" t="s">
        <v>863</v>
      </c>
      <c r="EF258" s="269" t="s">
        <v>863</v>
      </c>
      <c r="EG258" s="269" t="s">
        <v>863</v>
      </c>
      <c r="EH258" s="556">
        <v>7</v>
      </c>
      <c r="EI258" s="283">
        <v>10</v>
      </c>
      <c r="EJ258" s="283">
        <v>5</v>
      </c>
      <c r="EK258" s="269">
        <v>15</v>
      </c>
      <c r="EL258" s="218">
        <v>2</v>
      </c>
      <c r="EM258" s="269">
        <v>1</v>
      </c>
      <c r="EN258" s="269">
        <v>150</v>
      </c>
      <c r="EO258" s="269">
        <v>50</v>
      </c>
      <c r="EP258" s="1083">
        <v>22.222222222222225</v>
      </c>
      <c r="EQ258" s="1057">
        <v>2</v>
      </c>
      <c r="ER258" s="269" t="s">
        <v>863</v>
      </c>
      <c r="ES258" s="1081">
        <v>0</v>
      </c>
      <c r="ET258" s="1057">
        <v>0</v>
      </c>
      <c r="EU258" s="269" t="s">
        <v>863</v>
      </c>
      <c r="EV258" s="269" t="s">
        <v>863</v>
      </c>
      <c r="EW258" s="269"/>
      <c r="EX258" s="987">
        <v>6514</v>
      </c>
      <c r="EY258" s="228"/>
      <c r="EZ258" s="228"/>
      <c r="FA258" s="228"/>
      <c r="FB258" s="228"/>
      <c r="FC258" s="228"/>
      <c r="FD258" s="127"/>
      <c r="FE258" s="35"/>
      <c r="FF258" s="228"/>
      <c r="FG258" s="228"/>
      <c r="FH258" s="228"/>
      <c r="FI258" s="228"/>
      <c r="FJ258" s="35"/>
      <c r="FK258" s="35"/>
      <c r="FL258" s="35"/>
      <c r="FM258" s="33"/>
      <c r="FN258" s="117"/>
      <c r="FO258" s="542"/>
      <c r="FP258" s="167">
        <v>13800</v>
      </c>
      <c r="FQ258" s="740" t="s">
        <v>161</v>
      </c>
      <c r="FR258" s="93"/>
      <c r="FS258" s="101"/>
      <c r="GR258" s="225"/>
      <c r="GS258" s="225"/>
    </row>
    <row r="259" spans="1:201" hidden="1" x14ac:dyDescent="0.25">
      <c r="A259" s="101">
        <v>133</v>
      </c>
      <c r="B259" s="228">
        <f>COUNTIFS($E$1:E259,E259,$G$1:G259,G259)</f>
        <v>1</v>
      </c>
      <c r="C259" s="228"/>
      <c r="D259" s="1046">
        <v>6545</v>
      </c>
      <c r="E259" s="10" t="s">
        <v>463</v>
      </c>
      <c r="F259" s="207" t="s">
        <v>184</v>
      </c>
      <c r="G259" s="207">
        <v>5803112535</v>
      </c>
      <c r="H259" s="230">
        <f t="shared" si="3"/>
        <v>59</v>
      </c>
      <c r="I259" s="207" t="s">
        <v>464</v>
      </c>
      <c r="J259" s="207" t="s">
        <v>34</v>
      </c>
      <c r="K259" s="207" t="s">
        <v>53</v>
      </c>
      <c r="L259" s="256" t="s">
        <v>48</v>
      </c>
      <c r="M259" s="207" t="s">
        <v>465</v>
      </c>
      <c r="N259" s="213">
        <v>5</v>
      </c>
      <c r="O259" s="213"/>
      <c r="P259" s="213"/>
      <c r="Q259" s="12" t="s">
        <v>442</v>
      </c>
      <c r="T259" s="168" t="s">
        <v>32</v>
      </c>
      <c r="U259" s="168" t="s">
        <v>298</v>
      </c>
      <c r="V259" s="180" t="s">
        <v>96</v>
      </c>
      <c r="W259" s="168" t="s">
        <v>32</v>
      </c>
      <c r="X259" s="179" t="s">
        <v>45</v>
      </c>
      <c r="Y259" s="168" t="s">
        <v>40</v>
      </c>
      <c r="Z259" s="168" t="s">
        <v>289</v>
      </c>
      <c r="AA259" s="226"/>
      <c r="AB259" s="226"/>
      <c r="AC259" s="212">
        <v>5792</v>
      </c>
      <c r="AD259" s="212"/>
      <c r="AE259" s="212"/>
      <c r="AF259" s="212"/>
      <c r="AG259" s="212"/>
      <c r="AH259" s="76" t="s">
        <v>158</v>
      </c>
      <c r="AJ259" s="108">
        <v>73.2</v>
      </c>
      <c r="AK259" s="108">
        <v>86.3</v>
      </c>
      <c r="AL259" s="318">
        <v>63.171599999999998</v>
      </c>
      <c r="AM259" s="108">
        <v>556000</v>
      </c>
      <c r="AN259" s="281" t="e">
        <v>#VALUE!</v>
      </c>
      <c r="AO259" s="226">
        <v>6</v>
      </c>
      <c r="AP259" s="370">
        <v>8.1999999999999993</v>
      </c>
      <c r="AQ259" s="320">
        <v>2.48</v>
      </c>
      <c r="AR259" s="371">
        <v>89.1</v>
      </c>
      <c r="AS259" s="322">
        <v>99.78</v>
      </c>
      <c r="AT259" s="373">
        <v>3.3064516129032255</v>
      </c>
      <c r="AU259" s="369">
        <v>294.60483870967738</v>
      </c>
      <c r="AV259" s="325">
        <v>8.9539200698842539E-2</v>
      </c>
      <c r="AW259" s="108">
        <v>7.12</v>
      </c>
      <c r="AX259" s="326">
        <v>0.56000000000000005</v>
      </c>
      <c r="AY259" s="330">
        <v>6.88</v>
      </c>
      <c r="BC259" s="329">
        <v>0.21599999999999983</v>
      </c>
      <c r="BD259" s="329"/>
      <c r="BJ259" s="430">
        <v>53.2</v>
      </c>
      <c r="BK259" s="430">
        <v>45.9</v>
      </c>
      <c r="BL259" s="331">
        <v>1.159041394335512</v>
      </c>
      <c r="BM259" s="431">
        <v>0.22</v>
      </c>
      <c r="BN259" s="431">
        <v>4.5999999999999999E-2</v>
      </c>
      <c r="BQ259" s="333" t="e">
        <v>#DIV/0!</v>
      </c>
      <c r="BR259" s="347"/>
      <c r="BS259" s="347"/>
      <c r="BT259" s="347"/>
      <c r="BU259" s="347"/>
      <c r="BV259" s="347"/>
      <c r="BW259" s="347"/>
      <c r="BX259" s="347"/>
      <c r="BY259" s="347"/>
      <c r="BZ259" s="347"/>
      <c r="CA259" s="347"/>
      <c r="CB259" s="347"/>
      <c r="CC259" s="347"/>
      <c r="CU259" s="66"/>
      <c r="CX259" s="231" t="s">
        <v>942</v>
      </c>
      <c r="CY259" s="231">
        <v>7</v>
      </c>
      <c r="CZ259" s="231" t="s">
        <v>936</v>
      </c>
      <c r="DA259" s="231" t="s">
        <v>936</v>
      </c>
      <c r="DD259" s="54"/>
      <c r="DE259" s="56"/>
      <c r="DF259" s="56"/>
      <c r="DG259" s="56"/>
      <c r="DH259" s="56"/>
      <c r="DI259" s="4" t="s">
        <v>463</v>
      </c>
      <c r="DJ259" s="109">
        <v>5803112535</v>
      </c>
      <c r="DK259" s="270" t="s">
        <v>464</v>
      </c>
      <c r="DL259" s="3">
        <v>6545</v>
      </c>
      <c r="DM259" s="269">
        <v>59</v>
      </c>
      <c r="DN259" s="521" t="s">
        <v>1088</v>
      </c>
      <c r="DO259" s="46" t="s">
        <v>48</v>
      </c>
      <c r="DP259" s="978" t="s">
        <v>158</v>
      </c>
      <c r="DQ259" s="996">
        <v>2</v>
      </c>
      <c r="DR259" s="1057" t="s">
        <v>89</v>
      </c>
      <c r="DS259" s="1057" t="s">
        <v>89</v>
      </c>
      <c r="DU259" s="269">
        <v>0</v>
      </c>
      <c r="DV259" s="269" t="s">
        <v>863</v>
      </c>
      <c r="DW259" s="269" t="s">
        <v>863</v>
      </c>
      <c r="DX259" s="269" t="s">
        <v>863</v>
      </c>
      <c r="DY259" s="269" t="s">
        <v>863</v>
      </c>
      <c r="DZ259" s="269">
        <v>5792</v>
      </c>
      <c r="EA259" s="1020">
        <v>0.80300000000000005</v>
      </c>
      <c r="EB259" s="1020">
        <v>0.19700000000000001</v>
      </c>
      <c r="EC259" s="269">
        <v>4.4000000000000004</v>
      </c>
      <c r="ED259" s="854">
        <v>4162</v>
      </c>
      <c r="EE259" s="854" t="s">
        <v>863</v>
      </c>
      <c r="EF259" s="269">
        <v>2.83</v>
      </c>
      <c r="EG259" s="269">
        <v>0</v>
      </c>
      <c r="EH259" s="556">
        <v>7</v>
      </c>
      <c r="EI259" s="283" t="s">
        <v>441</v>
      </c>
      <c r="EJ259" s="283" t="s">
        <v>465</v>
      </c>
      <c r="EK259" s="269">
        <v>240</v>
      </c>
      <c r="EL259" s="269">
        <v>3</v>
      </c>
      <c r="EM259" s="269">
        <v>1</v>
      </c>
      <c r="EN259" s="269" t="s">
        <v>863</v>
      </c>
      <c r="EO259" s="269" t="s">
        <v>863</v>
      </c>
      <c r="EP259" s="1083" t="s">
        <v>863</v>
      </c>
      <c r="EQ259" s="1057">
        <v>2</v>
      </c>
      <c r="ER259" s="998" t="s">
        <v>863</v>
      </c>
      <c r="ES259" s="1081" t="s">
        <v>863</v>
      </c>
      <c r="ET259" s="1057" t="s">
        <v>863</v>
      </c>
      <c r="EU259" s="269" t="s">
        <v>863</v>
      </c>
      <c r="EV259" s="269" t="s">
        <v>863</v>
      </c>
      <c r="EW259" s="269"/>
      <c r="EX259" s="987">
        <v>6545</v>
      </c>
      <c r="EY259" s="228"/>
      <c r="EZ259" s="228"/>
      <c r="FA259" s="228"/>
      <c r="FB259" s="228"/>
      <c r="FC259" s="228"/>
      <c r="FD259" s="127"/>
      <c r="FE259" s="35"/>
      <c r="FF259" s="228"/>
      <c r="FG259" s="228"/>
      <c r="FH259" s="228"/>
      <c r="FI259" s="228"/>
      <c r="FJ259" s="35"/>
      <c r="FK259" s="35"/>
      <c r="FL259" s="35"/>
      <c r="FM259" s="33"/>
      <c r="FN259" s="117"/>
      <c r="FO259" s="542"/>
      <c r="FP259" s="167">
        <v>5792</v>
      </c>
      <c r="FQ259" s="96" t="s">
        <v>158</v>
      </c>
      <c r="FR259" s="42"/>
      <c r="FS259" s="101"/>
      <c r="GR259" s="225"/>
      <c r="GS259" s="225"/>
    </row>
    <row r="260" spans="1:201" hidden="1" x14ac:dyDescent="0.25">
      <c r="A260" s="101">
        <v>134</v>
      </c>
      <c r="B260" s="228">
        <f>COUNTIFS($E$1:E260,E260,$G$1:G260,G260)</f>
        <v>1</v>
      </c>
      <c r="C260" s="228"/>
      <c r="D260" s="1046">
        <v>6547</v>
      </c>
      <c r="E260" s="10" t="s">
        <v>466</v>
      </c>
      <c r="F260" s="207" t="s">
        <v>467</v>
      </c>
      <c r="G260" s="207">
        <v>8703185887</v>
      </c>
      <c r="H260" s="230">
        <f t="shared" si="3"/>
        <v>30</v>
      </c>
      <c r="I260" s="207" t="s">
        <v>468</v>
      </c>
      <c r="J260" s="207" t="s">
        <v>34</v>
      </c>
      <c r="K260" s="207" t="s">
        <v>53</v>
      </c>
      <c r="L260" s="256" t="s">
        <v>48</v>
      </c>
      <c r="M260" s="207" t="s">
        <v>469</v>
      </c>
      <c r="N260" s="82">
        <v>2</v>
      </c>
      <c r="O260" s="82"/>
      <c r="P260" s="82"/>
      <c r="Q260" s="30" t="s">
        <v>442</v>
      </c>
      <c r="R260" s="14"/>
      <c r="S260" s="14"/>
      <c r="T260" s="413"/>
      <c r="U260" s="413"/>
      <c r="V260" s="414"/>
      <c r="W260" s="413"/>
      <c r="X260" s="415"/>
      <c r="Y260" s="413"/>
      <c r="Z260" s="413"/>
      <c r="AA260" s="416"/>
      <c r="AB260" s="416"/>
      <c r="AC260" s="29">
        <v>260</v>
      </c>
      <c r="AD260" s="29"/>
      <c r="AE260" s="29"/>
      <c r="AF260" s="29"/>
      <c r="AG260" s="29"/>
      <c r="AH260" s="81" t="s">
        <v>470</v>
      </c>
      <c r="AI260" s="418"/>
      <c r="AJ260" s="43"/>
      <c r="AK260" s="43"/>
      <c r="AL260" s="43"/>
      <c r="AM260" s="43"/>
      <c r="AN260" s="43"/>
      <c r="AO260" s="43"/>
      <c r="AP260" s="377" t="s">
        <v>754</v>
      </c>
      <c r="AQ260" s="378" t="s">
        <v>754</v>
      </c>
      <c r="AR260" s="379" t="s">
        <v>754</v>
      </c>
      <c r="AS260" s="322" t="e">
        <v>#VALUE!</v>
      </c>
      <c r="AT260" s="43" t="e">
        <v>#VALUE!</v>
      </c>
      <c r="AU260" s="43" t="e">
        <v>#VALUE!</v>
      </c>
      <c r="AV260" s="381" t="e">
        <v>#VALUE!</v>
      </c>
      <c r="AW260" s="43"/>
      <c r="AX260" s="382"/>
      <c r="AY260" s="43"/>
      <c r="AZ260" s="43"/>
      <c r="BA260" s="383"/>
      <c r="BB260" s="43"/>
      <c r="BC260" s="329" t="e">
        <v>#VALUE!</v>
      </c>
      <c r="BD260" s="329"/>
      <c r="BE260" s="43"/>
      <c r="BF260" s="43"/>
      <c r="BG260" s="43"/>
      <c r="BH260" s="43"/>
      <c r="BI260" s="43"/>
      <c r="BJ260" s="43"/>
      <c r="BK260" s="43"/>
      <c r="BL260" s="384"/>
      <c r="BM260" s="381"/>
      <c r="BN260" s="43"/>
      <c r="BO260" s="43"/>
      <c r="BP260" s="43"/>
      <c r="BQ260" s="385" t="e">
        <v>#DIV/0!</v>
      </c>
      <c r="BR260" s="386"/>
      <c r="BS260" s="386"/>
      <c r="BT260" s="386"/>
      <c r="BU260" s="386"/>
      <c r="BV260" s="386"/>
      <c r="BW260" s="386"/>
      <c r="BX260" s="386"/>
      <c r="BY260" s="386"/>
      <c r="BZ260" s="386"/>
      <c r="CA260" s="386"/>
      <c r="CB260" s="386"/>
      <c r="CC260" s="386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13"/>
      <c r="CO260" s="13"/>
      <c r="CP260" s="13"/>
      <c r="CQ260" s="13"/>
      <c r="CR260" s="13"/>
      <c r="CS260" s="13"/>
      <c r="CT260" s="13"/>
      <c r="CU260" s="13"/>
      <c r="CV260" s="43"/>
      <c r="CW260" s="374"/>
      <c r="CX260" s="226" t="s">
        <v>929</v>
      </c>
      <c r="CY260" s="226">
        <v>3</v>
      </c>
      <c r="CZ260" s="43" t="s">
        <v>754</v>
      </c>
      <c r="DA260" s="43" t="s">
        <v>754</v>
      </c>
      <c r="DD260" s="54"/>
      <c r="DE260" s="56"/>
      <c r="DF260" s="56"/>
      <c r="DG260" s="56"/>
      <c r="DH260" s="56"/>
      <c r="DI260" s="420" t="s">
        <v>466</v>
      </c>
      <c r="DJ260" s="274">
        <v>8703185887</v>
      </c>
      <c r="DK260" s="274" t="s">
        <v>468</v>
      </c>
      <c r="DL260" s="136">
        <v>6547</v>
      </c>
      <c r="DM260" s="274">
        <v>30</v>
      </c>
      <c r="DN260" s="274" t="s">
        <v>1088</v>
      </c>
      <c r="DO260" s="274" t="s">
        <v>48</v>
      </c>
      <c r="DP260" s="982" t="s">
        <v>158</v>
      </c>
      <c r="DQ260" s="1007">
        <v>2</v>
      </c>
      <c r="DR260" s="1061" t="s">
        <v>34</v>
      </c>
      <c r="DS260" s="1061" t="s">
        <v>34</v>
      </c>
      <c r="DU260" s="274">
        <v>0</v>
      </c>
      <c r="DV260" s="1008" t="s">
        <v>863</v>
      </c>
      <c r="DW260" s="274" t="s">
        <v>863</v>
      </c>
      <c r="DX260" s="274" t="s">
        <v>863</v>
      </c>
      <c r="DY260" s="274" t="s">
        <v>863</v>
      </c>
      <c r="DZ260" s="274">
        <v>260</v>
      </c>
      <c r="EA260" s="908">
        <v>0.112</v>
      </c>
      <c r="EB260" s="908">
        <v>0.878</v>
      </c>
      <c r="EC260" s="908" t="s">
        <v>863</v>
      </c>
      <c r="ED260" s="908" t="s">
        <v>863</v>
      </c>
      <c r="EE260" s="908" t="s">
        <v>863</v>
      </c>
      <c r="EF260" s="274" t="s">
        <v>863</v>
      </c>
      <c r="EG260" s="274">
        <v>0</v>
      </c>
      <c r="EH260" s="1061">
        <v>3</v>
      </c>
      <c r="EI260" s="284">
        <v>2</v>
      </c>
      <c r="EJ260" s="284" t="s">
        <v>469</v>
      </c>
      <c r="EK260" s="274">
        <v>30</v>
      </c>
      <c r="EL260" s="274">
        <v>3</v>
      </c>
      <c r="EM260" s="274">
        <v>1</v>
      </c>
      <c r="EN260" s="274">
        <v>194</v>
      </c>
      <c r="EO260" s="274">
        <v>104</v>
      </c>
      <c r="EP260" s="1087">
        <v>27.633117228185775</v>
      </c>
      <c r="EQ260" s="1061">
        <v>1</v>
      </c>
      <c r="ER260" s="274" t="s">
        <v>863</v>
      </c>
      <c r="ES260" s="1078">
        <v>3</v>
      </c>
      <c r="ET260" s="1061">
        <v>2</v>
      </c>
      <c r="EU260" s="274" t="s">
        <v>863</v>
      </c>
      <c r="EV260" s="691" t="s">
        <v>863</v>
      </c>
      <c r="EW260" s="691"/>
      <c r="EX260" s="987">
        <v>6547</v>
      </c>
      <c r="EY260" s="228"/>
      <c r="EZ260" s="228"/>
      <c r="FA260" s="228"/>
      <c r="FB260" s="228"/>
      <c r="FC260" s="228"/>
      <c r="FD260" s="127"/>
      <c r="FE260" s="35"/>
      <c r="FF260" s="228"/>
      <c r="FG260" s="228"/>
      <c r="FH260" s="228"/>
      <c r="FI260" s="228"/>
      <c r="FJ260" s="35"/>
      <c r="FK260" s="35"/>
      <c r="FL260" s="35"/>
      <c r="FM260" s="33"/>
      <c r="FN260" s="117"/>
      <c r="FO260" s="542"/>
      <c r="FP260" s="167">
        <v>260</v>
      </c>
      <c r="FQ260" s="96" t="s">
        <v>470</v>
      </c>
      <c r="FR260" s="93"/>
      <c r="FS260" s="101"/>
      <c r="GR260" s="225"/>
      <c r="GS260" s="225"/>
    </row>
    <row r="261" spans="1:201" hidden="1" x14ac:dyDescent="0.25">
      <c r="A261" s="101">
        <v>135</v>
      </c>
      <c r="B261" s="228">
        <f>COUNTIFS($E$1:E261,E261,$G$1:G261,G261)</f>
        <v>1</v>
      </c>
      <c r="C261" s="228"/>
      <c r="D261" s="1046">
        <v>6548</v>
      </c>
      <c r="E261" s="10" t="s">
        <v>471</v>
      </c>
      <c r="F261" s="207" t="s">
        <v>472</v>
      </c>
      <c r="G261" s="207">
        <v>5508100653</v>
      </c>
      <c r="H261" s="230">
        <f t="shared" si="3"/>
        <v>62</v>
      </c>
      <c r="I261" s="207" t="s">
        <v>468</v>
      </c>
      <c r="J261" s="207" t="s">
        <v>473</v>
      </c>
      <c r="K261" s="207" t="s">
        <v>53</v>
      </c>
      <c r="L261" s="256" t="s">
        <v>48</v>
      </c>
      <c r="M261" s="207">
        <v>9</v>
      </c>
      <c r="N261" s="82" t="s">
        <v>474</v>
      </c>
      <c r="O261" s="82"/>
      <c r="P261" s="82"/>
      <c r="Q261" s="30" t="s">
        <v>442</v>
      </c>
      <c r="R261" s="14"/>
      <c r="S261" s="14"/>
      <c r="T261" s="413"/>
      <c r="U261" s="413"/>
      <c r="V261" s="414"/>
      <c r="W261" s="413"/>
      <c r="X261" s="415"/>
      <c r="Y261" s="413"/>
      <c r="Z261" s="413"/>
      <c r="AA261" s="416"/>
      <c r="AB261" s="416"/>
      <c r="AC261" s="29">
        <v>156</v>
      </c>
      <c r="AD261" s="29"/>
      <c r="AE261" s="29"/>
      <c r="AF261" s="29"/>
      <c r="AG261" s="29"/>
      <c r="AH261" s="440" t="s">
        <v>470</v>
      </c>
      <c r="AI261" s="418"/>
      <c r="AJ261" s="43"/>
      <c r="AK261" s="43"/>
      <c r="AL261" s="43"/>
      <c r="AM261" s="43"/>
      <c r="AN261" s="43"/>
      <c r="AO261" s="43"/>
      <c r="AP261" s="377" t="s">
        <v>754</v>
      </c>
      <c r="AQ261" s="378" t="s">
        <v>754</v>
      </c>
      <c r="AR261" s="379" t="s">
        <v>754</v>
      </c>
      <c r="AS261" s="322" t="e">
        <v>#VALUE!</v>
      </c>
      <c r="AT261" s="43" t="e">
        <v>#VALUE!</v>
      </c>
      <c r="AU261" s="43" t="e">
        <v>#VALUE!</v>
      </c>
      <c r="AV261" s="381" t="e">
        <v>#VALUE!</v>
      </c>
      <c r="AW261" s="43"/>
      <c r="AX261" s="382"/>
      <c r="AY261" s="43"/>
      <c r="AZ261" s="43"/>
      <c r="BA261" s="383"/>
      <c r="BB261" s="43"/>
      <c r="BC261" s="329" t="e">
        <v>#VALUE!</v>
      </c>
      <c r="BD261" s="329"/>
      <c r="BE261" s="43"/>
      <c r="BF261" s="43"/>
      <c r="BG261" s="43"/>
      <c r="BH261" s="43"/>
      <c r="BI261" s="43"/>
      <c r="BJ261" s="43"/>
      <c r="BK261" s="43"/>
      <c r="BL261" s="384"/>
      <c r="BM261" s="381"/>
      <c r="BN261" s="43"/>
      <c r="BO261" s="43"/>
      <c r="BP261" s="43"/>
      <c r="BQ261" s="385" t="e">
        <v>#DIV/0!</v>
      </c>
      <c r="BR261" s="386"/>
      <c r="BS261" s="386"/>
      <c r="BT261" s="386"/>
      <c r="BU261" s="386"/>
      <c r="BV261" s="386"/>
      <c r="BW261" s="386"/>
      <c r="BX261" s="386"/>
      <c r="BY261" s="386"/>
      <c r="BZ261" s="386"/>
      <c r="CA261" s="386"/>
      <c r="CB261" s="386"/>
      <c r="CC261" s="386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13"/>
      <c r="CO261" s="13"/>
      <c r="CP261" s="13"/>
      <c r="CQ261" s="13"/>
      <c r="CR261" s="13"/>
      <c r="CS261" s="13"/>
      <c r="CT261" s="13"/>
      <c r="CU261" s="13"/>
      <c r="CV261" s="43"/>
      <c r="CW261" s="374"/>
      <c r="CX261" s="226" t="s">
        <v>929</v>
      </c>
      <c r="CY261" s="226">
        <v>3</v>
      </c>
      <c r="CZ261" s="43" t="s">
        <v>754</v>
      </c>
      <c r="DA261" s="43" t="s">
        <v>754</v>
      </c>
      <c r="DD261" s="54"/>
      <c r="DE261" s="56"/>
      <c r="DF261" s="56"/>
      <c r="DG261" s="56"/>
      <c r="DH261" s="56"/>
      <c r="DI261" s="420" t="s">
        <v>471</v>
      </c>
      <c r="DJ261" s="274">
        <v>5508100653</v>
      </c>
      <c r="DK261" s="274" t="s">
        <v>468</v>
      </c>
      <c r="DL261" s="136">
        <v>6548</v>
      </c>
      <c r="DM261" s="274">
        <v>62</v>
      </c>
      <c r="DN261" s="274" t="s">
        <v>1088</v>
      </c>
      <c r="DO261" s="274" t="s">
        <v>48</v>
      </c>
      <c r="DP261" s="982" t="s">
        <v>161</v>
      </c>
      <c r="DQ261" s="1007">
        <v>2</v>
      </c>
      <c r="DR261" s="1061" t="s">
        <v>34</v>
      </c>
      <c r="DS261" s="1061" t="s">
        <v>34</v>
      </c>
      <c r="DU261" s="274">
        <v>0</v>
      </c>
      <c r="DV261" s="1008" t="s">
        <v>863</v>
      </c>
      <c r="DW261" s="274" t="s">
        <v>863</v>
      </c>
      <c r="DX261" s="274" t="s">
        <v>863</v>
      </c>
      <c r="DY261" s="274" t="s">
        <v>863</v>
      </c>
      <c r="DZ261" s="274">
        <v>156</v>
      </c>
      <c r="EA261" s="908">
        <v>0.28199999999999997</v>
      </c>
      <c r="EB261" s="908">
        <v>0.71799999999999997</v>
      </c>
      <c r="EC261" s="908" t="s">
        <v>863</v>
      </c>
      <c r="ED261" s="908" t="s">
        <v>863</v>
      </c>
      <c r="EE261" s="908" t="s">
        <v>863</v>
      </c>
      <c r="EF261" s="274" t="s">
        <v>863</v>
      </c>
      <c r="EG261" s="274">
        <v>0</v>
      </c>
      <c r="EH261" s="1061">
        <v>3</v>
      </c>
      <c r="EI261" s="284" t="s">
        <v>474</v>
      </c>
      <c r="EJ261" s="284">
        <v>9</v>
      </c>
      <c r="EK261" s="274">
        <v>10</v>
      </c>
      <c r="EL261" s="274">
        <v>2</v>
      </c>
      <c r="EM261" s="274">
        <v>1</v>
      </c>
      <c r="EN261" s="274">
        <v>180</v>
      </c>
      <c r="EO261" s="274">
        <v>83</v>
      </c>
      <c r="EP261" s="1087">
        <v>25.617283950617285</v>
      </c>
      <c r="EQ261" s="1061">
        <v>1</v>
      </c>
      <c r="ER261" s="274" t="s">
        <v>863</v>
      </c>
      <c r="ES261" s="1078">
        <v>2</v>
      </c>
      <c r="ET261" s="1061">
        <v>2</v>
      </c>
      <c r="EU261" s="274" t="s">
        <v>863</v>
      </c>
      <c r="EV261" s="691" t="s">
        <v>863</v>
      </c>
      <c r="EW261" s="691"/>
      <c r="EX261" s="987">
        <v>6548</v>
      </c>
      <c r="EY261" s="42"/>
      <c r="EZ261" s="42"/>
      <c r="FA261" s="42"/>
      <c r="FB261" s="42"/>
      <c r="FC261" s="42"/>
      <c r="FD261" s="612"/>
      <c r="FE261" s="601"/>
      <c r="FF261" s="42"/>
      <c r="FG261" s="42"/>
      <c r="FH261" s="42"/>
      <c r="FI261" s="42"/>
      <c r="FJ261" s="601"/>
      <c r="FK261" s="601"/>
      <c r="FL261" s="601"/>
      <c r="FM261" s="591"/>
      <c r="FN261" s="592"/>
      <c r="FO261" s="542"/>
      <c r="FP261" s="167">
        <v>156</v>
      </c>
      <c r="FQ261" s="96" t="s">
        <v>470</v>
      </c>
      <c r="FR261" s="93"/>
      <c r="FS261" s="101"/>
      <c r="GR261" s="225"/>
      <c r="GS261" s="225"/>
    </row>
    <row r="262" spans="1:201" hidden="1" x14ac:dyDescent="0.25">
      <c r="A262" s="101">
        <v>136</v>
      </c>
      <c r="B262" s="228">
        <f>COUNTIFS($E$1:E262,E262,$G$1:G262,G262)</f>
        <v>1</v>
      </c>
      <c r="C262" s="228"/>
      <c r="D262" s="1046" t="s">
        <v>475</v>
      </c>
      <c r="E262" s="10" t="s">
        <v>476</v>
      </c>
      <c r="F262" s="207" t="s">
        <v>184</v>
      </c>
      <c r="G262" s="207">
        <v>6411150944</v>
      </c>
      <c r="H262" s="230">
        <f t="shared" si="3"/>
        <v>53</v>
      </c>
      <c r="I262" s="207" t="s">
        <v>477</v>
      </c>
      <c r="J262" s="207" t="s">
        <v>34</v>
      </c>
      <c r="K262" s="207" t="s">
        <v>53</v>
      </c>
      <c r="L262" s="256" t="s">
        <v>48</v>
      </c>
      <c r="M262" s="207">
        <v>9</v>
      </c>
      <c r="N262" s="207" t="s">
        <v>478</v>
      </c>
      <c r="O262" s="207"/>
      <c r="P262" s="207"/>
      <c r="Q262" s="12" t="s">
        <v>442</v>
      </c>
      <c r="R262" s="71"/>
      <c r="S262" s="71"/>
      <c r="T262" s="172" t="s">
        <v>32</v>
      </c>
      <c r="U262" s="172" t="s">
        <v>40</v>
      </c>
      <c r="V262" s="188" t="s">
        <v>479</v>
      </c>
      <c r="W262" s="172" t="s">
        <v>40</v>
      </c>
      <c r="X262" s="174" t="s">
        <v>480</v>
      </c>
      <c r="Y262" s="172" t="s">
        <v>40</v>
      </c>
      <c r="Z262" s="172" t="s">
        <v>481</v>
      </c>
      <c r="AA262" s="230"/>
      <c r="AB262" s="230"/>
      <c r="AC262" s="112">
        <v>178</v>
      </c>
      <c r="AD262" s="112"/>
      <c r="AE262" s="112"/>
      <c r="AF262" s="112"/>
      <c r="AG262" s="112"/>
      <c r="AH262" s="441" t="s">
        <v>482</v>
      </c>
      <c r="AI262" s="442" t="s">
        <v>457</v>
      </c>
      <c r="AJ262" s="95"/>
      <c r="AK262" s="230"/>
      <c r="AL262" s="443"/>
      <c r="AM262" s="230"/>
      <c r="AN262" s="230"/>
      <c r="AO262" s="230">
        <v>4</v>
      </c>
      <c r="AP262" s="397">
        <v>41.4</v>
      </c>
      <c r="AQ262" s="320">
        <v>31.9</v>
      </c>
      <c r="AR262" s="371">
        <v>20.2</v>
      </c>
      <c r="AS262" s="322">
        <v>93.5</v>
      </c>
      <c r="AT262" s="373">
        <v>1.297805642633229</v>
      </c>
      <c r="AU262" s="369">
        <v>26.215673981191223</v>
      </c>
      <c r="AV262" s="325">
        <v>0.79462571976967378</v>
      </c>
      <c r="AW262" s="230"/>
      <c r="AX262" s="444"/>
      <c r="AY262" s="230"/>
      <c r="AZ262" s="230"/>
      <c r="BA262" s="445"/>
      <c r="BB262" s="230"/>
      <c r="BC262" s="329">
        <v>8.2799999999999994</v>
      </c>
      <c r="BD262" s="329"/>
      <c r="BE262" s="230"/>
      <c r="BF262" s="230"/>
      <c r="BG262" s="230"/>
      <c r="BH262" s="230"/>
      <c r="BI262" s="230"/>
      <c r="BJ262" s="230"/>
      <c r="BK262" s="230"/>
      <c r="BL262" s="446"/>
      <c r="BM262" s="447"/>
      <c r="BN262" s="230"/>
      <c r="BO262" s="230"/>
      <c r="BP262" s="230"/>
      <c r="BQ262" s="333" t="e">
        <v>#DIV/0!</v>
      </c>
      <c r="BR262" s="347"/>
      <c r="BS262" s="347"/>
      <c r="BT262" s="347"/>
      <c r="BU262" s="347"/>
      <c r="BV262" s="347"/>
      <c r="BW262" s="347"/>
      <c r="BX262" s="347"/>
      <c r="BY262" s="347"/>
      <c r="BZ262" s="347"/>
      <c r="CA262" s="347"/>
      <c r="CB262" s="347"/>
      <c r="CC262" s="347"/>
      <c r="CD262" s="230"/>
      <c r="CE262" s="230"/>
      <c r="CF262" s="230"/>
      <c r="CG262" s="230"/>
      <c r="CH262" s="230"/>
      <c r="CI262" s="230"/>
      <c r="CJ262" s="230"/>
      <c r="CK262" s="230"/>
      <c r="CL262" s="230"/>
      <c r="CM262" s="230"/>
      <c r="CN262" s="71"/>
      <c r="CO262" s="71"/>
      <c r="CP262" s="71"/>
      <c r="CQ262" s="71"/>
      <c r="CR262" s="71"/>
      <c r="CS262" s="71"/>
      <c r="CT262" s="71"/>
      <c r="CU262" s="71"/>
      <c r="CV262" s="230"/>
      <c r="CW262" s="230"/>
      <c r="CX262" s="223" t="s">
        <v>929</v>
      </c>
      <c r="CY262" s="223">
        <v>3</v>
      </c>
      <c r="CZ262" s="231" t="s">
        <v>927</v>
      </c>
      <c r="DA262" s="62" t="s">
        <v>927</v>
      </c>
      <c r="DB262" s="448"/>
      <c r="DC262" s="230"/>
      <c r="DI262" s="233" t="s">
        <v>476</v>
      </c>
      <c r="DJ262" s="218">
        <v>6411150944</v>
      </c>
      <c r="DK262" s="269" t="s">
        <v>477</v>
      </c>
      <c r="DL262" s="92" t="s">
        <v>475</v>
      </c>
      <c r="DM262" s="269">
        <v>53</v>
      </c>
      <c r="DN262" s="521" t="s">
        <v>1088</v>
      </c>
      <c r="DO262" s="46" t="s">
        <v>48</v>
      </c>
      <c r="DP262" s="978" t="s">
        <v>158</v>
      </c>
      <c r="DQ262" s="996">
        <v>2</v>
      </c>
      <c r="DR262" s="559" t="s">
        <v>34</v>
      </c>
      <c r="DS262" s="1057" t="s">
        <v>34</v>
      </c>
      <c r="DU262" s="269">
        <v>0</v>
      </c>
      <c r="DV262" s="998" t="s">
        <v>863</v>
      </c>
      <c r="DW262" s="269" t="s">
        <v>863</v>
      </c>
      <c r="DX262" s="269" t="s">
        <v>863</v>
      </c>
      <c r="DY262" s="269" t="s">
        <v>863</v>
      </c>
      <c r="DZ262" s="269">
        <v>178</v>
      </c>
      <c r="EA262" s="1020">
        <v>0.152</v>
      </c>
      <c r="EB262" s="1020">
        <v>0.84799999999999998</v>
      </c>
      <c r="EC262" s="269" t="s">
        <v>863</v>
      </c>
      <c r="ED262" s="269" t="s">
        <v>863</v>
      </c>
      <c r="EE262" s="269" t="s">
        <v>863</v>
      </c>
      <c r="EF262" s="269" t="s">
        <v>863</v>
      </c>
      <c r="EG262" s="269">
        <v>0</v>
      </c>
      <c r="EH262" s="556">
        <v>3</v>
      </c>
      <c r="EI262" s="283" t="s">
        <v>478</v>
      </c>
      <c r="EJ262" s="283">
        <v>9</v>
      </c>
      <c r="EK262" s="269" t="s">
        <v>863</v>
      </c>
      <c r="EL262" s="269" t="s">
        <v>863</v>
      </c>
      <c r="EM262" s="269">
        <v>1</v>
      </c>
      <c r="EN262" s="269">
        <v>179</v>
      </c>
      <c r="EO262" s="269">
        <v>93</v>
      </c>
      <c r="EP262" s="1083">
        <v>29.02531131987142</v>
      </c>
      <c r="EQ262" s="1057">
        <v>1</v>
      </c>
      <c r="ER262" s="998" t="s">
        <v>863</v>
      </c>
      <c r="ES262" s="1081">
        <v>3</v>
      </c>
      <c r="ET262" s="1057">
        <v>2</v>
      </c>
      <c r="EU262" s="269" t="s">
        <v>863</v>
      </c>
      <c r="EV262" s="269" t="s">
        <v>863</v>
      </c>
      <c r="EW262" s="269"/>
      <c r="EX262" s="987" t="s">
        <v>475</v>
      </c>
      <c r="EY262" s="228"/>
      <c r="EZ262" s="228"/>
      <c r="FA262" s="228"/>
      <c r="FB262" s="228"/>
      <c r="FC262" s="228"/>
      <c r="FD262" s="127"/>
      <c r="FE262" s="35"/>
      <c r="FF262" s="228"/>
      <c r="FG262" s="228"/>
      <c r="FH262" s="228"/>
      <c r="FI262" s="228"/>
      <c r="FJ262" s="35"/>
      <c r="FK262" s="35"/>
      <c r="FL262" s="35"/>
      <c r="FM262" s="33"/>
      <c r="FN262" s="117"/>
      <c r="FO262" s="542"/>
      <c r="FP262" s="167">
        <v>178</v>
      </c>
      <c r="FQ262" s="96" t="s">
        <v>482</v>
      </c>
      <c r="FR262" s="2" t="s">
        <v>457</v>
      </c>
      <c r="FS262" s="220"/>
      <c r="GR262" s="225"/>
      <c r="GS262" s="225"/>
    </row>
    <row r="263" spans="1:201" hidden="1" x14ac:dyDescent="0.25">
      <c r="A263" s="101">
        <v>137</v>
      </c>
      <c r="B263" s="228">
        <f>COUNTIFS($E$1:E263,E263,$G$1:G263,G263)</f>
        <v>2</v>
      </c>
      <c r="C263" s="228"/>
      <c r="D263" s="966" t="s">
        <v>483</v>
      </c>
      <c r="E263" s="233" t="s">
        <v>476</v>
      </c>
      <c r="F263" s="230" t="s">
        <v>184</v>
      </c>
      <c r="G263" s="228">
        <v>6411150944</v>
      </c>
      <c r="H263" s="230">
        <f t="shared" si="3"/>
        <v>53</v>
      </c>
      <c r="I263" s="230" t="s">
        <v>477</v>
      </c>
      <c r="J263" s="230" t="s">
        <v>34</v>
      </c>
      <c r="K263" s="230" t="s">
        <v>53</v>
      </c>
      <c r="L263" s="257" t="s">
        <v>48</v>
      </c>
      <c r="M263" s="230">
        <v>10</v>
      </c>
      <c r="N263" s="230">
        <v>3</v>
      </c>
      <c r="O263" s="230"/>
      <c r="P263" s="230"/>
      <c r="Q263" s="290" t="s">
        <v>442</v>
      </c>
      <c r="R263" s="71"/>
      <c r="S263" s="71"/>
      <c r="T263" s="172" t="s">
        <v>32</v>
      </c>
      <c r="U263" s="172" t="s">
        <v>40</v>
      </c>
      <c r="V263" s="188" t="s">
        <v>479</v>
      </c>
      <c r="W263" s="172" t="s">
        <v>40</v>
      </c>
      <c r="X263" s="174" t="s">
        <v>480</v>
      </c>
      <c r="Y263" s="172" t="s">
        <v>40</v>
      </c>
      <c r="Z263" s="172" t="s">
        <v>481</v>
      </c>
      <c r="AA263" s="230"/>
      <c r="AB263" s="230"/>
      <c r="AC263" s="112" t="s">
        <v>40</v>
      </c>
      <c r="AD263" s="112"/>
      <c r="AE263" s="112"/>
      <c r="AF263" s="112"/>
      <c r="AG263" s="112"/>
      <c r="AH263" s="441" t="s">
        <v>482</v>
      </c>
      <c r="AI263" s="442" t="s">
        <v>457</v>
      </c>
      <c r="AJ263" s="95"/>
      <c r="AK263" s="230"/>
      <c r="AL263" s="443"/>
      <c r="AM263" s="230"/>
      <c r="AN263" s="230"/>
      <c r="AO263" s="230">
        <v>4</v>
      </c>
      <c r="AP263" s="397">
        <v>33.9</v>
      </c>
      <c r="AQ263" s="320">
        <v>47.7</v>
      </c>
      <c r="AR263" s="371">
        <v>15.3</v>
      </c>
      <c r="AS263" s="322">
        <v>96.899999999999991</v>
      </c>
      <c r="AT263" s="373">
        <v>0.71069182389937102</v>
      </c>
      <c r="AU263" s="369">
        <v>10.873584905660378</v>
      </c>
      <c r="AV263" s="325">
        <v>0.53809523809523807</v>
      </c>
      <c r="AW263" s="230"/>
      <c r="AX263" s="444"/>
      <c r="AY263" s="230"/>
      <c r="AZ263" s="230"/>
      <c r="BA263" s="445"/>
      <c r="BB263" s="230"/>
      <c r="BC263" s="329">
        <v>6.7799999999999994</v>
      </c>
      <c r="BD263" s="329"/>
      <c r="BE263" s="230"/>
      <c r="BF263" s="230"/>
      <c r="BG263" s="230"/>
      <c r="BH263" s="230"/>
      <c r="BI263" s="230"/>
      <c r="BJ263" s="230"/>
      <c r="BK263" s="230"/>
      <c r="BL263" s="446"/>
      <c r="BM263" s="447"/>
      <c r="BN263" s="230"/>
      <c r="BO263" s="230"/>
      <c r="BP263" s="230"/>
      <c r="BQ263" s="333" t="e">
        <v>#DIV/0!</v>
      </c>
      <c r="BR263" s="347"/>
      <c r="BS263" s="347"/>
      <c r="BT263" s="347"/>
      <c r="BU263" s="347"/>
      <c r="BV263" s="347"/>
      <c r="BW263" s="347"/>
      <c r="BX263" s="347"/>
      <c r="BY263" s="347"/>
      <c r="BZ263" s="347"/>
      <c r="CA263" s="347"/>
      <c r="CB263" s="347"/>
      <c r="CC263" s="347"/>
      <c r="CD263" s="230"/>
      <c r="CE263" s="230"/>
      <c r="CF263" s="230"/>
      <c r="CG263" s="230"/>
      <c r="CH263" s="230"/>
      <c r="CI263" s="230"/>
      <c r="CJ263" s="230"/>
      <c r="CK263" s="230"/>
      <c r="CL263" s="230"/>
      <c r="CM263" s="230"/>
      <c r="CN263" s="71"/>
      <c r="CO263" s="71"/>
      <c r="CP263" s="71"/>
      <c r="CQ263" s="71"/>
      <c r="CR263" s="71"/>
      <c r="CS263" s="71"/>
      <c r="CT263" s="71"/>
      <c r="CU263" s="71"/>
      <c r="CV263" s="230"/>
      <c r="CW263" s="230"/>
      <c r="CX263" s="223" t="s">
        <v>929</v>
      </c>
      <c r="CY263" s="223">
        <v>3</v>
      </c>
      <c r="CZ263" s="231" t="s">
        <v>927</v>
      </c>
      <c r="DA263" s="62" t="s">
        <v>927</v>
      </c>
      <c r="DB263" s="448"/>
      <c r="DC263" s="230"/>
      <c r="DI263" s="233" t="s">
        <v>476</v>
      </c>
      <c r="DJ263" s="218">
        <v>6411150944</v>
      </c>
      <c r="DK263" s="269" t="s">
        <v>477</v>
      </c>
      <c r="DL263" s="92" t="s">
        <v>475</v>
      </c>
      <c r="DM263" s="269">
        <v>53</v>
      </c>
      <c r="DN263" s="521" t="s">
        <v>1088</v>
      </c>
      <c r="DO263" s="46" t="s">
        <v>48</v>
      </c>
      <c r="DP263" s="978" t="s">
        <v>158</v>
      </c>
      <c r="DQ263" s="996">
        <v>2</v>
      </c>
      <c r="DR263" s="559" t="s">
        <v>34</v>
      </c>
      <c r="DS263" s="1057" t="s">
        <v>34</v>
      </c>
      <c r="DU263" s="269">
        <v>0</v>
      </c>
      <c r="DV263" s="998" t="s">
        <v>863</v>
      </c>
      <c r="DW263" s="269" t="s">
        <v>863</v>
      </c>
      <c r="DX263" s="269" t="s">
        <v>863</v>
      </c>
      <c r="DY263" s="269" t="s">
        <v>863</v>
      </c>
      <c r="DZ263" s="269">
        <v>178</v>
      </c>
      <c r="EA263" s="1020">
        <v>0.152</v>
      </c>
      <c r="EB263" s="1020">
        <v>0.84799999999999998</v>
      </c>
      <c r="EC263" s="269" t="s">
        <v>863</v>
      </c>
      <c r="ED263" s="269" t="s">
        <v>863</v>
      </c>
      <c r="EE263" s="269" t="s">
        <v>863</v>
      </c>
      <c r="EF263" s="269" t="s">
        <v>863</v>
      </c>
      <c r="EG263" s="269">
        <v>0</v>
      </c>
      <c r="EH263" s="556">
        <v>3</v>
      </c>
      <c r="EI263" s="283" t="s">
        <v>478</v>
      </c>
      <c r="EJ263" s="283">
        <v>9</v>
      </c>
      <c r="EK263" s="269" t="s">
        <v>863</v>
      </c>
      <c r="EL263" s="269" t="s">
        <v>863</v>
      </c>
      <c r="EM263" s="269">
        <v>1</v>
      </c>
      <c r="EN263" s="269">
        <v>179</v>
      </c>
      <c r="EO263" s="269">
        <v>93</v>
      </c>
      <c r="EP263" s="1083">
        <v>29.02531131987142</v>
      </c>
      <c r="EQ263" s="1057">
        <v>1</v>
      </c>
      <c r="ER263" s="998" t="s">
        <v>863</v>
      </c>
      <c r="ES263" s="1081">
        <v>3</v>
      </c>
      <c r="ET263" s="1057">
        <v>2</v>
      </c>
      <c r="EU263" s="269" t="s">
        <v>863</v>
      </c>
      <c r="EV263" s="269" t="s">
        <v>863</v>
      </c>
      <c r="EW263" s="269"/>
      <c r="EX263" s="987" t="s">
        <v>483</v>
      </c>
      <c r="EY263" s="228"/>
      <c r="EZ263" s="228"/>
      <c r="FA263" s="228"/>
      <c r="FB263" s="228"/>
      <c r="FC263" s="228"/>
      <c r="FD263" s="127"/>
      <c r="FE263" s="35"/>
      <c r="FF263" s="228"/>
      <c r="FG263" s="228"/>
      <c r="FH263" s="228"/>
      <c r="FI263" s="228"/>
      <c r="FJ263" s="35"/>
      <c r="FK263" s="35"/>
      <c r="FL263" s="35"/>
      <c r="FM263" s="33"/>
      <c r="FN263" s="117"/>
      <c r="FO263" s="542"/>
      <c r="FP263" s="167" t="s">
        <v>40</v>
      </c>
      <c r="FQ263" s="96" t="s">
        <v>482</v>
      </c>
      <c r="FR263" s="2" t="s">
        <v>457</v>
      </c>
      <c r="FS263" s="220"/>
      <c r="GR263" s="225"/>
      <c r="GS263" s="225"/>
    </row>
    <row r="264" spans="1:201" hidden="1" x14ac:dyDescent="0.25">
      <c r="A264" s="101">
        <v>138</v>
      </c>
      <c r="B264" s="228">
        <f>COUNTIFS($E$1:E264,E264,$G$1:G264,G264)</f>
        <v>1</v>
      </c>
      <c r="C264" s="228"/>
      <c r="D264" s="966">
        <v>6582</v>
      </c>
      <c r="E264" s="233" t="s">
        <v>484</v>
      </c>
      <c r="F264" s="230" t="s">
        <v>29</v>
      </c>
      <c r="G264" s="230">
        <v>506108215</v>
      </c>
      <c r="H264" s="230">
        <f t="shared" si="3"/>
        <v>67</v>
      </c>
      <c r="I264" s="230" t="s">
        <v>485</v>
      </c>
      <c r="J264" s="230" t="s">
        <v>486</v>
      </c>
      <c r="K264" s="230" t="s">
        <v>53</v>
      </c>
      <c r="L264" s="257" t="s">
        <v>48</v>
      </c>
      <c r="M264" s="230">
        <v>5</v>
      </c>
      <c r="N264" s="416">
        <v>5</v>
      </c>
      <c r="O264" s="416"/>
      <c r="P264" s="416"/>
      <c r="Q264" s="292" t="s">
        <v>442</v>
      </c>
      <c r="R264" s="14"/>
      <c r="S264" s="14"/>
      <c r="T264" s="413" t="s">
        <v>32</v>
      </c>
      <c r="U264" s="413" t="s">
        <v>40</v>
      </c>
      <c r="V264" s="414" t="s">
        <v>545</v>
      </c>
      <c r="W264" s="413" t="s">
        <v>40</v>
      </c>
      <c r="X264" s="415" t="s">
        <v>545</v>
      </c>
      <c r="Y264" s="413" t="s">
        <v>40</v>
      </c>
      <c r="Z264" s="413" t="s">
        <v>545</v>
      </c>
      <c r="AA264" s="416"/>
      <c r="AB264" s="416"/>
      <c r="AC264" s="29">
        <v>417</v>
      </c>
      <c r="AD264" s="29"/>
      <c r="AE264" s="29"/>
      <c r="AF264" s="29"/>
      <c r="AG264" s="29"/>
      <c r="AH264" s="417" t="s">
        <v>158</v>
      </c>
      <c r="AI264" s="418"/>
      <c r="AJ264" s="43"/>
      <c r="AK264" s="43"/>
      <c r="AL264" s="43"/>
      <c r="AM264" s="43"/>
      <c r="AN264" s="43"/>
      <c r="AO264" s="43">
        <v>4</v>
      </c>
      <c r="AP264" s="377" t="s">
        <v>754</v>
      </c>
      <c r="AQ264" s="378" t="s">
        <v>754</v>
      </c>
      <c r="AR264" s="379" t="s">
        <v>754</v>
      </c>
      <c r="AS264" s="43" t="s">
        <v>754</v>
      </c>
      <c r="AT264" s="43" t="s">
        <v>754</v>
      </c>
      <c r="AU264" s="43" t="s">
        <v>754</v>
      </c>
      <c r="AV264" s="43" t="s">
        <v>754</v>
      </c>
      <c r="AW264" s="43" t="s">
        <v>754</v>
      </c>
      <c r="AX264" s="43" t="s">
        <v>754</v>
      </c>
      <c r="AY264" s="43" t="s">
        <v>754</v>
      </c>
      <c r="AZ264" s="43" t="s">
        <v>754</v>
      </c>
      <c r="BA264" s="345" t="s">
        <v>754</v>
      </c>
      <c r="BB264" s="43" t="s">
        <v>754</v>
      </c>
      <c r="BC264" s="329" t="e">
        <v>#VALUE!</v>
      </c>
      <c r="BD264" s="346"/>
      <c r="BE264" s="43"/>
      <c r="BF264" s="43"/>
      <c r="BG264" s="43"/>
      <c r="BH264" s="43"/>
      <c r="BI264" s="43"/>
      <c r="BJ264" s="43" t="s">
        <v>754</v>
      </c>
      <c r="BK264" s="43" t="s">
        <v>754</v>
      </c>
      <c r="BL264" s="43" t="s">
        <v>754</v>
      </c>
      <c r="BM264" s="43" t="s">
        <v>754</v>
      </c>
      <c r="BN264" s="43" t="s">
        <v>754</v>
      </c>
      <c r="BO264" s="43" t="s">
        <v>754</v>
      </c>
      <c r="BP264" s="43" t="s">
        <v>754</v>
      </c>
      <c r="BQ264" s="385" t="s">
        <v>754</v>
      </c>
      <c r="BR264" s="386"/>
      <c r="BS264" s="386"/>
      <c r="BT264" s="386"/>
      <c r="BU264" s="386"/>
      <c r="BV264" s="386"/>
      <c r="BW264" s="386"/>
      <c r="BX264" s="386"/>
      <c r="BY264" s="386"/>
      <c r="BZ264" s="386"/>
      <c r="CA264" s="386"/>
      <c r="CB264" s="386"/>
      <c r="CC264" s="386"/>
      <c r="CD264" s="43" t="s">
        <v>754</v>
      </c>
      <c r="CE264" s="43" t="s">
        <v>754</v>
      </c>
      <c r="CF264" s="43" t="s">
        <v>754</v>
      </c>
      <c r="CG264" s="43" t="s">
        <v>754</v>
      </c>
      <c r="CH264" s="43" t="s">
        <v>754</v>
      </c>
      <c r="CI264" s="43" t="s">
        <v>754</v>
      </c>
      <c r="CJ264" s="43" t="s">
        <v>754</v>
      </c>
      <c r="CK264" s="43" t="s">
        <v>754</v>
      </c>
      <c r="CL264" s="43" t="s">
        <v>754</v>
      </c>
      <c r="CM264" s="43" t="s">
        <v>754</v>
      </c>
      <c r="CN264" s="13" t="s">
        <v>754</v>
      </c>
      <c r="CO264" s="13" t="s">
        <v>754</v>
      </c>
      <c r="CP264" s="13" t="s">
        <v>754</v>
      </c>
      <c r="CQ264" s="13" t="s">
        <v>754</v>
      </c>
      <c r="CR264" s="13" t="s">
        <v>754</v>
      </c>
      <c r="CS264" s="13" t="s">
        <v>754</v>
      </c>
      <c r="CT264" s="13" t="s">
        <v>754</v>
      </c>
      <c r="CU264" s="449" t="s">
        <v>754</v>
      </c>
      <c r="CV264" s="43" t="s">
        <v>754</v>
      </c>
      <c r="CW264" s="43" t="s">
        <v>754</v>
      </c>
      <c r="CX264" s="226" t="s">
        <v>932</v>
      </c>
      <c r="CY264" s="226">
        <v>4</v>
      </c>
      <c r="CZ264" s="43" t="s">
        <v>754</v>
      </c>
      <c r="DA264" s="43" t="s">
        <v>754</v>
      </c>
      <c r="DD264" s="54">
        <v>6582</v>
      </c>
      <c r="DE264" s="56">
        <v>393.72465120000061</v>
      </c>
      <c r="DF264" s="56">
        <v>30.118686749999995</v>
      </c>
      <c r="DG264" s="56">
        <v>0</v>
      </c>
      <c r="DH264" s="56">
        <v>0</v>
      </c>
      <c r="DI264" s="420" t="s">
        <v>484</v>
      </c>
      <c r="DJ264" s="274">
        <v>506108215</v>
      </c>
      <c r="DK264" s="274" t="s">
        <v>485</v>
      </c>
      <c r="DL264" s="136">
        <v>6582</v>
      </c>
      <c r="DM264" s="274">
        <v>67</v>
      </c>
      <c r="DN264" s="274" t="s">
        <v>1090</v>
      </c>
      <c r="DO264" s="274" t="s">
        <v>48</v>
      </c>
      <c r="DP264" s="982" t="s">
        <v>158</v>
      </c>
      <c r="DQ264" s="1007">
        <v>2</v>
      </c>
      <c r="DR264" s="1061" t="s">
        <v>34</v>
      </c>
      <c r="DS264" s="1061" t="s">
        <v>1047</v>
      </c>
      <c r="DU264" s="274">
        <v>1</v>
      </c>
      <c r="DV264" s="998">
        <v>42745</v>
      </c>
      <c r="DW264" s="274">
        <v>1</v>
      </c>
      <c r="DX264" s="274">
        <v>0.7</v>
      </c>
      <c r="DY264" s="274">
        <v>3.3</v>
      </c>
      <c r="DZ264" s="274">
        <v>417</v>
      </c>
      <c r="EA264" s="908">
        <v>0.6</v>
      </c>
      <c r="EB264" s="908">
        <v>0.4</v>
      </c>
      <c r="EC264" s="908">
        <v>0.1</v>
      </c>
      <c r="ED264" s="908">
        <v>179.2</v>
      </c>
      <c r="EE264" s="908" t="s">
        <v>863</v>
      </c>
      <c r="EF264" s="274">
        <v>2.06</v>
      </c>
      <c r="EG264" s="274">
        <v>0</v>
      </c>
      <c r="EH264" s="1061">
        <v>4</v>
      </c>
      <c r="EI264" s="284" t="s">
        <v>441</v>
      </c>
      <c r="EJ264" s="284">
        <v>5</v>
      </c>
      <c r="EK264" s="274">
        <v>20</v>
      </c>
      <c r="EL264" s="274">
        <v>2</v>
      </c>
      <c r="EM264" s="274">
        <v>0</v>
      </c>
      <c r="EN264" s="274">
        <v>168</v>
      </c>
      <c r="EO264" s="274">
        <v>83</v>
      </c>
      <c r="EP264" s="1087">
        <v>29.407596371882082</v>
      </c>
      <c r="EQ264" s="1061">
        <v>1</v>
      </c>
      <c r="ER264" s="274" t="s">
        <v>863</v>
      </c>
      <c r="ES264" s="1078" t="s">
        <v>863</v>
      </c>
      <c r="ET264" s="1061" t="s">
        <v>863</v>
      </c>
      <c r="EU264" s="274" t="s">
        <v>863</v>
      </c>
      <c r="EV264" s="691" t="s">
        <v>863</v>
      </c>
      <c r="EW264" s="691"/>
      <c r="EX264" s="987">
        <v>6582</v>
      </c>
      <c r="EY264" s="228"/>
      <c r="EZ264" s="228"/>
      <c r="FA264" s="228"/>
      <c r="FB264" s="228"/>
      <c r="FC264" s="228"/>
      <c r="FD264" s="127"/>
      <c r="FE264" s="35"/>
      <c r="FF264" s="228"/>
      <c r="FG264" s="228"/>
      <c r="FH264" s="228"/>
      <c r="FI264" s="228"/>
      <c r="FJ264" s="35"/>
      <c r="FK264" s="35"/>
      <c r="FL264" s="35"/>
      <c r="FM264" s="33"/>
      <c r="FN264" s="117"/>
      <c r="FO264" s="542"/>
      <c r="FP264" s="167">
        <v>417</v>
      </c>
      <c r="FQ264" s="96" t="s">
        <v>158</v>
      </c>
      <c r="FR264" s="93"/>
      <c r="FS264" s="101"/>
      <c r="GR264" s="225"/>
      <c r="GS264" s="225"/>
    </row>
    <row r="265" spans="1:201" hidden="1" x14ac:dyDescent="0.25">
      <c r="A265" s="101">
        <v>139</v>
      </c>
      <c r="B265" s="228">
        <f>COUNTIFS($E$1:E265,E265,$G$1:G265,G265)</f>
        <v>2</v>
      </c>
      <c r="C265" s="228"/>
      <c r="D265" s="1046">
        <v>6584</v>
      </c>
      <c r="E265" s="10" t="s">
        <v>164</v>
      </c>
      <c r="F265" s="207" t="s">
        <v>165</v>
      </c>
      <c r="G265" s="207">
        <v>490422255</v>
      </c>
      <c r="H265" s="230">
        <f t="shared" ref="H265:H328" si="4">LEFT(I265,4)-CONCATENATE(19,LEFT(G265,2))</f>
        <v>68</v>
      </c>
      <c r="I265" s="207" t="s">
        <v>487</v>
      </c>
      <c r="J265" s="207" t="s">
        <v>71</v>
      </c>
      <c r="K265" s="207" t="s">
        <v>53</v>
      </c>
      <c r="L265" s="256" t="s">
        <v>48</v>
      </c>
      <c r="M265" s="207" t="s">
        <v>488</v>
      </c>
      <c r="N265" s="213">
        <v>2</v>
      </c>
      <c r="O265" s="213"/>
      <c r="P265" s="213"/>
      <c r="Q265" s="12" t="s">
        <v>442</v>
      </c>
      <c r="T265" s="172" t="s">
        <v>32</v>
      </c>
      <c r="U265" s="172" t="s">
        <v>40</v>
      </c>
      <c r="V265" s="188" t="s">
        <v>479</v>
      </c>
      <c r="W265" s="172" t="s">
        <v>40</v>
      </c>
      <c r="X265" s="174" t="s">
        <v>480</v>
      </c>
      <c r="Y265" s="172" t="s">
        <v>40</v>
      </c>
      <c r="Z265" s="172" t="s">
        <v>481</v>
      </c>
      <c r="AA265" s="230"/>
      <c r="AB265" s="230"/>
      <c r="AC265" s="219">
        <v>691</v>
      </c>
      <c r="AD265" s="219"/>
      <c r="AE265" s="219"/>
      <c r="AF265" s="219"/>
      <c r="AG265" s="219"/>
      <c r="AH265" s="76" t="s">
        <v>351</v>
      </c>
      <c r="AO265" s="226">
        <v>4</v>
      </c>
      <c r="AP265" s="397">
        <v>92</v>
      </c>
      <c r="AQ265" s="320">
        <v>4.9000000000000004</v>
      </c>
      <c r="AR265" s="371">
        <v>2.4</v>
      </c>
      <c r="AS265" s="322">
        <v>99.300000000000011</v>
      </c>
      <c r="AT265" s="373">
        <v>18.77551020408163</v>
      </c>
      <c r="AU265" s="369">
        <v>45.061224489795912</v>
      </c>
      <c r="AV265" s="325">
        <v>12.602739726027396</v>
      </c>
      <c r="BC265" s="329">
        <v>18.399999999999999</v>
      </c>
      <c r="BD265" s="329"/>
      <c r="BQ265" s="333" t="e">
        <v>#DIV/0!</v>
      </c>
      <c r="BR265" s="347"/>
      <c r="BS265" s="347"/>
      <c r="BT265" s="347"/>
      <c r="BU265" s="347"/>
      <c r="BV265" s="347"/>
      <c r="BW265" s="347"/>
      <c r="BX265" s="347"/>
      <c r="BY265" s="347"/>
      <c r="BZ265" s="347"/>
      <c r="CA265" s="347"/>
      <c r="CB265" s="347"/>
      <c r="CC265" s="347"/>
      <c r="CU265" s="66"/>
      <c r="CX265" s="231" t="s">
        <v>926</v>
      </c>
      <c r="CY265" s="231">
        <v>2</v>
      </c>
      <c r="CZ265" s="62" t="s">
        <v>928</v>
      </c>
      <c r="DA265" s="231" t="s">
        <v>928</v>
      </c>
      <c r="DD265" s="54"/>
      <c r="DE265" s="56"/>
      <c r="DF265" s="56"/>
      <c r="DG265" s="56"/>
      <c r="DH265" s="56"/>
      <c r="DI265" s="4" t="s">
        <v>164</v>
      </c>
      <c r="DJ265" s="109">
        <v>490422255</v>
      </c>
      <c r="DK265" s="269" t="s">
        <v>487</v>
      </c>
      <c r="DL265" s="3">
        <v>6584</v>
      </c>
      <c r="DM265" s="218">
        <v>68</v>
      </c>
      <c r="DN265" s="521" t="s">
        <v>1088</v>
      </c>
      <c r="DO265" s="46" t="s">
        <v>48</v>
      </c>
      <c r="DP265" s="978" t="s">
        <v>351</v>
      </c>
      <c r="DQ265" s="996">
        <v>2</v>
      </c>
      <c r="DR265" s="559" t="s">
        <v>71</v>
      </c>
      <c r="DS265" s="1057" t="s">
        <v>71</v>
      </c>
      <c r="DU265" s="269">
        <v>0</v>
      </c>
      <c r="DV265" s="269" t="s">
        <v>863</v>
      </c>
      <c r="DW265" s="269" t="s">
        <v>863</v>
      </c>
      <c r="DX265" s="269" t="s">
        <v>863</v>
      </c>
      <c r="DY265" s="269" t="s">
        <v>863</v>
      </c>
      <c r="DZ265" s="269">
        <v>691</v>
      </c>
      <c r="EA265" s="1020">
        <v>7.4999999999999997E-2</v>
      </c>
      <c r="EB265" s="1020">
        <v>0.92500000000000004</v>
      </c>
      <c r="EC265" s="269" t="s">
        <v>863</v>
      </c>
      <c r="ED265" s="269" t="s">
        <v>863</v>
      </c>
      <c r="EE265" s="269" t="s">
        <v>863</v>
      </c>
      <c r="EF265" s="269" t="s">
        <v>863</v>
      </c>
      <c r="EG265" s="269">
        <v>0</v>
      </c>
      <c r="EH265" s="556">
        <v>2</v>
      </c>
      <c r="EI265" s="283">
        <v>2</v>
      </c>
      <c r="EJ265" s="283" t="s">
        <v>488</v>
      </c>
      <c r="EK265" s="269">
        <v>15</v>
      </c>
      <c r="EL265" s="218">
        <v>2</v>
      </c>
      <c r="EM265" s="269">
        <v>1</v>
      </c>
      <c r="EN265" s="269">
        <v>180</v>
      </c>
      <c r="EO265" s="269">
        <v>88</v>
      </c>
      <c r="EP265" s="1083">
        <v>27.160493827160497</v>
      </c>
      <c r="EQ265" s="1057">
        <v>0</v>
      </c>
      <c r="ER265" s="269" t="s">
        <v>863</v>
      </c>
      <c r="ES265" s="1081">
        <v>1</v>
      </c>
      <c r="ET265" s="1057">
        <v>1</v>
      </c>
      <c r="EU265" s="269">
        <v>4</v>
      </c>
      <c r="EV265" s="998">
        <v>42710</v>
      </c>
      <c r="EW265" s="998"/>
      <c r="EX265" s="987">
        <v>6584</v>
      </c>
      <c r="EY265" s="228"/>
      <c r="EZ265" s="228"/>
      <c r="FA265" s="228"/>
      <c r="FB265" s="228"/>
      <c r="FC265" s="228"/>
      <c r="FD265" s="127"/>
      <c r="FE265" s="35"/>
      <c r="FF265" s="228"/>
      <c r="FG265" s="228"/>
      <c r="FH265" s="228"/>
      <c r="FI265" s="228"/>
      <c r="FJ265" s="35"/>
      <c r="FK265" s="35"/>
      <c r="FL265" s="35"/>
      <c r="FM265" s="33"/>
      <c r="FN265" s="117"/>
      <c r="FO265" s="542"/>
      <c r="FP265" s="167">
        <v>691</v>
      </c>
      <c r="FQ265" s="96" t="s">
        <v>351</v>
      </c>
      <c r="FR265" s="93"/>
      <c r="FS265" s="101"/>
      <c r="GR265" s="225"/>
      <c r="GS265" s="225"/>
    </row>
    <row r="266" spans="1:201" hidden="1" x14ac:dyDescent="0.25">
      <c r="A266" s="228">
        <v>140</v>
      </c>
      <c r="B266" s="228">
        <f>COUNTIFS($E$1:E266,E266,$G$1:G266,G266)</f>
        <v>1</v>
      </c>
      <c r="C266" s="228"/>
      <c r="D266" s="966">
        <v>6585</v>
      </c>
      <c r="E266" s="233" t="s">
        <v>489</v>
      </c>
      <c r="F266" s="230" t="s">
        <v>77</v>
      </c>
      <c r="G266" s="230">
        <v>7052155341</v>
      </c>
      <c r="H266" s="230">
        <f t="shared" si="4"/>
        <v>47</v>
      </c>
      <c r="I266" s="230" t="s">
        <v>487</v>
      </c>
      <c r="J266" s="230" t="s">
        <v>490</v>
      </c>
      <c r="K266" s="230" t="s">
        <v>53</v>
      </c>
      <c r="L266" s="257" t="s">
        <v>48</v>
      </c>
      <c r="M266" s="230">
        <v>8</v>
      </c>
      <c r="N266" s="226" t="s">
        <v>491</v>
      </c>
      <c r="O266" s="226"/>
      <c r="P266" s="226"/>
      <c r="Q266" s="290" t="s">
        <v>442</v>
      </c>
      <c r="T266" s="172" t="s">
        <v>32</v>
      </c>
      <c r="U266" s="172" t="s">
        <v>40</v>
      </c>
      <c r="V266" s="188" t="s">
        <v>479</v>
      </c>
      <c r="W266" s="172" t="s">
        <v>40</v>
      </c>
      <c r="X266" s="174" t="s">
        <v>480</v>
      </c>
      <c r="Y266" s="172" t="s">
        <v>40</v>
      </c>
      <c r="Z266" s="172" t="s">
        <v>481</v>
      </c>
      <c r="AA266" s="230"/>
      <c r="AB266" s="230"/>
      <c r="AC266" s="212">
        <v>453</v>
      </c>
      <c r="AD266" s="212"/>
      <c r="AE266" s="212"/>
      <c r="AF266" s="212"/>
      <c r="AG266" s="212"/>
      <c r="AH266" s="76" t="s">
        <v>158</v>
      </c>
      <c r="AO266" s="226">
        <v>4</v>
      </c>
      <c r="AP266" s="397">
        <v>21.4</v>
      </c>
      <c r="AQ266" s="320">
        <v>44</v>
      </c>
      <c r="AR266" s="371">
        <v>28.1</v>
      </c>
      <c r="AS266" s="322">
        <v>93.5</v>
      </c>
      <c r="AT266" s="373">
        <v>0.48636363636363633</v>
      </c>
      <c r="AU266" s="369">
        <v>13.666818181818181</v>
      </c>
      <c r="AV266" s="325">
        <v>0.29680998613037446</v>
      </c>
      <c r="BC266" s="329">
        <v>4.2799999999999994</v>
      </c>
      <c r="BD266" s="329"/>
      <c r="BQ266" s="333" t="e">
        <v>#DIV/0!</v>
      </c>
      <c r="BR266" s="347"/>
      <c r="BS266" s="347"/>
      <c r="BT266" s="347"/>
      <c r="BU266" s="347"/>
      <c r="BV266" s="347"/>
      <c r="BW266" s="347"/>
      <c r="BX266" s="347"/>
      <c r="BY266" s="347"/>
      <c r="BZ266" s="347"/>
      <c r="CA266" s="347"/>
      <c r="CB266" s="347"/>
      <c r="CC266" s="347"/>
      <c r="CU266" s="66"/>
      <c r="CX266" s="231" t="s">
        <v>929</v>
      </c>
      <c r="CY266" s="231">
        <v>3</v>
      </c>
      <c r="CZ266" s="231" t="s">
        <v>935</v>
      </c>
      <c r="DA266" s="231" t="s">
        <v>935</v>
      </c>
      <c r="DD266" s="54"/>
      <c r="DE266" s="56"/>
      <c r="DF266" s="56"/>
      <c r="DG266" s="56"/>
      <c r="DH266" s="56"/>
      <c r="DI266" s="4" t="s">
        <v>489</v>
      </c>
      <c r="DJ266" s="109">
        <v>7052155341</v>
      </c>
      <c r="DK266" s="269" t="s">
        <v>487</v>
      </c>
      <c r="DL266" s="3">
        <v>6585</v>
      </c>
      <c r="DM266" s="269">
        <v>47</v>
      </c>
      <c r="DN266" s="266" t="s">
        <v>1090</v>
      </c>
      <c r="DO266" s="46" t="s">
        <v>48</v>
      </c>
      <c r="DP266" s="978" t="s">
        <v>158</v>
      </c>
      <c r="DQ266" s="996">
        <v>2</v>
      </c>
      <c r="DR266" s="1057" t="s">
        <v>34</v>
      </c>
      <c r="DS266" s="1057" t="s">
        <v>34</v>
      </c>
      <c r="DU266" s="269">
        <v>0</v>
      </c>
      <c r="DV266" s="269" t="s">
        <v>863</v>
      </c>
      <c r="DW266" s="269" t="s">
        <v>863</v>
      </c>
      <c r="DX266" s="269" t="s">
        <v>863</v>
      </c>
      <c r="DY266" s="269" t="s">
        <v>863</v>
      </c>
      <c r="DZ266" s="269">
        <v>453</v>
      </c>
      <c r="EA266" s="1020">
        <v>0.28499999999999998</v>
      </c>
      <c r="EB266" s="1020">
        <v>0.71499999999999997</v>
      </c>
      <c r="EC266" s="269" t="s">
        <v>863</v>
      </c>
      <c r="ED266" s="269" t="s">
        <v>863</v>
      </c>
      <c r="EE266" s="269" t="s">
        <v>863</v>
      </c>
      <c r="EF266" s="269" t="s">
        <v>863</v>
      </c>
      <c r="EG266" s="269">
        <v>0</v>
      </c>
      <c r="EH266" s="556">
        <v>3</v>
      </c>
      <c r="EI266" s="283" t="s">
        <v>491</v>
      </c>
      <c r="EJ266" s="283">
        <v>8</v>
      </c>
      <c r="EK266" s="269">
        <v>17</v>
      </c>
      <c r="EL266" s="218">
        <v>2</v>
      </c>
      <c r="EM266" s="269">
        <v>0</v>
      </c>
      <c r="EN266" s="269" t="s">
        <v>863</v>
      </c>
      <c r="EO266" s="269" t="s">
        <v>863</v>
      </c>
      <c r="EP266" s="1083" t="s">
        <v>863</v>
      </c>
      <c r="EQ266" s="1057">
        <v>2</v>
      </c>
      <c r="ER266" s="269" t="s">
        <v>863</v>
      </c>
      <c r="ES266" s="1081">
        <v>2</v>
      </c>
      <c r="ET266" s="1057">
        <v>1</v>
      </c>
      <c r="EU266" s="269" t="s">
        <v>863</v>
      </c>
      <c r="EV266" s="269" t="s">
        <v>863</v>
      </c>
      <c r="EW266" s="269"/>
      <c r="EX266" s="987">
        <v>6585</v>
      </c>
      <c r="EY266" s="228"/>
      <c r="EZ266" s="228"/>
      <c r="FA266" s="228"/>
      <c r="FB266" s="228"/>
      <c r="FC266" s="228"/>
      <c r="FD266" s="127"/>
      <c r="FE266" s="35"/>
      <c r="FF266" s="228"/>
      <c r="FG266" s="228"/>
      <c r="FH266" s="228"/>
      <c r="FI266" s="228"/>
      <c r="FJ266" s="35"/>
      <c r="FK266" s="35"/>
      <c r="FL266" s="35"/>
      <c r="FM266" s="33"/>
      <c r="FN266" s="117"/>
      <c r="FO266" s="542"/>
      <c r="FP266" s="167">
        <v>453</v>
      </c>
      <c r="FQ266" s="96" t="s">
        <v>158</v>
      </c>
      <c r="FR266" s="42"/>
      <c r="FS266" s="228"/>
      <c r="GR266" s="225"/>
      <c r="GS266" s="225"/>
    </row>
    <row r="267" spans="1:201" hidden="1" x14ac:dyDescent="0.25">
      <c r="A267" s="101">
        <v>141</v>
      </c>
      <c r="B267" s="228">
        <f>COUNTIFS($E$1:E267,E267,$G$1:G267,G267)</f>
        <v>1</v>
      </c>
      <c r="C267" s="228"/>
      <c r="D267" s="966">
        <v>6600</v>
      </c>
      <c r="E267" s="233" t="s">
        <v>492</v>
      </c>
      <c r="F267" s="230" t="s">
        <v>30</v>
      </c>
      <c r="G267" s="230">
        <v>7512135686</v>
      </c>
      <c r="H267" s="230">
        <f t="shared" si="4"/>
        <v>42</v>
      </c>
      <c r="I267" s="230" t="s">
        <v>493</v>
      </c>
      <c r="J267" s="223" t="s">
        <v>494</v>
      </c>
      <c r="K267" s="230" t="s">
        <v>53</v>
      </c>
      <c r="L267" s="257" t="s">
        <v>48</v>
      </c>
      <c r="M267" s="230" t="s">
        <v>495</v>
      </c>
      <c r="N267" s="226">
        <v>2</v>
      </c>
      <c r="O267" s="226"/>
      <c r="P267" s="226"/>
      <c r="Q267" s="290" t="s">
        <v>442</v>
      </c>
      <c r="T267" s="172" t="s">
        <v>32</v>
      </c>
      <c r="U267" s="172" t="s">
        <v>40</v>
      </c>
      <c r="V267" s="188" t="s">
        <v>479</v>
      </c>
      <c r="W267" s="172" t="s">
        <v>40</v>
      </c>
      <c r="X267" s="174" t="s">
        <v>480</v>
      </c>
      <c r="Y267" s="172" t="s">
        <v>40</v>
      </c>
      <c r="Z267" s="172" t="s">
        <v>481</v>
      </c>
      <c r="AA267" s="230"/>
      <c r="AB267" s="230"/>
      <c r="AC267" s="212">
        <v>327</v>
      </c>
      <c r="AD267" s="212"/>
      <c r="AE267" s="212"/>
      <c r="AF267" s="212"/>
      <c r="AG267" s="212"/>
      <c r="AH267" s="76" t="s">
        <v>161</v>
      </c>
      <c r="AI267" s="230" t="s">
        <v>496</v>
      </c>
      <c r="AJ267" s="230">
        <v>9.91</v>
      </c>
      <c r="AK267" s="226">
        <v>78.900000000000006</v>
      </c>
      <c r="AL267" s="318">
        <v>7.8189900000000012</v>
      </c>
      <c r="AM267" s="226">
        <v>25126</v>
      </c>
      <c r="AN267" s="281">
        <v>5.2896842105263158</v>
      </c>
      <c r="AO267" s="226">
        <v>4</v>
      </c>
      <c r="AP267" s="397">
        <v>80.2</v>
      </c>
      <c r="AQ267" s="320">
        <v>9.6</v>
      </c>
      <c r="AR267" s="371">
        <v>9.08</v>
      </c>
      <c r="AS267" s="322">
        <v>98.88</v>
      </c>
      <c r="AT267" s="373">
        <v>8.3541666666666679</v>
      </c>
      <c r="AU267" s="369">
        <v>75.855833333333351</v>
      </c>
      <c r="AV267" s="325">
        <v>4.2933618843683083</v>
      </c>
      <c r="AW267" s="226">
        <v>53.9</v>
      </c>
      <c r="AX267" s="340">
        <v>5.3</v>
      </c>
      <c r="BC267" s="329">
        <v>5.2600000000000007</v>
      </c>
      <c r="BD267" s="329"/>
      <c r="BJ267" s="108">
        <v>38.4</v>
      </c>
      <c r="BK267" s="108">
        <v>61.3</v>
      </c>
      <c r="BL267" s="331">
        <v>0.62642740619902126</v>
      </c>
      <c r="BM267" s="342" t="s">
        <v>754</v>
      </c>
      <c r="BN267" s="231" t="s">
        <v>754</v>
      </c>
      <c r="BO267" s="226">
        <v>23.7</v>
      </c>
      <c r="BP267" s="226">
        <v>34.6</v>
      </c>
      <c r="BQ267" s="333">
        <v>1.4599156118143461</v>
      </c>
      <c r="BR267" s="347"/>
      <c r="BS267" s="347"/>
      <c r="BT267" s="347"/>
      <c r="BU267" s="347"/>
      <c r="BV267" s="347"/>
      <c r="BW267" s="347"/>
      <c r="BX267" s="347"/>
      <c r="BY267" s="347"/>
      <c r="BZ267" s="347"/>
      <c r="CA267" s="347"/>
      <c r="CB267" s="347"/>
      <c r="CC267" s="347"/>
      <c r="CU267" s="66"/>
      <c r="CX267" s="231" t="s">
        <v>926</v>
      </c>
      <c r="CY267" s="231" t="s">
        <v>1094</v>
      </c>
      <c r="CZ267" s="231" t="s">
        <v>928</v>
      </c>
      <c r="DA267" s="231" t="s">
        <v>928</v>
      </c>
      <c r="DD267" s="54"/>
      <c r="DE267" s="56"/>
      <c r="DF267" s="56"/>
      <c r="DG267" s="56"/>
      <c r="DH267" s="56"/>
      <c r="DI267" s="4" t="s">
        <v>492</v>
      </c>
      <c r="DJ267" s="109">
        <v>7512135686</v>
      </c>
      <c r="DK267" s="269" t="s">
        <v>493</v>
      </c>
      <c r="DL267" s="3">
        <v>6600</v>
      </c>
      <c r="DM267" s="218">
        <v>42</v>
      </c>
      <c r="DN267" s="521" t="s">
        <v>1088</v>
      </c>
      <c r="DO267" s="46" t="s">
        <v>48</v>
      </c>
      <c r="DP267" s="978" t="s">
        <v>161</v>
      </c>
      <c r="DQ267" s="996">
        <v>2</v>
      </c>
      <c r="DR267" s="1057" t="s">
        <v>1019</v>
      </c>
      <c r="DS267" s="1057" t="s">
        <v>1019</v>
      </c>
      <c r="DU267" s="269">
        <v>0</v>
      </c>
      <c r="DV267" s="998" t="s">
        <v>863</v>
      </c>
      <c r="DW267" s="269" t="s">
        <v>863</v>
      </c>
      <c r="DX267" s="269" t="s">
        <v>863</v>
      </c>
      <c r="DY267" s="269" t="s">
        <v>863</v>
      </c>
      <c r="DZ267" s="269">
        <v>327</v>
      </c>
      <c r="EA267" s="1020">
        <v>9.8000000000000004E-2</v>
      </c>
      <c r="EB267" s="1020">
        <v>0.90100000000000002</v>
      </c>
      <c r="EC267" s="269" t="s">
        <v>863</v>
      </c>
      <c r="ED267" s="269" t="s">
        <v>863</v>
      </c>
      <c r="EE267" s="269" t="s">
        <v>863</v>
      </c>
      <c r="EF267" s="269" t="s">
        <v>863</v>
      </c>
      <c r="EG267" s="269">
        <v>0</v>
      </c>
      <c r="EH267" s="556" t="s">
        <v>1094</v>
      </c>
      <c r="EI267" s="283">
        <v>2</v>
      </c>
      <c r="EJ267" s="283" t="s">
        <v>495</v>
      </c>
      <c r="EK267" s="269">
        <v>25</v>
      </c>
      <c r="EL267" s="269">
        <v>3</v>
      </c>
      <c r="EM267" s="269">
        <v>1</v>
      </c>
      <c r="EN267" s="269">
        <v>173</v>
      </c>
      <c r="EO267" s="269">
        <v>90</v>
      </c>
      <c r="EP267" s="1083">
        <v>30.071168431955627</v>
      </c>
      <c r="EQ267" s="1057">
        <v>2</v>
      </c>
      <c r="ER267" s="269" t="s">
        <v>863</v>
      </c>
      <c r="ES267" s="1081">
        <v>0</v>
      </c>
      <c r="ET267" s="1057">
        <v>0</v>
      </c>
      <c r="EU267" s="269">
        <v>3</v>
      </c>
      <c r="EV267" s="998">
        <v>42907</v>
      </c>
      <c r="EW267" s="998"/>
      <c r="EX267" s="987">
        <v>6600</v>
      </c>
      <c r="EY267" s="228"/>
      <c r="EZ267" s="228"/>
      <c r="FA267" s="228"/>
      <c r="FB267" s="228"/>
      <c r="FC267" s="228"/>
      <c r="FD267" s="127"/>
      <c r="FE267" s="35"/>
      <c r="FF267" s="228"/>
      <c r="FG267" s="228"/>
      <c r="FH267" s="228"/>
      <c r="FI267" s="228"/>
      <c r="FJ267" s="35"/>
      <c r="FK267" s="35"/>
      <c r="FL267" s="35"/>
      <c r="FM267" s="33"/>
      <c r="FN267" s="117"/>
      <c r="FO267" s="542"/>
      <c r="FP267" s="167">
        <v>327</v>
      </c>
      <c r="FQ267" s="96" t="s">
        <v>161</v>
      </c>
      <c r="FR267" s="228" t="s">
        <v>496</v>
      </c>
      <c r="FS267" s="228"/>
      <c r="GR267" s="225"/>
      <c r="GS267" s="225"/>
    </row>
    <row r="268" spans="1:201" hidden="1" x14ac:dyDescent="0.25">
      <c r="A268" s="101">
        <v>142</v>
      </c>
      <c r="B268" s="228">
        <f>COUNTIFS($E$1:E268,E268,$G$1:G268,G268)</f>
        <v>1</v>
      </c>
      <c r="C268" s="228"/>
      <c r="D268" s="966">
        <v>6601</v>
      </c>
      <c r="E268" s="233" t="s">
        <v>497</v>
      </c>
      <c r="F268" s="230" t="s">
        <v>498</v>
      </c>
      <c r="G268" s="230">
        <v>7501223411</v>
      </c>
      <c r="H268" s="230">
        <f t="shared" si="4"/>
        <v>42</v>
      </c>
      <c r="I268" s="230" t="s">
        <v>493</v>
      </c>
      <c r="J268" s="223" t="s">
        <v>499</v>
      </c>
      <c r="K268" s="230" t="s">
        <v>53</v>
      </c>
      <c r="L268" s="257" t="s">
        <v>48</v>
      </c>
      <c r="M268" s="230" t="s">
        <v>500</v>
      </c>
      <c r="N268" s="203" t="s">
        <v>1126</v>
      </c>
      <c r="O268" s="94"/>
      <c r="P268" s="94"/>
      <c r="Q268" s="290" t="s">
        <v>442</v>
      </c>
      <c r="T268" s="172" t="s">
        <v>32</v>
      </c>
      <c r="U268" s="172" t="s">
        <v>40</v>
      </c>
      <c r="V268" s="188" t="s">
        <v>479</v>
      </c>
      <c r="W268" s="172" t="s">
        <v>40</v>
      </c>
      <c r="X268" s="174" t="s">
        <v>480</v>
      </c>
      <c r="Y268" s="172" t="s">
        <v>40</v>
      </c>
      <c r="Z268" s="172" t="s">
        <v>481</v>
      </c>
      <c r="AA268" s="230"/>
      <c r="AB268" s="230"/>
      <c r="AC268" s="219">
        <v>631</v>
      </c>
      <c r="AD268" s="219"/>
      <c r="AE268" s="219"/>
      <c r="AF268" s="219"/>
      <c r="AG268" s="219"/>
      <c r="AH268" s="76" t="s">
        <v>161</v>
      </c>
      <c r="AJ268" s="226">
        <v>55.5</v>
      </c>
      <c r="AK268" s="226">
        <v>85.3</v>
      </c>
      <c r="AL268" s="318">
        <v>47.341499999999996</v>
      </c>
      <c r="AM268" s="226">
        <v>66694</v>
      </c>
      <c r="AN268" s="281">
        <v>15.692705882352941</v>
      </c>
      <c r="AO268" s="226">
        <v>4</v>
      </c>
      <c r="AP268" s="397">
        <v>57.7</v>
      </c>
      <c r="AQ268" s="320">
        <v>26.8</v>
      </c>
      <c r="AR268" s="371">
        <v>13.6</v>
      </c>
      <c r="AS268" s="322">
        <v>98.1</v>
      </c>
      <c r="AT268" s="373">
        <v>2.1529850746268657</v>
      </c>
      <c r="AU268" s="369">
        <v>29.280597014925373</v>
      </c>
      <c r="AV268" s="325">
        <v>1.4282178217821784</v>
      </c>
      <c r="AW268" s="226">
        <v>53.2</v>
      </c>
      <c r="AX268" s="340">
        <v>0.9</v>
      </c>
      <c r="BC268" s="329">
        <v>0.9</v>
      </c>
      <c r="BD268" s="329"/>
      <c r="BJ268" s="108">
        <v>54.5</v>
      </c>
      <c r="BK268" s="108">
        <v>45.4</v>
      </c>
      <c r="BL268" s="331">
        <v>1.2004405286343613</v>
      </c>
      <c r="BM268" s="342" t="s">
        <v>754</v>
      </c>
      <c r="BN268" s="231" t="s">
        <v>754</v>
      </c>
      <c r="BO268" s="226">
        <v>6.7</v>
      </c>
      <c r="BP268" s="226">
        <v>14</v>
      </c>
      <c r="BQ268" s="333">
        <v>2.08955223880597</v>
      </c>
      <c r="BR268" s="347"/>
      <c r="BS268" s="347"/>
      <c r="BT268" s="347"/>
      <c r="BU268" s="347"/>
      <c r="BV268" s="347"/>
      <c r="BW268" s="347"/>
      <c r="BX268" s="347"/>
      <c r="BY268" s="347"/>
      <c r="BZ268" s="347"/>
      <c r="CA268" s="347"/>
      <c r="CB268" s="347"/>
      <c r="CC268" s="347"/>
      <c r="CU268" s="66"/>
      <c r="CX268" s="231" t="s">
        <v>926</v>
      </c>
      <c r="CY268" s="231" t="s">
        <v>1094</v>
      </c>
      <c r="CZ268" s="421" t="s">
        <v>927</v>
      </c>
      <c r="DA268" s="231" t="s">
        <v>928</v>
      </c>
      <c r="DD268" s="54"/>
      <c r="DE268" s="56"/>
      <c r="DF268" s="56"/>
      <c r="DG268" s="56"/>
      <c r="DH268" s="56"/>
      <c r="DI268" s="4" t="s">
        <v>497</v>
      </c>
      <c r="DJ268" s="109">
        <v>7501223411</v>
      </c>
      <c r="DK268" s="269" t="s">
        <v>493</v>
      </c>
      <c r="DL268" s="3">
        <v>6601</v>
      </c>
      <c r="DM268" s="218">
        <v>42</v>
      </c>
      <c r="DN268" s="521" t="s">
        <v>1088</v>
      </c>
      <c r="DO268" s="46" t="s">
        <v>48</v>
      </c>
      <c r="DP268" s="978" t="s">
        <v>161</v>
      </c>
      <c r="DQ268" s="996">
        <v>2</v>
      </c>
      <c r="DR268" s="1057" t="s">
        <v>1097</v>
      </c>
      <c r="DS268" s="1057" t="s">
        <v>1097</v>
      </c>
      <c r="DU268" s="269">
        <v>1</v>
      </c>
      <c r="DV268" s="269" t="s">
        <v>863</v>
      </c>
      <c r="DW268" s="269" t="s">
        <v>863</v>
      </c>
      <c r="DX268" s="269" t="s">
        <v>863</v>
      </c>
      <c r="DY268" s="269" t="s">
        <v>863</v>
      </c>
      <c r="DZ268" s="269">
        <v>631</v>
      </c>
      <c r="EA268" s="1020">
        <v>0.157</v>
      </c>
      <c r="EB268" s="1020">
        <v>0.84299999999999997</v>
      </c>
      <c r="EC268" s="269" t="s">
        <v>863</v>
      </c>
      <c r="ED268" s="269" t="s">
        <v>863</v>
      </c>
      <c r="EE268" s="269" t="s">
        <v>863</v>
      </c>
      <c r="EF268" s="269" t="s">
        <v>863</v>
      </c>
      <c r="EG268" s="269">
        <v>0</v>
      </c>
      <c r="EH268" s="556" t="s">
        <v>1094</v>
      </c>
      <c r="EI268" s="287" t="s">
        <v>501</v>
      </c>
      <c r="EJ268" s="283" t="s">
        <v>500</v>
      </c>
      <c r="EK268" s="269">
        <v>25</v>
      </c>
      <c r="EL268" s="269">
        <v>3</v>
      </c>
      <c r="EM268" s="269">
        <v>1</v>
      </c>
      <c r="EN268" s="269">
        <v>184</v>
      </c>
      <c r="EO268" s="269">
        <v>84</v>
      </c>
      <c r="EP268" s="1083">
        <v>24.810964083175801</v>
      </c>
      <c r="EQ268" s="1057">
        <v>1</v>
      </c>
      <c r="ER268" s="998">
        <v>42916</v>
      </c>
      <c r="ES268" s="1081">
        <v>2</v>
      </c>
      <c r="ET268" s="1057">
        <v>1</v>
      </c>
      <c r="EU268" s="269">
        <v>4</v>
      </c>
      <c r="EV268" s="998">
        <v>42786</v>
      </c>
      <c r="EW268" s="998"/>
      <c r="EX268" s="987">
        <v>6601</v>
      </c>
      <c r="EY268" s="228"/>
      <c r="EZ268" s="228"/>
      <c r="FA268" s="228"/>
      <c r="FB268" s="228"/>
      <c r="FC268" s="228"/>
      <c r="FD268" s="127"/>
      <c r="FE268" s="35"/>
      <c r="FF268" s="228"/>
      <c r="FG268" s="228"/>
      <c r="FH268" s="228"/>
      <c r="FI268" s="228"/>
      <c r="FJ268" s="35"/>
      <c r="FK268" s="35"/>
      <c r="FL268" s="35"/>
      <c r="FM268" s="33"/>
      <c r="FN268" s="117"/>
      <c r="FO268" s="542"/>
      <c r="FP268" s="167">
        <v>631</v>
      </c>
      <c r="FQ268" s="96" t="s">
        <v>161</v>
      </c>
      <c r="FR268" s="42"/>
      <c r="FS268" s="101"/>
      <c r="GR268" s="225"/>
      <c r="GS268" s="225"/>
    </row>
    <row r="269" spans="1:201" hidden="1" x14ac:dyDescent="0.25">
      <c r="A269" s="101">
        <v>143</v>
      </c>
      <c r="B269" s="228">
        <f>COUNTIFS($E$1:E269,E269,$G$1:G269,G269)</f>
        <v>1</v>
      </c>
      <c r="C269" s="228"/>
      <c r="D269" s="966">
        <v>6602</v>
      </c>
      <c r="E269" s="233" t="s">
        <v>229</v>
      </c>
      <c r="F269" s="230" t="s">
        <v>33</v>
      </c>
      <c r="G269" s="230">
        <v>5560251686</v>
      </c>
      <c r="H269" s="230">
        <f t="shared" si="4"/>
        <v>62</v>
      </c>
      <c r="I269" s="230" t="s">
        <v>493</v>
      </c>
      <c r="J269" s="230" t="s">
        <v>502</v>
      </c>
      <c r="K269" s="230" t="s">
        <v>53</v>
      </c>
      <c r="L269" s="257" t="s">
        <v>48</v>
      </c>
      <c r="M269" s="230">
        <v>4</v>
      </c>
      <c r="N269" s="226" t="s">
        <v>503</v>
      </c>
      <c r="O269" s="226"/>
      <c r="P269" s="226"/>
      <c r="Q269" s="290" t="s">
        <v>442</v>
      </c>
      <c r="T269" s="172" t="s">
        <v>32</v>
      </c>
      <c r="U269" s="172" t="s">
        <v>40</v>
      </c>
      <c r="V269" s="188" t="s">
        <v>479</v>
      </c>
      <c r="W269" s="172" t="s">
        <v>40</v>
      </c>
      <c r="X269" s="174" t="s">
        <v>480</v>
      </c>
      <c r="Y269" s="172" t="s">
        <v>40</v>
      </c>
      <c r="Z269" s="172" t="s">
        <v>481</v>
      </c>
      <c r="AA269" s="230"/>
      <c r="AB269" s="230"/>
      <c r="AC269" s="212">
        <v>63</v>
      </c>
      <c r="AD269" s="212"/>
      <c r="AE269" s="212"/>
      <c r="AF269" s="212"/>
      <c r="AG269" s="212"/>
      <c r="AH269" s="76" t="s">
        <v>161</v>
      </c>
      <c r="AJ269" s="226">
        <v>35.700000000000003</v>
      </c>
      <c r="AK269" s="226">
        <v>80.099999999999994</v>
      </c>
      <c r="AL269" s="318">
        <v>28.595700000000001</v>
      </c>
      <c r="AM269" s="226">
        <v>6259</v>
      </c>
      <c r="AN269" s="281">
        <v>6.2590000000000003</v>
      </c>
      <c r="AO269" s="226">
        <v>4</v>
      </c>
      <c r="AP269" s="397">
        <v>56</v>
      </c>
      <c r="AQ269" s="320">
        <v>38.799999999999997</v>
      </c>
      <c r="AR269" s="371">
        <v>0.4</v>
      </c>
      <c r="AS269" s="322">
        <v>95.2</v>
      </c>
      <c r="AT269" s="373">
        <v>1.4432989690721651</v>
      </c>
      <c r="AU269" s="369">
        <v>0.57731958762886604</v>
      </c>
      <c r="AV269" s="325">
        <v>1.4285714285714288</v>
      </c>
      <c r="AW269" s="226">
        <v>50.3</v>
      </c>
      <c r="AX269" s="340">
        <v>1.1000000000000001</v>
      </c>
      <c r="BC269" s="329">
        <v>1.1400000000000006</v>
      </c>
      <c r="BD269" s="329"/>
      <c r="BJ269" s="108">
        <v>26.7</v>
      </c>
      <c r="BK269" s="108">
        <v>73.099999999999994</v>
      </c>
      <c r="BL269" s="331">
        <v>0.36525307797537621</v>
      </c>
      <c r="BM269" s="342" t="s">
        <v>754</v>
      </c>
      <c r="BN269" s="231" t="s">
        <v>754</v>
      </c>
      <c r="BO269" s="226">
        <v>25.6</v>
      </c>
      <c r="BP269" s="226">
        <v>28.9</v>
      </c>
      <c r="BQ269" s="333">
        <v>1.1289062499999998</v>
      </c>
      <c r="BR269" s="347"/>
      <c r="BS269" s="347"/>
      <c r="BT269" s="347"/>
      <c r="BU269" s="347"/>
      <c r="BV269" s="347"/>
      <c r="BW269" s="347"/>
      <c r="BX269" s="347"/>
      <c r="BY269" s="347"/>
      <c r="BZ269" s="347"/>
      <c r="CA269" s="347"/>
      <c r="CB269" s="347"/>
      <c r="CC269" s="347"/>
      <c r="CU269" s="66"/>
      <c r="CX269" s="231" t="s">
        <v>926</v>
      </c>
      <c r="CY269" s="231">
        <v>2</v>
      </c>
      <c r="CZ269" s="231" t="s">
        <v>930</v>
      </c>
      <c r="DA269" s="98" t="s">
        <v>930</v>
      </c>
      <c r="DD269" s="54"/>
      <c r="DE269" s="56"/>
      <c r="DF269" s="56"/>
      <c r="DG269" s="56"/>
      <c r="DH269" s="56"/>
      <c r="DI269" s="4" t="s">
        <v>229</v>
      </c>
      <c r="DJ269" s="109">
        <v>5560251686</v>
      </c>
      <c r="DK269" s="269" t="s">
        <v>493</v>
      </c>
      <c r="DL269" s="3">
        <v>6602</v>
      </c>
      <c r="DM269" s="269">
        <v>62</v>
      </c>
      <c r="DN269" s="266" t="s">
        <v>1090</v>
      </c>
      <c r="DO269" s="46" t="s">
        <v>48</v>
      </c>
      <c r="DP269" s="978" t="s">
        <v>161</v>
      </c>
      <c r="DQ269" s="996">
        <v>2</v>
      </c>
      <c r="DR269" s="559" t="s">
        <v>502</v>
      </c>
      <c r="DS269" s="1057" t="s">
        <v>502</v>
      </c>
      <c r="DU269" s="269">
        <v>0</v>
      </c>
      <c r="DV269" s="269" t="s">
        <v>863</v>
      </c>
      <c r="DW269" s="269" t="s">
        <v>863</v>
      </c>
      <c r="DX269" s="269" t="s">
        <v>863</v>
      </c>
      <c r="DY269" s="269" t="s">
        <v>863</v>
      </c>
      <c r="DZ269" s="269">
        <v>63</v>
      </c>
      <c r="EA269" s="1020">
        <v>0.14299999999999999</v>
      </c>
      <c r="EB269" s="1020">
        <v>0.85699999999999998</v>
      </c>
      <c r="EC269" s="854">
        <v>2.1</v>
      </c>
      <c r="ED269" s="269">
        <v>66.599999999999994</v>
      </c>
      <c r="EE269" s="269" t="s">
        <v>863</v>
      </c>
      <c r="EF269" s="269">
        <v>2.97</v>
      </c>
      <c r="EG269" s="269">
        <v>0</v>
      </c>
      <c r="EH269" s="556">
        <v>2</v>
      </c>
      <c r="EI269" s="283" t="s">
        <v>503</v>
      </c>
      <c r="EJ269" s="283">
        <v>4</v>
      </c>
      <c r="EK269" s="269">
        <v>12</v>
      </c>
      <c r="EL269" s="218">
        <v>2</v>
      </c>
      <c r="EM269" s="269">
        <v>0</v>
      </c>
      <c r="EN269" s="269">
        <v>165</v>
      </c>
      <c r="EO269" s="269">
        <v>72</v>
      </c>
      <c r="EP269" s="1083">
        <v>26.446280991735534</v>
      </c>
      <c r="EQ269" s="1057">
        <v>0</v>
      </c>
      <c r="ER269" s="269" t="s">
        <v>863</v>
      </c>
      <c r="ES269" s="1081">
        <v>2</v>
      </c>
      <c r="ET269" s="1057">
        <v>1</v>
      </c>
      <c r="EU269" s="269">
        <v>4</v>
      </c>
      <c r="EV269" s="998">
        <v>42794</v>
      </c>
      <c r="EW269" s="998"/>
      <c r="EX269" s="987">
        <v>6602</v>
      </c>
      <c r="EY269" s="230"/>
      <c r="EZ269" s="230"/>
      <c r="FA269" s="230"/>
      <c r="FB269" s="230"/>
      <c r="FC269" s="126"/>
      <c r="FD269" s="128"/>
      <c r="FE269" s="197"/>
      <c r="FF269" s="32"/>
      <c r="FG269" s="230"/>
      <c r="FH269" s="230"/>
      <c r="FI269" s="230"/>
      <c r="FJ269" s="233"/>
      <c r="FK269" s="37"/>
      <c r="FL269" s="37"/>
      <c r="FM269" s="34"/>
      <c r="FN269" s="118"/>
      <c r="FO269" s="542"/>
      <c r="FP269" s="167">
        <v>63</v>
      </c>
      <c r="FQ269" s="96" t="s">
        <v>161</v>
      </c>
      <c r="FR269" s="93"/>
      <c r="FS269" s="101"/>
      <c r="GR269" s="91"/>
      <c r="GS269" s="91"/>
    </row>
    <row r="270" spans="1:201" hidden="1" x14ac:dyDescent="0.25">
      <c r="A270" s="101">
        <v>144</v>
      </c>
      <c r="B270" s="228">
        <f>COUNTIFS($E$1:E270,E270,$G$1:G270,G270)</f>
        <v>1</v>
      </c>
      <c r="C270" s="228"/>
      <c r="D270" s="966">
        <v>6605</v>
      </c>
      <c r="E270" s="233" t="s">
        <v>504</v>
      </c>
      <c r="F270" s="230" t="s">
        <v>75</v>
      </c>
      <c r="G270" s="230">
        <v>515609055</v>
      </c>
      <c r="H270" s="230">
        <f t="shared" si="4"/>
        <v>66</v>
      </c>
      <c r="I270" s="230" t="s">
        <v>505</v>
      </c>
      <c r="J270" s="230" t="s">
        <v>506</v>
      </c>
      <c r="K270" s="230" t="s">
        <v>53</v>
      </c>
      <c r="L270" s="257" t="s">
        <v>48</v>
      </c>
      <c r="M270" s="230">
        <v>4</v>
      </c>
      <c r="N270" s="226" t="s">
        <v>507</v>
      </c>
      <c r="O270" s="226"/>
      <c r="P270" s="226"/>
      <c r="Q270" s="290" t="s">
        <v>442</v>
      </c>
      <c r="T270" s="172" t="s">
        <v>32</v>
      </c>
      <c r="U270" s="172" t="s">
        <v>40</v>
      </c>
      <c r="V270" s="188" t="s">
        <v>479</v>
      </c>
      <c r="W270" s="172" t="s">
        <v>40</v>
      </c>
      <c r="X270" s="174" t="s">
        <v>480</v>
      </c>
      <c r="Y270" s="172" t="s">
        <v>40</v>
      </c>
      <c r="Z270" s="172" t="s">
        <v>481</v>
      </c>
      <c r="AA270" s="230"/>
      <c r="AB270" s="230"/>
      <c r="AC270" s="212">
        <v>212</v>
      </c>
      <c r="AD270" s="212"/>
      <c r="AE270" s="212"/>
      <c r="AF270" s="212"/>
      <c r="AG270" s="212"/>
      <c r="AH270" s="76" t="s">
        <v>158</v>
      </c>
      <c r="AJ270" s="226">
        <v>70.8</v>
      </c>
      <c r="AK270" s="226">
        <v>58.6</v>
      </c>
      <c r="AL270" s="318">
        <v>41.488799999999998</v>
      </c>
      <c r="AM270" s="226">
        <v>22868</v>
      </c>
      <c r="AN270" s="281">
        <v>22.867999999999999</v>
      </c>
      <c r="AO270" s="226">
        <v>4</v>
      </c>
      <c r="AP270" s="397">
        <v>2.37</v>
      </c>
      <c r="AQ270" s="320">
        <v>21.4</v>
      </c>
      <c r="AR270" s="371">
        <v>74.2</v>
      </c>
      <c r="AS270" s="322">
        <v>97.97</v>
      </c>
      <c r="AT270" s="373">
        <v>0.11074766355140188</v>
      </c>
      <c r="AU270" s="369">
        <v>8.2174766355140196</v>
      </c>
      <c r="AV270" s="325">
        <v>2.4790794979079499E-2</v>
      </c>
      <c r="AW270" s="226">
        <v>2.0299999999999998</v>
      </c>
      <c r="AX270" s="340">
        <v>0.1</v>
      </c>
      <c r="BC270" s="329">
        <v>6.800000000000006E-2</v>
      </c>
      <c r="BD270" s="329"/>
      <c r="BJ270" s="108">
        <v>37.6</v>
      </c>
      <c r="BK270" s="108">
        <v>61.7</v>
      </c>
      <c r="BL270" s="331">
        <v>0.60940032414910861</v>
      </c>
      <c r="BM270" s="342" t="s">
        <v>754</v>
      </c>
      <c r="BN270" s="231" t="s">
        <v>754</v>
      </c>
      <c r="BO270" s="226">
        <v>22.3</v>
      </c>
      <c r="BP270" s="226">
        <v>33.1</v>
      </c>
      <c r="BQ270" s="333">
        <v>1.4843049327354261</v>
      </c>
      <c r="BR270" s="347"/>
      <c r="BS270" s="347"/>
      <c r="BT270" s="347"/>
      <c r="BU270" s="347"/>
      <c r="BV270" s="347"/>
      <c r="BW270" s="347"/>
      <c r="BX270" s="347"/>
      <c r="BY270" s="347"/>
      <c r="BZ270" s="347"/>
      <c r="CA270" s="347"/>
      <c r="CB270" s="347"/>
      <c r="CC270" s="347"/>
      <c r="CU270" s="66"/>
      <c r="CX270" s="231" t="s">
        <v>942</v>
      </c>
      <c r="CY270" s="231">
        <v>7</v>
      </c>
      <c r="CZ270" s="231" t="s">
        <v>933</v>
      </c>
      <c r="DA270" s="231" t="s">
        <v>1292</v>
      </c>
      <c r="DD270" s="54"/>
      <c r="DE270" s="56"/>
      <c r="DF270" s="56"/>
      <c r="DG270" s="56"/>
      <c r="DH270" s="56"/>
      <c r="DI270" s="233" t="s">
        <v>504</v>
      </c>
      <c r="DJ270" s="218">
        <v>515609055</v>
      </c>
      <c r="DK270" s="269" t="s">
        <v>505</v>
      </c>
      <c r="DL270" s="3">
        <v>6605</v>
      </c>
      <c r="DM270" s="218">
        <v>66</v>
      </c>
      <c r="DN270" s="266" t="s">
        <v>1090</v>
      </c>
      <c r="DO270" s="46" t="s">
        <v>48</v>
      </c>
      <c r="DP270" s="978" t="s">
        <v>158</v>
      </c>
      <c r="DQ270" s="996">
        <v>2</v>
      </c>
      <c r="DR270" s="559" t="s">
        <v>506</v>
      </c>
      <c r="DS270" s="1057" t="s">
        <v>506</v>
      </c>
      <c r="DU270" s="269">
        <v>0</v>
      </c>
      <c r="DV270" s="269" t="s">
        <v>863</v>
      </c>
      <c r="DW270" s="269" t="s">
        <v>863</v>
      </c>
      <c r="DX270" s="269">
        <v>1.7</v>
      </c>
      <c r="DY270" s="269" t="s">
        <v>863</v>
      </c>
      <c r="DZ270" s="269">
        <v>212</v>
      </c>
      <c r="EA270" s="1020">
        <v>0.70299999999999996</v>
      </c>
      <c r="EB270" s="1020">
        <v>0.29699999999999999</v>
      </c>
      <c r="EC270" s="269" t="s">
        <v>863</v>
      </c>
      <c r="ED270" s="269" t="s">
        <v>863</v>
      </c>
      <c r="EE270" s="269" t="s">
        <v>863</v>
      </c>
      <c r="EF270" s="269" t="s">
        <v>863</v>
      </c>
      <c r="EG270" s="269">
        <v>0</v>
      </c>
      <c r="EH270" s="556">
        <v>7</v>
      </c>
      <c r="EI270" s="283" t="s">
        <v>507</v>
      </c>
      <c r="EJ270" s="283">
        <v>4</v>
      </c>
      <c r="EK270" s="269" t="s">
        <v>863</v>
      </c>
      <c r="EL270" s="269" t="s">
        <v>863</v>
      </c>
      <c r="EM270" s="269">
        <v>0</v>
      </c>
      <c r="EN270" s="269">
        <v>158</v>
      </c>
      <c r="EO270" s="269">
        <v>62</v>
      </c>
      <c r="EP270" s="1083">
        <v>24.835763499439192</v>
      </c>
      <c r="EQ270" s="1057">
        <v>1</v>
      </c>
      <c r="ER270" s="269" t="s">
        <v>863</v>
      </c>
      <c r="ES270" s="1081">
        <v>0</v>
      </c>
      <c r="ET270" s="1057">
        <v>0</v>
      </c>
      <c r="EU270" s="269" t="s">
        <v>863</v>
      </c>
      <c r="EV270" s="269" t="s">
        <v>863</v>
      </c>
      <c r="EW270" s="269"/>
      <c r="EX270" s="987">
        <v>6605</v>
      </c>
      <c r="EY270" s="230"/>
      <c r="EZ270" s="230"/>
      <c r="FA270" s="230"/>
      <c r="FB270" s="230"/>
      <c r="FC270" s="126"/>
      <c r="FD270" s="128"/>
      <c r="FE270" s="197"/>
      <c r="FF270" s="32"/>
      <c r="FG270" s="230"/>
      <c r="FH270" s="230"/>
      <c r="FI270" s="230"/>
      <c r="FJ270" s="233"/>
      <c r="FK270" s="37"/>
      <c r="FL270" s="37"/>
      <c r="FM270" s="34"/>
      <c r="FN270" s="118"/>
      <c r="FO270" s="542"/>
      <c r="FP270" s="167">
        <v>212</v>
      </c>
      <c r="FQ270" s="96" t="s">
        <v>158</v>
      </c>
      <c r="FR270" s="93"/>
      <c r="FS270" s="101"/>
      <c r="GR270" s="91"/>
      <c r="GS270" s="91"/>
    </row>
    <row r="271" spans="1:201" hidden="1" x14ac:dyDescent="0.25">
      <c r="A271" s="101">
        <v>145</v>
      </c>
      <c r="B271" s="228">
        <f>COUNTIFS($E$1:E271,E271,$G$1:G271,G271)</f>
        <v>1</v>
      </c>
      <c r="C271" s="228"/>
      <c r="D271" s="966">
        <v>6606</v>
      </c>
      <c r="E271" s="233" t="s">
        <v>508</v>
      </c>
      <c r="F271" s="230" t="s">
        <v>30</v>
      </c>
      <c r="G271" s="230">
        <v>7512174494</v>
      </c>
      <c r="H271" s="230">
        <f t="shared" si="4"/>
        <v>42</v>
      </c>
      <c r="I271" s="230" t="s">
        <v>505</v>
      </c>
      <c r="J271" s="223" t="s">
        <v>509</v>
      </c>
      <c r="K271" s="230" t="s">
        <v>53</v>
      </c>
      <c r="L271" s="257" t="s">
        <v>48</v>
      </c>
      <c r="M271" s="230">
        <v>4</v>
      </c>
      <c r="N271" s="231">
        <v>5</v>
      </c>
      <c r="O271" s="226"/>
      <c r="P271" s="226"/>
      <c r="Q271" s="290" t="s">
        <v>511</v>
      </c>
      <c r="T271" s="172" t="s">
        <v>32</v>
      </c>
      <c r="U271" s="172" t="s">
        <v>40</v>
      </c>
      <c r="V271" s="188" t="s">
        <v>479</v>
      </c>
      <c r="W271" s="172" t="s">
        <v>40</v>
      </c>
      <c r="X271" s="174" t="s">
        <v>480</v>
      </c>
      <c r="Y271" s="172" t="s">
        <v>40</v>
      </c>
      <c r="Z271" s="172" t="s">
        <v>481</v>
      </c>
      <c r="AA271" s="230"/>
      <c r="AB271" s="230"/>
      <c r="AC271" s="212">
        <v>5182</v>
      </c>
      <c r="AD271" s="212"/>
      <c r="AE271" s="212"/>
      <c r="AF271" s="212"/>
      <c r="AG271" s="212"/>
      <c r="AH271" s="76" t="s">
        <v>158</v>
      </c>
      <c r="AJ271" s="226">
        <v>71.099999999999994</v>
      </c>
      <c r="AK271" s="226">
        <v>63.4</v>
      </c>
      <c r="AL271" s="318">
        <v>45.077399999999997</v>
      </c>
      <c r="AM271" s="226">
        <v>87148</v>
      </c>
      <c r="AN271" s="281">
        <v>87.147999999999996</v>
      </c>
      <c r="AO271" s="226">
        <v>4</v>
      </c>
      <c r="AP271" s="397">
        <v>28.9</v>
      </c>
      <c r="AQ271" s="320">
        <v>43.6</v>
      </c>
      <c r="AR271" s="371">
        <v>23.3</v>
      </c>
      <c r="AS271" s="322">
        <v>95.8</v>
      </c>
      <c r="AT271" s="373">
        <v>0.66284403669724767</v>
      </c>
      <c r="AU271" s="369">
        <v>15.444266055045871</v>
      </c>
      <c r="AV271" s="325">
        <v>0.43198804185351264</v>
      </c>
      <c r="AW271" s="226">
        <v>8.77</v>
      </c>
      <c r="AX271" s="340">
        <v>0.2</v>
      </c>
      <c r="BC271" s="329">
        <v>4.0259999999999998</v>
      </c>
      <c r="BD271" s="329"/>
      <c r="BJ271" s="108">
        <v>80.5</v>
      </c>
      <c r="BK271" s="108">
        <v>19.100000000000001</v>
      </c>
      <c r="BL271" s="331">
        <v>4.2146596858638743</v>
      </c>
      <c r="BM271" s="342" t="s">
        <v>754</v>
      </c>
      <c r="BN271" s="231" t="s">
        <v>754</v>
      </c>
      <c r="BO271" s="226">
        <v>1.38</v>
      </c>
      <c r="BP271" s="226">
        <v>5</v>
      </c>
      <c r="BQ271" s="333">
        <v>3.6231884057971016</v>
      </c>
      <c r="BR271" s="347"/>
      <c r="BS271" s="347"/>
      <c r="BT271" s="347"/>
      <c r="BU271" s="347"/>
      <c r="BV271" s="347"/>
      <c r="BW271" s="347"/>
      <c r="BX271" s="347"/>
      <c r="BY271" s="347"/>
      <c r="BZ271" s="347"/>
      <c r="CA271" s="347"/>
      <c r="CB271" s="347"/>
      <c r="CC271" s="347"/>
      <c r="CU271" s="66"/>
      <c r="CX271" s="231" t="s">
        <v>926</v>
      </c>
      <c r="CY271" s="231" t="s">
        <v>1101</v>
      </c>
      <c r="CZ271" s="231" t="s">
        <v>927</v>
      </c>
      <c r="DA271" s="62" t="s">
        <v>927</v>
      </c>
      <c r="DD271" s="54"/>
      <c r="DE271" s="56"/>
      <c r="DF271" s="56"/>
      <c r="DG271" s="56"/>
      <c r="DH271" s="56"/>
      <c r="DI271" s="4" t="s">
        <v>508</v>
      </c>
      <c r="DJ271" s="109">
        <v>7512174494</v>
      </c>
      <c r="DK271" s="269" t="s">
        <v>505</v>
      </c>
      <c r="DL271" s="3">
        <v>6606</v>
      </c>
      <c r="DM271" s="269">
        <v>42</v>
      </c>
      <c r="DN271" s="521" t="s">
        <v>1088</v>
      </c>
      <c r="DO271" s="46" t="s">
        <v>48</v>
      </c>
      <c r="DP271" s="978" t="s">
        <v>158</v>
      </c>
      <c r="DQ271" s="996">
        <v>2</v>
      </c>
      <c r="DR271" s="1057" t="s">
        <v>1097</v>
      </c>
      <c r="DS271" s="1057" t="s">
        <v>1097</v>
      </c>
      <c r="DU271" s="269">
        <v>0</v>
      </c>
      <c r="DV271" s="269" t="s">
        <v>863</v>
      </c>
      <c r="DW271" s="269" t="s">
        <v>863</v>
      </c>
      <c r="DX271" s="269" t="s">
        <v>863</v>
      </c>
      <c r="DY271" s="269" t="s">
        <v>863</v>
      </c>
      <c r="DZ271" s="269">
        <v>5182</v>
      </c>
      <c r="EA271" s="1020">
        <v>0.13800000000000001</v>
      </c>
      <c r="EB271" s="1020">
        <v>0.84199999999999997</v>
      </c>
      <c r="EC271" s="269" t="s">
        <v>863</v>
      </c>
      <c r="ED271" s="269" t="s">
        <v>863</v>
      </c>
      <c r="EE271" s="269" t="s">
        <v>863</v>
      </c>
      <c r="EF271" s="269" t="s">
        <v>863</v>
      </c>
      <c r="EG271" s="269">
        <v>0</v>
      </c>
      <c r="EH271" s="556" t="s">
        <v>1101</v>
      </c>
      <c r="EI271" s="283" t="s">
        <v>510</v>
      </c>
      <c r="EJ271" s="283">
        <v>4</v>
      </c>
      <c r="EK271" s="269">
        <v>18</v>
      </c>
      <c r="EL271" s="218">
        <v>2</v>
      </c>
      <c r="EM271" s="269">
        <v>0</v>
      </c>
      <c r="EN271" s="269">
        <v>181</v>
      </c>
      <c r="EO271" s="269">
        <v>89</v>
      </c>
      <c r="EP271" s="1083">
        <v>27.166447910625433</v>
      </c>
      <c r="EQ271" s="1057">
        <v>1</v>
      </c>
      <c r="ER271" s="998" t="s">
        <v>863</v>
      </c>
      <c r="ES271" s="1081">
        <v>0</v>
      </c>
      <c r="ET271" s="1057">
        <v>0</v>
      </c>
      <c r="EU271" s="269">
        <v>4</v>
      </c>
      <c r="EV271" s="998">
        <v>41214</v>
      </c>
      <c r="EW271" s="998"/>
      <c r="EX271" s="987">
        <v>6606</v>
      </c>
      <c r="EY271" s="230"/>
      <c r="EZ271" s="230"/>
      <c r="FA271" s="230"/>
      <c r="FB271" s="230"/>
      <c r="FC271" s="126"/>
      <c r="FD271" s="128"/>
      <c r="FE271" s="197"/>
      <c r="FF271" s="32"/>
      <c r="FG271" s="230"/>
      <c r="FH271" s="230"/>
      <c r="FI271" s="230"/>
      <c r="FJ271" s="233"/>
      <c r="FK271" s="37"/>
      <c r="FL271" s="37"/>
      <c r="FM271" s="34"/>
      <c r="FN271" s="118"/>
      <c r="FO271" s="542"/>
      <c r="FP271" s="167">
        <v>5182</v>
      </c>
      <c r="FQ271" s="96" t="s">
        <v>158</v>
      </c>
      <c r="FR271" s="42"/>
      <c r="FS271" s="101"/>
    </row>
    <row r="272" spans="1:201" hidden="1" x14ac:dyDescent="0.25">
      <c r="A272" s="228">
        <v>146</v>
      </c>
      <c r="B272" s="228">
        <f>COUNTIFS($E$1:E272,E272,$G$1:G272,G272)</f>
        <v>1</v>
      </c>
      <c r="C272" s="228"/>
      <c r="D272" s="966">
        <v>6607</v>
      </c>
      <c r="E272" s="233" t="s">
        <v>512</v>
      </c>
      <c r="F272" s="230" t="s">
        <v>70</v>
      </c>
      <c r="G272" s="230">
        <v>405702456</v>
      </c>
      <c r="H272" s="230">
        <f t="shared" si="4"/>
        <v>77</v>
      </c>
      <c r="I272" s="230" t="s">
        <v>505</v>
      </c>
      <c r="J272" s="223" t="s">
        <v>513</v>
      </c>
      <c r="K272" s="230" t="s">
        <v>53</v>
      </c>
      <c r="L272" s="257" t="s">
        <v>48</v>
      </c>
      <c r="M272" s="230">
        <v>10</v>
      </c>
      <c r="N272" s="226">
        <v>7</v>
      </c>
      <c r="O272" s="226"/>
      <c r="P272" s="226"/>
      <c r="Q272" s="290" t="s">
        <v>511</v>
      </c>
      <c r="T272" s="172" t="s">
        <v>32</v>
      </c>
      <c r="U272" s="172" t="s">
        <v>40</v>
      </c>
      <c r="V272" s="188" t="s">
        <v>479</v>
      </c>
      <c r="W272" s="172" t="s">
        <v>40</v>
      </c>
      <c r="X272" s="174" t="s">
        <v>480</v>
      </c>
      <c r="Y272" s="172" t="s">
        <v>40</v>
      </c>
      <c r="Z272" s="172" t="s">
        <v>481</v>
      </c>
      <c r="AA272" s="230"/>
      <c r="AB272" s="230"/>
      <c r="AC272" s="212">
        <v>1012</v>
      </c>
      <c r="AD272" s="212"/>
      <c r="AE272" s="212"/>
      <c r="AF272" s="212"/>
      <c r="AG272" s="212"/>
      <c r="AH272" s="76" t="s">
        <v>161</v>
      </c>
      <c r="AJ272" s="226">
        <v>69.7</v>
      </c>
      <c r="AK272" s="226">
        <v>82</v>
      </c>
      <c r="AL272" s="318">
        <v>57.154000000000003</v>
      </c>
      <c r="AM272" s="226">
        <v>106884</v>
      </c>
      <c r="AN272" s="281">
        <v>42.753599999999999</v>
      </c>
      <c r="AO272" s="226">
        <v>4</v>
      </c>
      <c r="AP272" s="397">
        <v>48.9</v>
      </c>
      <c r="AQ272" s="320">
        <v>22.9</v>
      </c>
      <c r="AR272" s="371">
        <v>24.9</v>
      </c>
      <c r="AS272" s="322">
        <v>96.699999999999989</v>
      </c>
      <c r="AT272" s="373">
        <v>2.1353711790393013</v>
      </c>
      <c r="AU272" s="369">
        <v>53.170742358078598</v>
      </c>
      <c r="AV272" s="325">
        <v>1.0230125523012552</v>
      </c>
      <c r="AW272" s="226">
        <v>27.8</v>
      </c>
      <c r="AX272" s="340">
        <v>2.2999999999999998</v>
      </c>
      <c r="BC272" s="329">
        <v>4.22</v>
      </c>
      <c r="BD272" s="329"/>
      <c r="BJ272" s="108">
        <v>66.7</v>
      </c>
      <c r="BK272" s="108">
        <v>33.1</v>
      </c>
      <c r="BL272" s="331">
        <v>2.0151057401812689</v>
      </c>
      <c r="BM272" s="342" t="s">
        <v>754</v>
      </c>
      <c r="BN272" s="231" t="s">
        <v>754</v>
      </c>
      <c r="BO272" s="226">
        <v>4.2699999999999996</v>
      </c>
      <c r="BP272" s="226">
        <v>6.14</v>
      </c>
      <c r="BQ272" s="333">
        <v>1.4379391100702577</v>
      </c>
      <c r="BR272" s="347"/>
      <c r="BS272" s="347"/>
      <c r="BT272" s="347"/>
      <c r="BU272" s="347"/>
      <c r="BV272" s="347"/>
      <c r="BW272" s="347"/>
      <c r="BX272" s="347"/>
      <c r="BY272" s="347"/>
      <c r="BZ272" s="347"/>
      <c r="CA272" s="347"/>
      <c r="CB272" s="347"/>
      <c r="CC272" s="347"/>
      <c r="CU272" s="66"/>
      <c r="CX272" s="231" t="s">
        <v>929</v>
      </c>
      <c r="CY272" s="231">
        <v>3</v>
      </c>
      <c r="CZ272" s="223" t="s">
        <v>930</v>
      </c>
      <c r="DA272" s="98" t="s">
        <v>930</v>
      </c>
      <c r="DD272" s="54"/>
      <c r="DE272" s="56"/>
      <c r="DF272" s="56"/>
      <c r="DG272" s="56"/>
      <c r="DH272" s="56"/>
      <c r="DI272" s="4" t="s">
        <v>512</v>
      </c>
      <c r="DJ272" s="109">
        <v>405702456</v>
      </c>
      <c r="DK272" s="269" t="s">
        <v>505</v>
      </c>
      <c r="DL272" s="3">
        <v>6607</v>
      </c>
      <c r="DM272" s="218">
        <v>77</v>
      </c>
      <c r="DN272" s="266" t="s">
        <v>1090</v>
      </c>
      <c r="DO272" s="46" t="s">
        <v>48</v>
      </c>
      <c r="DP272" s="978" t="s">
        <v>161</v>
      </c>
      <c r="DQ272" s="996">
        <v>2</v>
      </c>
      <c r="DR272" s="1057" t="s">
        <v>34</v>
      </c>
      <c r="DS272" s="1057" t="s">
        <v>34</v>
      </c>
      <c r="DU272" s="269">
        <v>0</v>
      </c>
      <c r="DV272" s="269" t="s">
        <v>863</v>
      </c>
      <c r="DW272" s="269" t="s">
        <v>863</v>
      </c>
      <c r="DX272" s="269">
        <v>11.9</v>
      </c>
      <c r="DY272" s="269" t="s">
        <v>863</v>
      </c>
      <c r="DZ272" s="269">
        <v>1012</v>
      </c>
      <c r="EA272" s="1020">
        <v>0.29899999999999999</v>
      </c>
      <c r="EB272" s="1020">
        <v>0.70099999999999996</v>
      </c>
      <c r="EC272" s="269" t="s">
        <v>863</v>
      </c>
      <c r="ED272" s="269" t="s">
        <v>863</v>
      </c>
      <c r="EE272" s="269" t="s">
        <v>863</v>
      </c>
      <c r="EF272" s="269" t="s">
        <v>863</v>
      </c>
      <c r="EG272" s="269">
        <v>0</v>
      </c>
      <c r="EH272" s="556">
        <v>3</v>
      </c>
      <c r="EI272" s="283" t="s">
        <v>514</v>
      </c>
      <c r="EJ272" s="283">
        <v>10</v>
      </c>
      <c r="EK272" s="269">
        <v>17</v>
      </c>
      <c r="EL272" s="218">
        <v>2</v>
      </c>
      <c r="EM272" s="269">
        <v>1</v>
      </c>
      <c r="EN272" s="269" t="s">
        <v>863</v>
      </c>
      <c r="EO272" s="269" t="s">
        <v>863</v>
      </c>
      <c r="EP272" s="1083" t="s">
        <v>863</v>
      </c>
      <c r="EQ272" s="1057">
        <v>2</v>
      </c>
      <c r="ER272" s="269" t="s">
        <v>863</v>
      </c>
      <c r="ES272" s="1081">
        <v>2</v>
      </c>
      <c r="ET272" s="1057">
        <v>1</v>
      </c>
      <c r="EU272" s="269" t="s">
        <v>863</v>
      </c>
      <c r="EV272" s="269" t="s">
        <v>863</v>
      </c>
      <c r="EW272" s="269"/>
      <c r="EX272" s="987">
        <v>6607</v>
      </c>
      <c r="EY272" s="230"/>
      <c r="EZ272" s="230"/>
      <c r="FA272" s="230"/>
      <c r="FB272" s="230"/>
      <c r="FC272" s="126"/>
      <c r="FD272" s="128"/>
      <c r="FE272" s="197"/>
      <c r="FF272" s="32"/>
      <c r="FG272" s="230"/>
      <c r="FH272" s="230"/>
      <c r="FI272" s="230"/>
      <c r="FJ272" s="233"/>
      <c r="FK272" s="37"/>
      <c r="FL272" s="37"/>
      <c r="FM272" s="34"/>
      <c r="FN272" s="118"/>
      <c r="FO272" s="542"/>
      <c r="FP272" s="167">
        <v>1012</v>
      </c>
      <c r="FQ272" s="96" t="s">
        <v>161</v>
      </c>
      <c r="FR272" s="93"/>
      <c r="FS272" s="101"/>
    </row>
    <row r="273" spans="1:201" hidden="1" x14ac:dyDescent="0.25">
      <c r="A273" s="101">
        <v>147</v>
      </c>
      <c r="B273" s="228">
        <f>COUNTIFS($E$1:E273,E273,$G$1:G273,G273)</f>
        <v>2</v>
      </c>
      <c r="C273" s="228"/>
      <c r="D273" s="966">
        <v>6612</v>
      </c>
      <c r="E273" s="233" t="s">
        <v>471</v>
      </c>
      <c r="F273" s="230" t="s">
        <v>472</v>
      </c>
      <c r="G273" s="230">
        <v>5508100653</v>
      </c>
      <c r="H273" s="230">
        <f t="shared" si="4"/>
        <v>62</v>
      </c>
      <c r="I273" s="230" t="s">
        <v>515</v>
      </c>
      <c r="J273" s="230" t="s">
        <v>473</v>
      </c>
      <c r="K273" s="230" t="s">
        <v>53</v>
      </c>
      <c r="L273" s="257" t="s">
        <v>48</v>
      </c>
      <c r="M273" s="457">
        <v>7</v>
      </c>
      <c r="N273" s="226">
        <v>1</v>
      </c>
      <c r="O273" s="226"/>
      <c r="P273" s="226"/>
      <c r="Q273" s="290" t="s">
        <v>511</v>
      </c>
      <c r="T273" s="172" t="s">
        <v>32</v>
      </c>
      <c r="U273" s="172" t="s">
        <v>40</v>
      </c>
      <c r="V273" s="188" t="s">
        <v>479</v>
      </c>
      <c r="W273" s="172" t="s">
        <v>40</v>
      </c>
      <c r="X273" s="174" t="s">
        <v>480</v>
      </c>
      <c r="Y273" s="172" t="s">
        <v>40</v>
      </c>
      <c r="Z273" s="172" t="s">
        <v>481</v>
      </c>
      <c r="AA273" s="230"/>
      <c r="AB273" s="230"/>
      <c r="AC273" s="219">
        <v>206</v>
      </c>
      <c r="AD273" s="219"/>
      <c r="AE273" s="219"/>
      <c r="AF273" s="219"/>
      <c r="AG273" s="219"/>
      <c r="AH273" s="441" t="s">
        <v>161</v>
      </c>
      <c r="AJ273" s="226">
        <v>22</v>
      </c>
      <c r="AK273" s="226">
        <v>40.799999999999997</v>
      </c>
      <c r="AL273" s="318">
        <v>8.9759999999999991</v>
      </c>
      <c r="AM273" s="226">
        <v>4310</v>
      </c>
      <c r="AN273" s="281">
        <v>2.4628571428571431</v>
      </c>
      <c r="AO273" s="226">
        <v>4</v>
      </c>
      <c r="AP273" s="397">
        <v>11.8</v>
      </c>
      <c r="AQ273" s="320">
        <v>74.900000000000006</v>
      </c>
      <c r="AR273" s="371">
        <v>10.6</v>
      </c>
      <c r="AS273" s="322">
        <v>97.3</v>
      </c>
      <c r="AT273" s="373">
        <v>0.157543391188251</v>
      </c>
      <c r="AU273" s="369">
        <v>1.6699599465954607</v>
      </c>
      <c r="AV273" s="325">
        <v>0.13801169590643275</v>
      </c>
      <c r="AW273" s="226">
        <v>10.9</v>
      </c>
      <c r="AX273" s="340">
        <v>0.2</v>
      </c>
      <c r="BC273" s="329">
        <v>0.18000000000000008</v>
      </c>
      <c r="BD273" s="329"/>
      <c r="BJ273" s="108">
        <v>51.7</v>
      </c>
      <c r="BK273" s="108">
        <v>47.6</v>
      </c>
      <c r="BL273" s="331">
        <v>1.0861344537815127</v>
      </c>
      <c r="BM273" s="342" t="s">
        <v>754</v>
      </c>
      <c r="BN273" s="231" t="s">
        <v>754</v>
      </c>
      <c r="BO273" s="226">
        <v>26.4</v>
      </c>
      <c r="BP273" s="226">
        <v>26.9</v>
      </c>
      <c r="BQ273" s="333">
        <v>1.018939393939394</v>
      </c>
      <c r="BR273" s="347">
        <v>7.6</v>
      </c>
      <c r="BS273" s="347">
        <v>95.1</v>
      </c>
      <c r="BT273" s="347"/>
      <c r="BU273" s="357">
        <v>2.1000000000000014</v>
      </c>
      <c r="BV273" s="357">
        <v>44.5</v>
      </c>
      <c r="BW273" s="357">
        <v>12.9</v>
      </c>
      <c r="BX273" s="357">
        <v>5.8</v>
      </c>
      <c r="BY273" s="357">
        <v>33.9</v>
      </c>
      <c r="BZ273" s="357">
        <v>1.8</v>
      </c>
      <c r="CA273" s="357">
        <v>78</v>
      </c>
      <c r="CB273" s="357">
        <v>34.799999999999997</v>
      </c>
      <c r="CC273" s="357">
        <v>0.5</v>
      </c>
      <c r="CU273" s="66"/>
      <c r="CX273" s="231" t="s">
        <v>929</v>
      </c>
      <c r="CY273" s="226">
        <v>3</v>
      </c>
      <c r="CZ273" s="231" t="s">
        <v>927</v>
      </c>
      <c r="DA273" s="62" t="s">
        <v>927</v>
      </c>
      <c r="DD273" s="54"/>
      <c r="DE273" s="56"/>
      <c r="DF273" s="56"/>
      <c r="DG273" s="56"/>
      <c r="DH273" s="56"/>
      <c r="DI273" s="233" t="s">
        <v>471</v>
      </c>
      <c r="DJ273" s="276">
        <v>5508100653</v>
      </c>
      <c r="DK273" s="276" t="s">
        <v>468</v>
      </c>
      <c r="DL273" s="277">
        <v>6548</v>
      </c>
      <c r="DM273" s="276">
        <v>62</v>
      </c>
      <c r="DN273" s="521" t="s">
        <v>1088</v>
      </c>
      <c r="DO273" s="279" t="s">
        <v>48</v>
      </c>
      <c r="DP273" s="984" t="s">
        <v>161</v>
      </c>
      <c r="DQ273" s="1021">
        <v>2</v>
      </c>
      <c r="DR273" s="1063" t="s">
        <v>34</v>
      </c>
      <c r="DS273" s="1063" t="s">
        <v>34</v>
      </c>
      <c r="DU273" s="276">
        <v>0</v>
      </c>
      <c r="DV273" s="276" t="s">
        <v>863</v>
      </c>
      <c r="DW273" s="276" t="s">
        <v>863</v>
      </c>
      <c r="DX273" s="276" t="s">
        <v>863</v>
      </c>
      <c r="DY273" s="276" t="s">
        <v>863</v>
      </c>
      <c r="DZ273" s="276">
        <v>156</v>
      </c>
      <c r="EA273" s="1022">
        <v>0.28199999999999997</v>
      </c>
      <c r="EB273" s="1022">
        <v>0.71799999999999997</v>
      </c>
      <c r="EC273" s="276" t="s">
        <v>863</v>
      </c>
      <c r="ED273" s="276" t="s">
        <v>863</v>
      </c>
      <c r="EE273" s="276" t="s">
        <v>863</v>
      </c>
      <c r="EF273" s="276" t="s">
        <v>863</v>
      </c>
      <c r="EG273" s="276">
        <v>0</v>
      </c>
      <c r="EH273" s="1075">
        <v>3</v>
      </c>
      <c r="EI273" s="283" t="s">
        <v>474</v>
      </c>
      <c r="EJ273" s="283">
        <v>9</v>
      </c>
      <c r="EK273" s="276">
        <v>10</v>
      </c>
      <c r="EL273" s="276">
        <v>2</v>
      </c>
      <c r="EM273" s="276">
        <v>1</v>
      </c>
      <c r="EN273" s="276">
        <v>180</v>
      </c>
      <c r="EO273" s="276">
        <v>83</v>
      </c>
      <c r="EP273" s="1089">
        <v>25.617283950617285</v>
      </c>
      <c r="EQ273" s="1063">
        <v>1</v>
      </c>
      <c r="ER273" s="276" t="s">
        <v>863</v>
      </c>
      <c r="ES273" s="1082">
        <v>2</v>
      </c>
      <c r="ET273" s="1063">
        <v>2</v>
      </c>
      <c r="EU273" s="276" t="s">
        <v>863</v>
      </c>
      <c r="EV273" s="276" t="s">
        <v>863</v>
      </c>
      <c r="EW273" s="276"/>
      <c r="EX273" s="987">
        <v>6612</v>
      </c>
      <c r="EY273" s="230"/>
      <c r="EZ273" s="230"/>
      <c r="FA273" s="230"/>
      <c r="FB273" s="230"/>
      <c r="FC273" s="126"/>
      <c r="FD273" s="128"/>
      <c r="FE273" s="197"/>
      <c r="FF273" s="32"/>
      <c r="FG273" s="230"/>
      <c r="FH273" s="230"/>
      <c r="FI273" s="230"/>
      <c r="FJ273" s="233"/>
      <c r="FK273" s="37"/>
      <c r="FL273" s="37"/>
      <c r="FM273" s="34"/>
      <c r="FN273" s="118"/>
      <c r="FO273" s="542"/>
      <c r="FP273" s="167">
        <v>206</v>
      </c>
      <c r="FQ273" s="96" t="s">
        <v>161</v>
      </c>
      <c r="FR273" s="93"/>
      <c r="FS273" s="101"/>
    </row>
    <row r="274" spans="1:201" s="260" customFormat="1" hidden="1" x14ac:dyDescent="0.25">
      <c r="A274" s="101">
        <v>148</v>
      </c>
      <c r="B274" s="228">
        <f>COUNTIFS($E$1:E274,E274,$G$1:G274,G274)</f>
        <v>1</v>
      </c>
      <c r="C274" s="228"/>
      <c r="D274" s="966">
        <v>6613</v>
      </c>
      <c r="E274" s="233" t="s">
        <v>516</v>
      </c>
      <c r="F274" s="230" t="s">
        <v>353</v>
      </c>
      <c r="G274" s="230">
        <v>6107230591</v>
      </c>
      <c r="H274" s="230">
        <f t="shared" si="4"/>
        <v>56</v>
      </c>
      <c r="I274" s="230" t="s">
        <v>515</v>
      </c>
      <c r="J274" s="230" t="s">
        <v>34</v>
      </c>
      <c r="K274" s="230" t="s">
        <v>53</v>
      </c>
      <c r="L274" s="257" t="s">
        <v>48</v>
      </c>
      <c r="M274" s="230">
        <v>10</v>
      </c>
      <c r="N274" s="226" t="s">
        <v>517</v>
      </c>
      <c r="O274" s="226"/>
      <c r="P274" s="226"/>
      <c r="Q274" s="290" t="s">
        <v>511</v>
      </c>
      <c r="R274" s="66"/>
      <c r="S274" s="66"/>
      <c r="T274" s="172" t="s">
        <v>32</v>
      </c>
      <c r="U274" s="172" t="s">
        <v>40</v>
      </c>
      <c r="V274" s="188" t="s">
        <v>479</v>
      </c>
      <c r="W274" s="172" t="s">
        <v>40</v>
      </c>
      <c r="X274" s="174" t="s">
        <v>480</v>
      </c>
      <c r="Y274" s="172" t="s">
        <v>40</v>
      </c>
      <c r="Z274" s="172" t="s">
        <v>481</v>
      </c>
      <c r="AA274" s="230"/>
      <c r="AB274" s="230"/>
      <c r="AC274" s="212">
        <v>1169</v>
      </c>
      <c r="AD274" s="212"/>
      <c r="AE274" s="212"/>
      <c r="AF274" s="212"/>
      <c r="AG274" s="212"/>
      <c r="AH274" s="76" t="s">
        <v>158</v>
      </c>
      <c r="AI274" s="72"/>
      <c r="AJ274" s="226">
        <v>34.4</v>
      </c>
      <c r="AK274" s="226">
        <v>83.2</v>
      </c>
      <c r="AL274" s="318">
        <v>28.620799999999999</v>
      </c>
      <c r="AM274" s="226">
        <v>33564</v>
      </c>
      <c r="AN274" s="281">
        <v>13.425599999999999</v>
      </c>
      <c r="AO274" s="226">
        <v>4</v>
      </c>
      <c r="AP274" s="397">
        <v>14.4</v>
      </c>
      <c r="AQ274" s="320">
        <v>18.100000000000001</v>
      </c>
      <c r="AR274" s="371">
        <v>65.599999999999994</v>
      </c>
      <c r="AS274" s="322">
        <v>98.1</v>
      </c>
      <c r="AT274" s="373">
        <v>0.79558011049723754</v>
      </c>
      <c r="AU274" s="369">
        <v>52.190055248618776</v>
      </c>
      <c r="AV274" s="325">
        <v>0.17204301075268821</v>
      </c>
      <c r="AW274" s="226">
        <v>6.58</v>
      </c>
      <c r="AX274" s="340">
        <v>2.8</v>
      </c>
      <c r="AY274" s="226"/>
      <c r="AZ274" s="226"/>
      <c r="BA274" s="345"/>
      <c r="BB274" s="226"/>
      <c r="BC274" s="329">
        <v>1.5640000000000001</v>
      </c>
      <c r="BD274" s="329"/>
      <c r="BE274" s="226"/>
      <c r="BF274" s="226"/>
      <c r="BG274" s="226"/>
      <c r="BH274" s="226"/>
      <c r="BI274" s="226"/>
      <c r="BJ274" s="108">
        <v>30.6</v>
      </c>
      <c r="BK274" s="108">
        <v>69</v>
      </c>
      <c r="BL274" s="331">
        <v>0.44347826086956521</v>
      </c>
      <c r="BM274" s="342" t="s">
        <v>754</v>
      </c>
      <c r="BN274" s="231" t="s">
        <v>754</v>
      </c>
      <c r="BO274" s="226">
        <v>15.5</v>
      </c>
      <c r="BP274" s="226">
        <v>16.7</v>
      </c>
      <c r="BQ274" s="333">
        <v>1.0774193548387097</v>
      </c>
      <c r="BR274" s="347"/>
      <c r="BS274" s="347"/>
      <c r="BT274" s="347"/>
      <c r="BU274" s="347"/>
      <c r="BV274" s="347"/>
      <c r="BW274" s="347"/>
      <c r="BX274" s="347"/>
      <c r="BY274" s="347"/>
      <c r="BZ274" s="347"/>
      <c r="CA274" s="347"/>
      <c r="CB274" s="347"/>
      <c r="CC274" s="347"/>
      <c r="CD274" s="226"/>
      <c r="CE274" s="226"/>
      <c r="CF274" s="226"/>
      <c r="CG274" s="226"/>
      <c r="CH274" s="226"/>
      <c r="CI274" s="226"/>
      <c r="CJ274" s="226"/>
      <c r="CK274" s="226"/>
      <c r="CL274" s="226"/>
      <c r="CM274" s="226"/>
      <c r="CN274" s="66"/>
      <c r="CO274" s="66"/>
      <c r="CP274" s="66"/>
      <c r="CQ274" s="66"/>
      <c r="CR274" s="66"/>
      <c r="CS274" s="66"/>
      <c r="CT274" s="66"/>
      <c r="CU274" s="66"/>
      <c r="CV274" s="226"/>
      <c r="CW274" s="226"/>
      <c r="CX274" s="231" t="s">
        <v>929</v>
      </c>
      <c r="CY274" s="231">
        <v>3</v>
      </c>
      <c r="CZ274" s="231" t="s">
        <v>936</v>
      </c>
      <c r="DA274" s="231" t="s">
        <v>1293</v>
      </c>
      <c r="DB274" s="335"/>
      <c r="DC274" s="226"/>
      <c r="DD274" s="54"/>
      <c r="DE274" s="56"/>
      <c r="DF274" s="56"/>
      <c r="DG274" s="56"/>
      <c r="DH274" s="56"/>
      <c r="DI274" s="4" t="s">
        <v>516</v>
      </c>
      <c r="DJ274" s="109">
        <v>6107230591</v>
      </c>
      <c r="DK274" s="269" t="s">
        <v>515</v>
      </c>
      <c r="DL274" s="3">
        <v>6613</v>
      </c>
      <c r="DM274" s="269">
        <v>56</v>
      </c>
      <c r="DN274" s="521" t="s">
        <v>1088</v>
      </c>
      <c r="DO274" s="46" t="s">
        <v>48</v>
      </c>
      <c r="DP274" s="978" t="s">
        <v>158</v>
      </c>
      <c r="DQ274" s="996">
        <v>2</v>
      </c>
      <c r="DR274" s="559" t="s">
        <v>34</v>
      </c>
      <c r="DS274" s="1057" t="s">
        <v>34</v>
      </c>
      <c r="DT274" s="230"/>
      <c r="DU274" s="269">
        <v>0</v>
      </c>
      <c r="DV274" s="269" t="s">
        <v>863</v>
      </c>
      <c r="DW274" s="269" t="s">
        <v>863</v>
      </c>
      <c r="DX274" s="269" t="s">
        <v>863</v>
      </c>
      <c r="DY274" s="269" t="s">
        <v>863</v>
      </c>
      <c r="DZ274" s="269">
        <v>1169</v>
      </c>
      <c r="EA274" s="1020">
        <v>0.442</v>
      </c>
      <c r="EB274" s="1020">
        <v>0.55800000000000005</v>
      </c>
      <c r="EC274" s="269" t="s">
        <v>863</v>
      </c>
      <c r="ED274" s="269" t="s">
        <v>863</v>
      </c>
      <c r="EE274" s="269" t="s">
        <v>863</v>
      </c>
      <c r="EF274" s="269" t="s">
        <v>863</v>
      </c>
      <c r="EG274" s="269">
        <v>0</v>
      </c>
      <c r="EH274" s="556">
        <v>3</v>
      </c>
      <c r="EI274" s="283" t="s">
        <v>517</v>
      </c>
      <c r="EJ274" s="283">
        <v>10</v>
      </c>
      <c r="EK274" s="269">
        <v>15</v>
      </c>
      <c r="EL274" s="218">
        <v>2</v>
      </c>
      <c r="EM274" s="269">
        <v>0</v>
      </c>
      <c r="EN274" s="269">
        <v>190</v>
      </c>
      <c r="EO274" s="269">
        <v>115</v>
      </c>
      <c r="EP274" s="1083">
        <v>31.855955678670359</v>
      </c>
      <c r="EQ274" s="1057">
        <v>0</v>
      </c>
      <c r="ER274" s="269" t="s">
        <v>863</v>
      </c>
      <c r="ES274" s="1081">
        <v>3</v>
      </c>
      <c r="ET274" s="1057">
        <v>2</v>
      </c>
      <c r="EU274" s="269">
        <v>4</v>
      </c>
      <c r="EV274" s="998">
        <v>42845</v>
      </c>
      <c r="EW274" s="998"/>
      <c r="EX274" s="987">
        <v>6613</v>
      </c>
      <c r="EY274" s="230"/>
      <c r="EZ274" s="230"/>
      <c r="FA274" s="230"/>
      <c r="FB274" s="230"/>
      <c r="FC274" s="126"/>
      <c r="FD274" s="128"/>
      <c r="FE274" s="197"/>
      <c r="FF274" s="32"/>
      <c r="FG274" s="230"/>
      <c r="FH274" s="230"/>
      <c r="FI274" s="230"/>
      <c r="FJ274" s="233"/>
      <c r="FK274" s="37"/>
      <c r="FL274" s="37"/>
      <c r="FM274" s="34"/>
      <c r="FN274" s="118"/>
      <c r="FO274" s="542"/>
      <c r="FP274" s="167">
        <v>1169</v>
      </c>
      <c r="FQ274" s="96" t="s">
        <v>158</v>
      </c>
      <c r="FR274" s="93"/>
      <c r="FS274" s="101"/>
      <c r="FT274" s="93"/>
      <c r="FU274" s="93"/>
      <c r="FV274" s="93"/>
      <c r="FW274" s="93"/>
      <c r="FX274" s="93"/>
      <c r="FY274" s="93"/>
      <c r="FZ274" s="93"/>
      <c r="GA274" s="93"/>
      <c r="GB274" s="93"/>
      <c r="GC274" s="93"/>
      <c r="GD274" s="93"/>
      <c r="GE274" s="93"/>
      <c r="GF274" s="93"/>
      <c r="GG274" s="93"/>
      <c r="GH274" s="93"/>
      <c r="GI274" s="93"/>
      <c r="GJ274" s="93"/>
      <c r="GK274" s="93"/>
      <c r="GL274" s="93"/>
      <c r="GM274" s="93"/>
      <c r="GN274" s="93"/>
      <c r="GO274" s="93"/>
      <c r="GP274" s="93"/>
      <c r="GQ274" s="93"/>
      <c r="GR274" s="225"/>
      <c r="GS274" s="225"/>
    </row>
    <row r="275" spans="1:201" hidden="1" x14ac:dyDescent="0.25">
      <c r="A275" s="101">
        <v>149</v>
      </c>
      <c r="B275" s="228">
        <f>COUNTIFS($E$1:E275,E275,$G$1:G275,G275)</f>
        <v>1</v>
      </c>
      <c r="C275" s="228"/>
      <c r="D275" s="966">
        <v>6628</v>
      </c>
      <c r="E275" s="233" t="s">
        <v>518</v>
      </c>
      <c r="F275" s="230" t="s">
        <v>30</v>
      </c>
      <c r="G275" s="230">
        <v>8403244124</v>
      </c>
      <c r="H275" s="230">
        <f t="shared" si="4"/>
        <v>33</v>
      </c>
      <c r="I275" s="230" t="s">
        <v>519</v>
      </c>
      <c r="J275" s="230" t="s">
        <v>520</v>
      </c>
      <c r="K275" s="230" t="s">
        <v>53</v>
      </c>
      <c r="L275" s="257" t="s">
        <v>48</v>
      </c>
      <c r="M275" s="230">
        <v>10</v>
      </c>
      <c r="N275" s="416" t="s">
        <v>521</v>
      </c>
      <c r="O275" s="416"/>
      <c r="P275" s="416"/>
      <c r="Q275" s="292" t="s">
        <v>511</v>
      </c>
      <c r="R275" s="14"/>
      <c r="S275" s="14"/>
      <c r="T275" s="413" t="s">
        <v>32</v>
      </c>
      <c r="U275" s="413" t="s">
        <v>40</v>
      </c>
      <c r="V275" s="414" t="s">
        <v>545</v>
      </c>
      <c r="W275" s="413" t="s">
        <v>40</v>
      </c>
      <c r="X275" s="415" t="s">
        <v>545</v>
      </c>
      <c r="Y275" s="413" t="s">
        <v>40</v>
      </c>
      <c r="Z275" s="413" t="s">
        <v>545</v>
      </c>
      <c r="AA275" s="416"/>
      <c r="AB275" s="416"/>
      <c r="AC275" s="29">
        <v>1482</v>
      </c>
      <c r="AD275" s="29"/>
      <c r="AE275" s="29"/>
      <c r="AF275" s="29"/>
      <c r="AG275" s="29"/>
      <c r="AH275" s="440" t="s">
        <v>1529</v>
      </c>
      <c r="AI275" s="418"/>
      <c r="AJ275" s="43"/>
      <c r="AK275" s="43"/>
      <c r="AL275" s="43"/>
      <c r="AM275" s="43"/>
      <c r="AN275" s="43"/>
      <c r="AO275" s="43">
        <v>4</v>
      </c>
      <c r="AP275" s="377" t="s">
        <v>754</v>
      </c>
      <c r="AQ275" s="378" t="s">
        <v>754</v>
      </c>
      <c r="AR275" s="379" t="s">
        <v>754</v>
      </c>
      <c r="AS275" s="322" t="e">
        <v>#VALUE!</v>
      </c>
      <c r="AT275" s="43" t="e">
        <v>#VALUE!</v>
      </c>
      <c r="AU275" s="43" t="e">
        <v>#VALUE!</v>
      </c>
      <c r="AV275" s="381" t="e">
        <v>#VALUE!</v>
      </c>
      <c r="AW275" s="43"/>
      <c r="AX275" s="382"/>
      <c r="AY275" s="43"/>
      <c r="AZ275" s="43"/>
      <c r="BA275" s="383"/>
      <c r="BB275" s="43"/>
      <c r="BC275" s="329" t="e">
        <v>#VALUE!</v>
      </c>
      <c r="BD275" s="329"/>
      <c r="BE275" s="43"/>
      <c r="BF275" s="43"/>
      <c r="BG275" s="43"/>
      <c r="BH275" s="43"/>
      <c r="BI275" s="43"/>
      <c r="BJ275" s="43"/>
      <c r="BK275" s="43"/>
      <c r="BL275" s="384"/>
      <c r="BM275" s="381"/>
      <c r="BN275" s="43"/>
      <c r="BO275" s="43"/>
      <c r="BP275" s="43"/>
      <c r="BQ275" s="385" t="e">
        <v>#DIV/0!</v>
      </c>
      <c r="BR275" s="386"/>
      <c r="BS275" s="386"/>
      <c r="BT275" s="386"/>
      <c r="BU275" s="386"/>
      <c r="BV275" s="386"/>
      <c r="BW275" s="386"/>
      <c r="BX275" s="386"/>
      <c r="BY275" s="386"/>
      <c r="BZ275" s="386"/>
      <c r="CA275" s="386"/>
      <c r="CB275" s="386"/>
      <c r="CC275" s="386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13"/>
      <c r="CO275" s="13"/>
      <c r="CP275" s="13"/>
      <c r="CQ275" s="13"/>
      <c r="CR275" s="13"/>
      <c r="CS275" s="13"/>
      <c r="CT275" s="13"/>
      <c r="CU275" s="13"/>
      <c r="CV275" s="43"/>
      <c r="CW275" s="374"/>
      <c r="CX275" s="226" t="s">
        <v>926</v>
      </c>
      <c r="CY275" s="226" t="s">
        <v>1092</v>
      </c>
      <c r="CZ275" s="43" t="s">
        <v>754</v>
      </c>
      <c r="DA275" s="43" t="s">
        <v>754</v>
      </c>
      <c r="DD275" s="54"/>
      <c r="DE275" s="56"/>
      <c r="DF275" s="56"/>
      <c r="DG275" s="56"/>
      <c r="DH275" s="56"/>
      <c r="DI275" s="420" t="s">
        <v>518</v>
      </c>
      <c r="DJ275" s="274">
        <v>8403244124</v>
      </c>
      <c r="DK275" s="274" t="s">
        <v>519</v>
      </c>
      <c r="DL275" s="136">
        <v>6628</v>
      </c>
      <c r="DM275" s="274">
        <v>33</v>
      </c>
      <c r="DN275" s="274" t="s">
        <v>1088</v>
      </c>
      <c r="DO275" s="274" t="s">
        <v>48</v>
      </c>
      <c r="DP275" s="982" t="s">
        <v>161</v>
      </c>
      <c r="DQ275" s="1007">
        <v>2</v>
      </c>
      <c r="DR275" s="1061" t="s">
        <v>1019</v>
      </c>
      <c r="DS275" s="1061" t="s">
        <v>1019</v>
      </c>
      <c r="DU275" s="274">
        <v>1</v>
      </c>
      <c r="DV275" s="1008" t="s">
        <v>863</v>
      </c>
      <c r="DW275" s="274" t="s">
        <v>863</v>
      </c>
      <c r="DX275" s="274">
        <v>1.3</v>
      </c>
      <c r="DY275" s="274" t="s">
        <v>863</v>
      </c>
      <c r="DZ275" s="274">
        <v>1482</v>
      </c>
      <c r="EA275" s="908">
        <v>0.34599999999999997</v>
      </c>
      <c r="EB275" s="908">
        <v>0.65400000000000003</v>
      </c>
      <c r="EC275" s="908">
        <v>0.6</v>
      </c>
      <c r="ED275" s="908">
        <v>1655.8</v>
      </c>
      <c r="EE275" s="908" t="s">
        <v>863</v>
      </c>
      <c r="EF275" s="274">
        <v>1.8</v>
      </c>
      <c r="EG275" s="274">
        <v>0</v>
      </c>
      <c r="EH275" s="1061" t="s">
        <v>1092</v>
      </c>
      <c r="EI275" s="284" t="s">
        <v>521</v>
      </c>
      <c r="EJ275" s="284">
        <v>10</v>
      </c>
      <c r="EK275" s="274">
        <v>50</v>
      </c>
      <c r="EL275" s="274">
        <v>3</v>
      </c>
      <c r="EM275" s="274">
        <v>1</v>
      </c>
      <c r="EN275" s="274">
        <v>182</v>
      </c>
      <c r="EO275" s="274">
        <v>85</v>
      </c>
      <c r="EP275" s="1087">
        <v>25.661152034778411</v>
      </c>
      <c r="EQ275" s="1061">
        <v>0</v>
      </c>
      <c r="ER275" s="274" t="s">
        <v>863</v>
      </c>
      <c r="ES275" s="1078">
        <v>1</v>
      </c>
      <c r="ET275" s="1061">
        <v>1</v>
      </c>
      <c r="EU275" s="274">
        <v>4</v>
      </c>
      <c r="EV275" s="691">
        <v>42787</v>
      </c>
      <c r="EW275" s="691"/>
      <c r="EX275" s="987">
        <v>6628</v>
      </c>
      <c r="EY275" s="230"/>
      <c r="EZ275" s="230"/>
      <c r="FA275" s="230"/>
      <c r="FB275" s="230"/>
      <c r="FC275" s="126"/>
      <c r="FD275" s="128"/>
      <c r="FE275" s="197"/>
      <c r="FF275" s="32"/>
      <c r="FG275" s="230"/>
      <c r="FH275" s="230"/>
      <c r="FI275" s="230"/>
      <c r="FJ275" s="233"/>
      <c r="FK275" s="37"/>
      <c r="FL275" s="37"/>
      <c r="FM275" s="34"/>
      <c r="FN275" s="118"/>
      <c r="FO275" s="542"/>
      <c r="FP275" s="167">
        <v>1482</v>
      </c>
      <c r="FQ275" s="96" t="s">
        <v>161</v>
      </c>
      <c r="FR275" s="93"/>
      <c r="FS275" s="101"/>
      <c r="GR275" s="225"/>
      <c r="GS275" s="225"/>
    </row>
    <row r="276" spans="1:201" hidden="1" x14ac:dyDescent="0.25">
      <c r="A276" s="101">
        <v>150</v>
      </c>
      <c r="B276" s="228">
        <f>COUNTIFS($E$1:E276,E276,$G$1:G276,G276)</f>
        <v>1</v>
      </c>
      <c r="C276" s="228"/>
      <c r="D276" s="966">
        <v>6631</v>
      </c>
      <c r="E276" s="233" t="s">
        <v>522</v>
      </c>
      <c r="F276" s="230" t="s">
        <v>353</v>
      </c>
      <c r="G276" s="230">
        <v>6203311994</v>
      </c>
      <c r="H276" s="230">
        <f t="shared" si="4"/>
        <v>55</v>
      </c>
      <c r="I276" s="230" t="s">
        <v>519</v>
      </c>
      <c r="J276" s="223" t="s">
        <v>523</v>
      </c>
      <c r="K276" s="230" t="s">
        <v>53</v>
      </c>
      <c r="L276" s="257" t="s">
        <v>48</v>
      </c>
      <c r="M276" s="230" t="s">
        <v>500</v>
      </c>
      <c r="N276" s="226">
        <v>5</v>
      </c>
      <c r="O276" s="226"/>
      <c r="P276" s="226"/>
      <c r="Q276" s="290" t="s">
        <v>511</v>
      </c>
      <c r="T276" s="172" t="s">
        <v>32</v>
      </c>
      <c r="U276" s="172" t="s">
        <v>40</v>
      </c>
      <c r="V276" s="188" t="s">
        <v>479</v>
      </c>
      <c r="W276" s="172" t="s">
        <v>40</v>
      </c>
      <c r="X276" s="174" t="s">
        <v>480</v>
      </c>
      <c r="Y276" s="172" t="s">
        <v>40</v>
      </c>
      <c r="Z276" s="172" t="s">
        <v>481</v>
      </c>
      <c r="AA276" s="230"/>
      <c r="AB276" s="230"/>
      <c r="AC276" s="212">
        <v>3938</v>
      </c>
      <c r="AD276" s="212"/>
      <c r="AE276" s="212"/>
      <c r="AF276" s="212"/>
      <c r="AG276" s="212"/>
      <c r="AH276" s="76" t="s">
        <v>158</v>
      </c>
      <c r="AJ276" s="226">
        <v>99.2</v>
      </c>
      <c r="AK276" s="226">
        <v>68.2</v>
      </c>
      <c r="AL276" s="318">
        <v>67.65440000000001</v>
      </c>
      <c r="AM276" s="226">
        <v>214335</v>
      </c>
      <c r="AN276" s="281">
        <v>50.431764705882351</v>
      </c>
      <c r="AO276" s="226">
        <v>4</v>
      </c>
      <c r="AP276" s="397">
        <v>0.08</v>
      </c>
      <c r="AQ276" s="320">
        <v>18.600000000000001</v>
      </c>
      <c r="AR276" s="371">
        <v>81.5</v>
      </c>
      <c r="AS276" s="322">
        <v>100.18</v>
      </c>
      <c r="AT276" s="373">
        <v>4.3010752688172043E-3</v>
      </c>
      <c r="AU276" s="369">
        <v>0.35053763440860214</v>
      </c>
      <c r="AV276" s="325">
        <v>7.9920079920079931E-4</v>
      </c>
      <c r="AW276" s="226">
        <v>6.5000000000000002E-2</v>
      </c>
      <c r="AX276" s="340">
        <v>0</v>
      </c>
      <c r="BC276" s="329">
        <v>3.0000000000000001E-3</v>
      </c>
      <c r="BD276" s="329"/>
      <c r="BJ276" s="108">
        <v>65</v>
      </c>
      <c r="BK276" s="108">
        <v>34.299999999999997</v>
      </c>
      <c r="BL276" s="331">
        <v>1.8950437317784259</v>
      </c>
      <c r="BM276" s="342">
        <v>0</v>
      </c>
      <c r="BN276" s="231" t="s">
        <v>754</v>
      </c>
      <c r="BO276" s="226">
        <v>9.89</v>
      </c>
      <c r="BP276" s="226">
        <v>18.8</v>
      </c>
      <c r="BQ276" s="333">
        <v>1.9009100101112235</v>
      </c>
      <c r="BR276" s="347"/>
      <c r="BS276" s="347"/>
      <c r="BT276" s="347"/>
      <c r="BU276" s="347"/>
      <c r="BV276" s="347"/>
      <c r="BW276" s="347"/>
      <c r="BX276" s="347"/>
      <c r="BY276" s="347"/>
      <c r="BZ276" s="347"/>
      <c r="CA276" s="347"/>
      <c r="CB276" s="347"/>
      <c r="CC276" s="347"/>
      <c r="CU276" s="66"/>
      <c r="CX276" s="231" t="s">
        <v>929</v>
      </c>
      <c r="CY276" s="231">
        <v>3</v>
      </c>
      <c r="CZ276" s="231" t="s">
        <v>936</v>
      </c>
      <c r="DA276" s="231" t="s">
        <v>936</v>
      </c>
      <c r="DD276" s="54"/>
      <c r="DE276" s="56"/>
      <c r="DF276" s="56"/>
      <c r="DG276" s="56"/>
      <c r="DH276" s="56"/>
      <c r="DI276" s="4" t="s">
        <v>522</v>
      </c>
      <c r="DJ276" s="109">
        <v>6203311994</v>
      </c>
      <c r="DK276" s="269" t="s">
        <v>519</v>
      </c>
      <c r="DL276" s="3">
        <v>6631</v>
      </c>
      <c r="DM276" s="269">
        <v>55</v>
      </c>
      <c r="DN276" s="521" t="s">
        <v>1088</v>
      </c>
      <c r="DO276" s="46" t="s">
        <v>48</v>
      </c>
      <c r="DP276" s="978" t="s">
        <v>158</v>
      </c>
      <c r="DQ276" s="996">
        <v>2</v>
      </c>
      <c r="DR276" s="1057" t="s">
        <v>89</v>
      </c>
      <c r="DS276" s="1057" t="s">
        <v>89</v>
      </c>
      <c r="DU276" s="269">
        <v>0</v>
      </c>
      <c r="DV276" s="269" t="s">
        <v>863</v>
      </c>
      <c r="DW276" s="269" t="s">
        <v>863</v>
      </c>
      <c r="DX276" s="269" t="s">
        <v>863</v>
      </c>
      <c r="DY276" s="269" t="s">
        <v>863</v>
      </c>
      <c r="DZ276" s="269">
        <v>3938</v>
      </c>
      <c r="EA276" s="1020">
        <v>0.64</v>
      </c>
      <c r="EB276" s="1020">
        <v>0.36</v>
      </c>
      <c r="EC276" s="269" t="s">
        <v>863</v>
      </c>
      <c r="ED276" s="269" t="s">
        <v>863</v>
      </c>
      <c r="EE276" s="269" t="s">
        <v>863</v>
      </c>
      <c r="EF276" s="269" t="s">
        <v>863</v>
      </c>
      <c r="EG276" s="269">
        <v>0</v>
      </c>
      <c r="EH276" s="556">
        <v>3</v>
      </c>
      <c r="EI276" s="283" t="s">
        <v>524</v>
      </c>
      <c r="EJ276" s="283" t="s">
        <v>500</v>
      </c>
      <c r="EK276" s="269">
        <v>75</v>
      </c>
      <c r="EL276" s="269">
        <v>3</v>
      </c>
      <c r="EM276" s="269">
        <v>1</v>
      </c>
      <c r="EN276" s="269">
        <v>174</v>
      </c>
      <c r="EO276" s="269">
        <v>87</v>
      </c>
      <c r="EP276" s="1083">
        <v>28.735632183908045</v>
      </c>
      <c r="EQ276" s="1057">
        <v>1</v>
      </c>
      <c r="ER276" s="269" t="s">
        <v>863</v>
      </c>
      <c r="ES276" s="1081">
        <v>2</v>
      </c>
      <c r="ET276" s="1057">
        <v>2</v>
      </c>
      <c r="EU276" s="269">
        <v>4</v>
      </c>
      <c r="EV276" s="998">
        <v>40360</v>
      </c>
      <c r="EW276" s="998"/>
      <c r="EX276" s="987">
        <v>6631</v>
      </c>
      <c r="EY276" s="230"/>
      <c r="EZ276" s="230"/>
      <c r="FA276" s="230"/>
      <c r="FB276" s="230"/>
      <c r="FC276" s="126"/>
      <c r="FD276" s="128"/>
      <c r="FE276" s="197"/>
      <c r="FF276" s="32"/>
      <c r="FG276" s="230"/>
      <c r="FH276" s="230"/>
      <c r="FI276" s="230"/>
      <c r="FJ276" s="233"/>
      <c r="FK276" s="37"/>
      <c r="FL276" s="37"/>
      <c r="FM276" s="34"/>
      <c r="FN276" s="118"/>
      <c r="FO276" s="542"/>
      <c r="FP276" s="167">
        <v>3938</v>
      </c>
      <c r="FQ276" s="96" t="s">
        <v>158</v>
      </c>
      <c r="FR276" s="93"/>
      <c r="FS276" s="101"/>
      <c r="GR276" s="225"/>
      <c r="GS276" s="225"/>
    </row>
    <row r="277" spans="1:201" hidden="1" x14ac:dyDescent="0.25">
      <c r="A277" s="101">
        <v>151</v>
      </c>
      <c r="B277" s="228">
        <f>COUNTIFS($E$1:E277,E277,$G$1:G277,G277)</f>
        <v>1</v>
      </c>
      <c r="C277" s="228"/>
      <c r="D277" s="966">
        <v>6632</v>
      </c>
      <c r="E277" s="233" t="s">
        <v>525</v>
      </c>
      <c r="F277" s="230" t="s">
        <v>80</v>
      </c>
      <c r="G277" s="230">
        <v>495720229</v>
      </c>
      <c r="H277" s="230">
        <f t="shared" si="4"/>
        <v>68</v>
      </c>
      <c r="I277" s="230" t="s">
        <v>526</v>
      </c>
      <c r="J277" s="230" t="s">
        <v>201</v>
      </c>
      <c r="K277" s="230" t="s">
        <v>28</v>
      </c>
      <c r="L277" s="257" t="s">
        <v>48</v>
      </c>
      <c r="M277" s="230">
        <v>6</v>
      </c>
      <c r="N277" s="230">
        <v>9</v>
      </c>
      <c r="O277" s="230"/>
      <c r="P277" s="230"/>
      <c r="Q277" s="296" t="s">
        <v>511</v>
      </c>
      <c r="R277" s="71"/>
      <c r="S277" s="71"/>
      <c r="T277" s="172" t="s">
        <v>32</v>
      </c>
      <c r="U277" s="172" t="s">
        <v>40</v>
      </c>
      <c r="V277" s="188" t="s">
        <v>479</v>
      </c>
      <c r="W277" s="172" t="s">
        <v>40</v>
      </c>
      <c r="X277" s="174" t="s">
        <v>480</v>
      </c>
      <c r="Y277" s="172" t="s">
        <v>40</v>
      </c>
      <c r="Z277" s="172" t="s">
        <v>481</v>
      </c>
      <c r="AA277" s="230"/>
      <c r="AB277" s="230"/>
      <c r="AC277" s="95">
        <v>1088</v>
      </c>
      <c r="AD277" s="95"/>
      <c r="AE277" s="95"/>
      <c r="AF277" s="95"/>
      <c r="AG277" s="95"/>
      <c r="AH277" s="441" t="s">
        <v>415</v>
      </c>
      <c r="AI277" s="457"/>
      <c r="AJ277" s="230">
        <v>25</v>
      </c>
      <c r="AK277" s="230">
        <v>81.099999999999994</v>
      </c>
      <c r="AL277" s="524">
        <v>20.274999999999999</v>
      </c>
      <c r="AM277" s="230">
        <v>27881</v>
      </c>
      <c r="AN277" s="495">
        <v>18.587333333333333</v>
      </c>
      <c r="AO277" s="230">
        <v>4</v>
      </c>
      <c r="AP277" s="526">
        <v>52.1</v>
      </c>
      <c r="AQ277" s="526">
        <v>32.9</v>
      </c>
      <c r="AR277" s="526">
        <v>12.2</v>
      </c>
      <c r="AS277" s="322">
        <v>97.2</v>
      </c>
      <c r="AT277" s="323">
        <v>1.5835866261398177</v>
      </c>
      <c r="AU277" s="324">
        <v>19.319756838905775</v>
      </c>
      <c r="AV277" s="527">
        <v>1.1552106430155213</v>
      </c>
      <c r="AW277" s="230">
        <v>50.1</v>
      </c>
      <c r="AX277" s="444">
        <v>0.2</v>
      </c>
      <c r="AY277" s="223" t="s">
        <v>754</v>
      </c>
      <c r="AZ277" s="223" t="s">
        <v>754</v>
      </c>
      <c r="BA277" s="445" t="s">
        <v>754</v>
      </c>
      <c r="BB277" s="230">
        <v>0.18</v>
      </c>
      <c r="BC277" s="533">
        <v>0.4</v>
      </c>
      <c r="BD277" s="632"/>
      <c r="BE277" s="230"/>
      <c r="BF277" s="230"/>
      <c r="BG277" s="230"/>
      <c r="BH277" s="230"/>
      <c r="BI277" s="230"/>
      <c r="BJ277" s="107">
        <v>50</v>
      </c>
      <c r="BK277" s="107">
        <v>49.9</v>
      </c>
      <c r="BL277" s="534">
        <v>1.0020040080160322</v>
      </c>
      <c r="BM277" s="447" t="s">
        <v>754</v>
      </c>
      <c r="BN277" s="223" t="s">
        <v>754</v>
      </c>
      <c r="BO277" s="230">
        <v>16.100000000000001</v>
      </c>
      <c r="BP277" s="230">
        <v>26.5</v>
      </c>
      <c r="BQ277" s="535">
        <v>1.6459627329192545</v>
      </c>
      <c r="BR277" s="357">
        <v>11.8</v>
      </c>
      <c r="BS277" s="357">
        <v>93.4</v>
      </c>
      <c r="BT277" s="357"/>
      <c r="BU277" s="357">
        <v>1.9000000000000021</v>
      </c>
      <c r="BV277" s="357">
        <v>25.6</v>
      </c>
      <c r="BW277" s="357">
        <v>14.9</v>
      </c>
      <c r="BX277" s="357">
        <v>3.8</v>
      </c>
      <c r="BY277" s="357">
        <v>30.7</v>
      </c>
      <c r="BZ277" s="357">
        <v>7.9</v>
      </c>
      <c r="CA277" s="357">
        <v>47.1</v>
      </c>
      <c r="CB277" s="357">
        <v>12</v>
      </c>
      <c r="CC277" s="357">
        <v>0.3</v>
      </c>
      <c r="CD277" s="230"/>
      <c r="CE277" s="230"/>
      <c r="CF277" s="230"/>
      <c r="CG277" s="230"/>
      <c r="CH277" s="230"/>
      <c r="CI277" s="230"/>
      <c r="CJ277" s="230"/>
      <c r="CK277" s="230"/>
      <c r="CL277" s="230"/>
      <c r="CM277" s="230"/>
      <c r="CN277" s="71"/>
      <c r="CO277" s="71"/>
      <c r="CP277" s="71"/>
      <c r="CQ277" s="71"/>
      <c r="CR277" s="71"/>
      <c r="CS277" s="71"/>
      <c r="CT277" s="71"/>
      <c r="CU277" s="587"/>
      <c r="CV277" s="230"/>
      <c r="CW277" s="230"/>
      <c r="CX277" s="223" t="s">
        <v>932</v>
      </c>
      <c r="CY277" s="223">
        <v>4</v>
      </c>
      <c r="CZ277" s="390" t="s">
        <v>930</v>
      </c>
      <c r="DA277" s="98" t="s">
        <v>930</v>
      </c>
      <c r="DB277" s="448"/>
      <c r="DC277" s="230"/>
      <c r="DD277" s="54"/>
      <c r="DE277" s="49"/>
      <c r="DF277" s="49"/>
      <c r="DG277" s="49"/>
      <c r="DH277" s="49"/>
      <c r="DI277" s="233" t="s">
        <v>525</v>
      </c>
      <c r="DJ277" s="218">
        <v>495720229</v>
      </c>
      <c r="DK277" s="269" t="s">
        <v>526</v>
      </c>
      <c r="DL277" s="92">
        <v>6632</v>
      </c>
      <c r="DM277" s="269">
        <v>68</v>
      </c>
      <c r="DN277" s="266" t="s">
        <v>1090</v>
      </c>
      <c r="DO277" s="279" t="s">
        <v>48</v>
      </c>
      <c r="DP277" s="978" t="s">
        <v>415</v>
      </c>
      <c r="DQ277" s="996">
        <v>1</v>
      </c>
      <c r="DR277" s="1057" t="s">
        <v>31</v>
      </c>
      <c r="DS277" s="1057" t="s">
        <v>1100</v>
      </c>
      <c r="DU277" s="269">
        <v>1</v>
      </c>
      <c r="DV277" s="998">
        <v>35674</v>
      </c>
      <c r="DW277" s="269">
        <v>0</v>
      </c>
      <c r="DX277" s="269">
        <v>8</v>
      </c>
      <c r="DY277" s="269">
        <v>6.4</v>
      </c>
      <c r="DZ277" s="269">
        <v>1088</v>
      </c>
      <c r="EA277" s="1020">
        <v>0.63600000000000001</v>
      </c>
      <c r="EB277" s="1020">
        <v>0.36399999999999999</v>
      </c>
      <c r="EC277" s="269" t="s">
        <v>863</v>
      </c>
      <c r="ED277" s="269" t="s">
        <v>863</v>
      </c>
      <c r="EE277" s="269" t="s">
        <v>863</v>
      </c>
      <c r="EF277" s="269" t="s">
        <v>863</v>
      </c>
      <c r="EG277" s="269">
        <v>0</v>
      </c>
      <c r="EH277" s="556">
        <v>4</v>
      </c>
      <c r="EI277" s="283">
        <v>9</v>
      </c>
      <c r="EJ277" s="283">
        <v>6</v>
      </c>
      <c r="EK277" s="269">
        <v>10</v>
      </c>
      <c r="EL277" s="269">
        <v>3</v>
      </c>
      <c r="EM277" s="269">
        <v>0</v>
      </c>
      <c r="EN277" s="269">
        <v>160</v>
      </c>
      <c r="EO277" s="269">
        <v>102</v>
      </c>
      <c r="EP277" s="1083">
        <v>39.843750000000007</v>
      </c>
      <c r="EQ277" s="1057">
        <v>3</v>
      </c>
      <c r="ER277" s="998">
        <v>42893</v>
      </c>
      <c r="ES277" s="1081" t="s">
        <v>863</v>
      </c>
      <c r="ET277" s="1057" t="s">
        <v>863</v>
      </c>
      <c r="EU277" s="269" t="s">
        <v>863</v>
      </c>
      <c r="EV277" s="269" t="s">
        <v>863</v>
      </c>
      <c r="EW277" s="269"/>
      <c r="EX277" s="987">
        <v>6632</v>
      </c>
      <c r="EY277" s="230"/>
      <c r="EZ277" s="230"/>
      <c r="FA277" s="230"/>
      <c r="FB277" s="230"/>
      <c r="FC277" s="126"/>
      <c r="FD277" s="128"/>
      <c r="FE277" s="197"/>
      <c r="FF277" s="32"/>
      <c r="FG277" s="230"/>
      <c r="FH277" s="230"/>
      <c r="FI277" s="230"/>
      <c r="FJ277" s="233"/>
      <c r="FK277" s="37"/>
      <c r="FL277" s="37"/>
      <c r="FM277" s="34"/>
      <c r="FN277" s="118"/>
      <c r="FO277" s="542"/>
      <c r="FP277" s="167">
        <v>1088</v>
      </c>
      <c r="FQ277" s="96" t="s">
        <v>415</v>
      </c>
      <c r="FR277" s="93"/>
      <c r="FS277" s="101"/>
    </row>
    <row r="278" spans="1:201" hidden="1" x14ac:dyDescent="0.25">
      <c r="A278" s="228">
        <v>152</v>
      </c>
      <c r="B278" s="228">
        <f>COUNTIFS($E$1:E278,E278,$G$1:G278,G278)</f>
        <v>1</v>
      </c>
      <c r="C278" s="228"/>
      <c r="D278" s="966">
        <v>6644</v>
      </c>
      <c r="E278" s="233" t="s">
        <v>527</v>
      </c>
      <c r="F278" s="230" t="s">
        <v>33</v>
      </c>
      <c r="G278" s="230">
        <v>445220491</v>
      </c>
      <c r="H278" s="230">
        <f t="shared" si="4"/>
        <v>73</v>
      </c>
      <c r="I278" s="230" t="s">
        <v>528</v>
      </c>
      <c r="J278" s="230" t="s">
        <v>201</v>
      </c>
      <c r="K278" s="223" t="s">
        <v>948</v>
      </c>
      <c r="L278" s="257" t="s">
        <v>48</v>
      </c>
      <c r="M278" s="230">
        <v>7</v>
      </c>
      <c r="N278" s="230">
        <v>9</v>
      </c>
      <c r="O278" s="230"/>
      <c r="P278" s="230"/>
      <c r="Q278" s="296" t="s">
        <v>511</v>
      </c>
      <c r="R278" s="71"/>
      <c r="S278" s="71"/>
      <c r="T278" s="172" t="s">
        <v>32</v>
      </c>
      <c r="U278" s="172" t="s">
        <v>40</v>
      </c>
      <c r="V278" s="188" t="s">
        <v>479</v>
      </c>
      <c r="W278" s="172" t="s">
        <v>40</v>
      </c>
      <c r="X278" s="174" t="s">
        <v>480</v>
      </c>
      <c r="Y278" s="172" t="s">
        <v>40</v>
      </c>
      <c r="Z278" s="172" t="s">
        <v>481</v>
      </c>
      <c r="AA278" s="230"/>
      <c r="AB278" s="230"/>
      <c r="AC278" s="95">
        <v>169</v>
      </c>
      <c r="AD278" s="95"/>
      <c r="AE278" s="95"/>
      <c r="AF278" s="95"/>
      <c r="AG278" s="95"/>
      <c r="AH278" s="441" t="s">
        <v>415</v>
      </c>
      <c r="AI278" s="457" t="s">
        <v>529</v>
      </c>
      <c r="AJ278" s="230">
        <v>46.3</v>
      </c>
      <c r="AK278" s="230">
        <v>33.6</v>
      </c>
      <c r="AL278" s="524">
        <v>15.556800000000001</v>
      </c>
      <c r="AM278" s="230">
        <v>33470</v>
      </c>
      <c r="AN278" s="495">
        <v>19.125714285714285</v>
      </c>
      <c r="AO278" s="230">
        <v>4</v>
      </c>
      <c r="AP278" s="526">
        <v>71.400000000000006</v>
      </c>
      <c r="AQ278" s="526">
        <v>0.93</v>
      </c>
      <c r="AR278" s="526">
        <v>27.5</v>
      </c>
      <c r="AS278" s="322">
        <v>99.830000000000013</v>
      </c>
      <c r="AT278" s="323">
        <v>76.774193548387103</v>
      </c>
      <c r="AU278" s="324">
        <v>2111.2903225806454</v>
      </c>
      <c r="AV278" s="527">
        <v>2.5114315863524448</v>
      </c>
      <c r="AW278" s="230">
        <v>56</v>
      </c>
      <c r="AX278" s="444">
        <v>1.8</v>
      </c>
      <c r="AY278" s="223" t="s">
        <v>754</v>
      </c>
      <c r="AZ278" s="223" t="s">
        <v>754</v>
      </c>
      <c r="BA278" s="445" t="s">
        <v>754</v>
      </c>
      <c r="BB278" s="532">
        <v>8.5000000000000006E-2</v>
      </c>
      <c r="BC278" s="533">
        <v>3.080000000000001</v>
      </c>
      <c r="BD278" s="632"/>
      <c r="BE278" s="230"/>
      <c r="BF278" s="230"/>
      <c r="BG278" s="230"/>
      <c r="BH278" s="230"/>
      <c r="BI278" s="230"/>
      <c r="BJ278" s="107">
        <v>61.3</v>
      </c>
      <c r="BK278" s="107">
        <v>38.5</v>
      </c>
      <c r="BL278" s="534">
        <v>1.5922077922077922</v>
      </c>
      <c r="BM278" s="447" t="s">
        <v>754</v>
      </c>
      <c r="BN278" s="223" t="s">
        <v>754</v>
      </c>
      <c r="BO278" s="230">
        <v>5.59</v>
      </c>
      <c r="BP278" s="230">
        <v>8.27</v>
      </c>
      <c r="BQ278" s="535">
        <v>1.4794275491949911</v>
      </c>
      <c r="BR278" s="357">
        <v>0.1</v>
      </c>
      <c r="BS278" s="357">
        <v>83.5</v>
      </c>
      <c r="BT278" s="357"/>
      <c r="BU278" s="357">
        <v>9.9999999999999978E-2</v>
      </c>
      <c r="BV278" s="357">
        <v>0.7</v>
      </c>
      <c r="BW278" s="357">
        <v>4.5999999999999996</v>
      </c>
      <c r="BX278" s="357">
        <v>0</v>
      </c>
      <c r="BY278" s="357">
        <v>14.8</v>
      </c>
      <c r="BZ278" s="357">
        <v>0.1</v>
      </c>
      <c r="CA278" s="357">
        <v>63.9</v>
      </c>
      <c r="CB278" s="357">
        <v>0.5</v>
      </c>
      <c r="CC278" s="357">
        <v>0</v>
      </c>
      <c r="CD278" s="230"/>
      <c r="CE278" s="230"/>
      <c r="CF278" s="230"/>
      <c r="CG278" s="230"/>
      <c r="CH278" s="230"/>
      <c r="CI278" s="230"/>
      <c r="CJ278" s="230"/>
      <c r="CK278" s="230"/>
      <c r="CL278" s="230"/>
      <c r="CM278" s="230"/>
      <c r="CN278" s="71"/>
      <c r="CO278" s="71"/>
      <c r="CP278" s="71"/>
      <c r="CQ278" s="71"/>
      <c r="CR278" s="71"/>
      <c r="CS278" s="71"/>
      <c r="CT278" s="71"/>
      <c r="CU278" s="587"/>
      <c r="CV278" s="230"/>
      <c r="CW278" s="230"/>
      <c r="CX278" s="223" t="s">
        <v>932</v>
      </c>
      <c r="CY278" s="223">
        <v>4</v>
      </c>
      <c r="CZ278" s="390" t="s">
        <v>930</v>
      </c>
      <c r="DA278" s="98" t="s">
        <v>930</v>
      </c>
      <c r="DB278" s="448"/>
      <c r="DC278" s="230"/>
      <c r="DD278" s="54"/>
      <c r="DE278" s="49"/>
      <c r="DF278" s="49"/>
      <c r="DG278" s="49"/>
      <c r="DH278" s="49"/>
      <c r="DI278" s="233" t="s">
        <v>527</v>
      </c>
      <c r="DJ278" s="218">
        <v>445220491</v>
      </c>
      <c r="DK278" s="269" t="s">
        <v>528</v>
      </c>
      <c r="DL278" s="92">
        <v>6644</v>
      </c>
      <c r="DM278" s="269">
        <v>73</v>
      </c>
      <c r="DN278" s="266" t="s">
        <v>1090</v>
      </c>
      <c r="DO278" s="279" t="s">
        <v>48</v>
      </c>
      <c r="DP278" s="978" t="s">
        <v>415</v>
      </c>
      <c r="DQ278" s="996">
        <v>1</v>
      </c>
      <c r="DR278" s="1057" t="s">
        <v>1143</v>
      </c>
      <c r="DS278" s="1057" t="s">
        <v>1100</v>
      </c>
      <c r="DU278" s="269">
        <v>1</v>
      </c>
      <c r="DV278" s="998">
        <v>40891</v>
      </c>
      <c r="DW278" s="269">
        <v>0</v>
      </c>
      <c r="DX278" s="269">
        <v>0.6</v>
      </c>
      <c r="DY278" s="269">
        <v>5</v>
      </c>
      <c r="DZ278" s="269">
        <v>169</v>
      </c>
      <c r="EA278" s="1020">
        <v>0.50900000000000001</v>
      </c>
      <c r="EB278" s="1020">
        <v>0.49099999999999999</v>
      </c>
      <c r="EC278" s="269" t="s">
        <v>863</v>
      </c>
      <c r="ED278" s="269" t="s">
        <v>863</v>
      </c>
      <c r="EE278" s="269" t="s">
        <v>863</v>
      </c>
      <c r="EF278" s="269" t="s">
        <v>863</v>
      </c>
      <c r="EG278" s="269">
        <v>0</v>
      </c>
      <c r="EH278" s="556">
        <v>4</v>
      </c>
      <c r="EI278" s="283">
        <v>9</v>
      </c>
      <c r="EJ278" s="283">
        <v>7</v>
      </c>
      <c r="EK278" s="269">
        <v>10</v>
      </c>
      <c r="EL278" s="269">
        <v>3</v>
      </c>
      <c r="EM278" s="269">
        <v>0</v>
      </c>
      <c r="EN278" s="269">
        <v>155</v>
      </c>
      <c r="EO278" s="269">
        <v>60</v>
      </c>
      <c r="EP278" s="1083">
        <v>24.973985431841829</v>
      </c>
      <c r="EQ278" s="1057">
        <v>2</v>
      </c>
      <c r="ER278" s="998">
        <v>42894</v>
      </c>
      <c r="ES278" s="1081" t="s">
        <v>863</v>
      </c>
      <c r="ET278" s="1057" t="s">
        <v>863</v>
      </c>
      <c r="EU278" s="269" t="s">
        <v>863</v>
      </c>
      <c r="EV278" s="269" t="s">
        <v>863</v>
      </c>
      <c r="EW278" s="269"/>
      <c r="EX278" s="987">
        <v>6644</v>
      </c>
      <c r="EY278" s="230"/>
      <c r="EZ278" s="230"/>
      <c r="FA278" s="230"/>
      <c r="FB278" s="230"/>
      <c r="FC278" s="126"/>
      <c r="FD278" s="128"/>
      <c r="FE278" s="197"/>
      <c r="FF278" s="32"/>
      <c r="FG278" s="230"/>
      <c r="FH278" s="230"/>
      <c r="FI278" s="230"/>
      <c r="FJ278" s="233"/>
      <c r="FK278" s="37"/>
      <c r="FL278" s="37"/>
      <c r="FM278" s="34"/>
      <c r="FN278" s="118"/>
      <c r="FO278" s="542"/>
      <c r="FP278" s="167">
        <v>169</v>
      </c>
      <c r="FQ278" s="96" t="s">
        <v>415</v>
      </c>
      <c r="FR278" s="93" t="s">
        <v>529</v>
      </c>
      <c r="FS278" s="101"/>
    </row>
    <row r="279" spans="1:201" hidden="1" x14ac:dyDescent="0.25">
      <c r="A279" s="101">
        <v>153</v>
      </c>
      <c r="B279" s="228">
        <f>COUNTIFS($E$1:E279,E279,$G$1:G279,G279)</f>
        <v>1</v>
      </c>
      <c r="C279" s="228"/>
      <c r="D279" s="966">
        <v>6653</v>
      </c>
      <c r="E279" s="233" t="s">
        <v>530</v>
      </c>
      <c r="F279" s="230" t="s">
        <v>91</v>
      </c>
      <c r="G279" s="230">
        <v>520104003</v>
      </c>
      <c r="H279" s="230">
        <f t="shared" si="4"/>
        <v>65</v>
      </c>
      <c r="I279" s="230" t="s">
        <v>531</v>
      </c>
      <c r="J279" s="230" t="s">
        <v>34</v>
      </c>
      <c r="K279" s="230" t="s">
        <v>28</v>
      </c>
      <c r="L279" s="257" t="s">
        <v>48</v>
      </c>
      <c r="M279" s="230">
        <v>8</v>
      </c>
      <c r="N279" s="226">
        <v>1</v>
      </c>
      <c r="O279" s="226"/>
      <c r="P279" s="226"/>
      <c r="Q279" s="290" t="s">
        <v>511</v>
      </c>
      <c r="T279" s="172" t="s">
        <v>32</v>
      </c>
      <c r="U279" s="172" t="s">
        <v>40</v>
      </c>
      <c r="V279" s="188" t="s">
        <v>479</v>
      </c>
      <c r="W279" s="172" t="s">
        <v>40</v>
      </c>
      <c r="X279" s="174" t="s">
        <v>480</v>
      </c>
      <c r="Y279" s="172" t="s">
        <v>40</v>
      </c>
      <c r="Z279" s="172" t="s">
        <v>481</v>
      </c>
      <c r="AA279" s="230"/>
      <c r="AB279" s="230"/>
      <c r="AC279" s="212" t="s">
        <v>40</v>
      </c>
      <c r="AD279" s="212"/>
      <c r="AE279" s="212"/>
      <c r="AF279" s="212"/>
      <c r="AG279" s="212"/>
      <c r="AH279" s="76" t="s">
        <v>532</v>
      </c>
      <c r="AJ279" s="226">
        <v>16.8</v>
      </c>
      <c r="AK279" s="226">
        <v>21.2</v>
      </c>
      <c r="AL279" s="318">
        <v>3.5616000000000003</v>
      </c>
      <c r="AM279" s="226">
        <v>4095</v>
      </c>
      <c r="AN279" s="281">
        <v>2.0474999999999999</v>
      </c>
      <c r="AO279" s="226">
        <v>4</v>
      </c>
      <c r="AP279" s="397">
        <v>77.400000000000006</v>
      </c>
      <c r="AQ279" s="320">
        <v>9.16</v>
      </c>
      <c r="AR279" s="371">
        <v>10.1</v>
      </c>
      <c r="AS279" s="322">
        <v>96.66</v>
      </c>
      <c r="AT279" s="373">
        <v>8.4497816593886466</v>
      </c>
      <c r="AU279" s="369">
        <v>85.342794759825324</v>
      </c>
      <c r="AV279" s="325">
        <v>4.0186915887850478</v>
      </c>
      <c r="AW279" s="226">
        <v>59.9</v>
      </c>
      <c r="BC279" s="329">
        <v>3.5000000000000013</v>
      </c>
      <c r="BD279" s="329"/>
      <c r="BJ279" s="108">
        <v>25.6</v>
      </c>
      <c r="BK279" s="108">
        <v>74</v>
      </c>
      <c r="BL279" s="331">
        <v>0.34594594594594597</v>
      </c>
      <c r="BM279" s="342" t="s">
        <v>754</v>
      </c>
      <c r="BN279" s="231" t="s">
        <v>754</v>
      </c>
      <c r="BO279" s="226">
        <v>22.6</v>
      </c>
      <c r="BP279" s="226">
        <v>40.700000000000003</v>
      </c>
      <c r="BQ279" s="333">
        <v>1.8008849557522124</v>
      </c>
      <c r="BR279" s="347"/>
      <c r="BS279" s="347"/>
      <c r="BT279" s="347"/>
      <c r="BU279" s="347"/>
      <c r="BV279" s="347"/>
      <c r="BW279" s="347"/>
      <c r="BX279" s="347"/>
      <c r="BY279" s="347"/>
      <c r="BZ279" s="347"/>
      <c r="CA279" s="347"/>
      <c r="CB279" s="347"/>
      <c r="CC279" s="347"/>
      <c r="CU279" s="66"/>
      <c r="CX279" s="231" t="s">
        <v>929</v>
      </c>
      <c r="CY279" s="231">
        <v>3</v>
      </c>
      <c r="CZ279" s="231" t="s">
        <v>928</v>
      </c>
      <c r="DA279" s="231" t="s">
        <v>928</v>
      </c>
      <c r="DD279" s="54"/>
      <c r="DE279" s="56"/>
      <c r="DF279" s="56"/>
      <c r="DG279" s="56"/>
      <c r="DH279" s="56"/>
      <c r="DI279" s="24" t="s">
        <v>530</v>
      </c>
      <c r="DJ279" s="109">
        <v>520104003</v>
      </c>
      <c r="DK279" s="269" t="s">
        <v>531</v>
      </c>
      <c r="DL279" s="3">
        <v>6653</v>
      </c>
      <c r="DM279" s="218">
        <v>65</v>
      </c>
      <c r="DN279" s="521" t="s">
        <v>1088</v>
      </c>
      <c r="DO279" s="46" t="s">
        <v>48</v>
      </c>
      <c r="DP279" s="978" t="s">
        <v>532</v>
      </c>
      <c r="DQ279" s="996">
        <v>2</v>
      </c>
      <c r="DR279" s="559" t="s">
        <v>34</v>
      </c>
      <c r="DS279" s="1057" t="s">
        <v>34</v>
      </c>
      <c r="DU279" s="269">
        <v>0</v>
      </c>
      <c r="DV279" s="269" t="s">
        <v>863</v>
      </c>
      <c r="DW279" s="269" t="s">
        <v>863</v>
      </c>
      <c r="DX279" s="269">
        <v>1.5</v>
      </c>
      <c r="DY279" s="269" t="s">
        <v>863</v>
      </c>
      <c r="DZ279" s="269" t="s">
        <v>863</v>
      </c>
      <c r="EA279" s="269" t="s">
        <v>863</v>
      </c>
      <c r="EB279" s="269" t="s">
        <v>863</v>
      </c>
      <c r="EC279" s="269" t="s">
        <v>863</v>
      </c>
      <c r="ED279" s="269" t="s">
        <v>863</v>
      </c>
      <c r="EE279" s="269" t="s">
        <v>863</v>
      </c>
      <c r="EF279" s="269" t="s">
        <v>863</v>
      </c>
      <c r="EG279" s="269" t="s">
        <v>863</v>
      </c>
      <c r="EH279" s="556">
        <v>3</v>
      </c>
      <c r="EI279" s="283">
        <v>1</v>
      </c>
      <c r="EJ279" s="283">
        <v>8</v>
      </c>
      <c r="EK279" s="269">
        <v>10</v>
      </c>
      <c r="EL279" s="269">
        <v>2</v>
      </c>
      <c r="EM279" s="269">
        <v>0</v>
      </c>
      <c r="EN279" s="269">
        <v>178</v>
      </c>
      <c r="EO279" s="269">
        <v>108</v>
      </c>
      <c r="EP279" s="1083">
        <v>34.086605226612797</v>
      </c>
      <c r="EQ279" s="1057">
        <v>2</v>
      </c>
      <c r="ER279" s="269" t="s">
        <v>863</v>
      </c>
      <c r="ES279" s="1081">
        <v>3</v>
      </c>
      <c r="ET279" s="1057">
        <v>2</v>
      </c>
      <c r="EU279" s="269" t="s">
        <v>863</v>
      </c>
      <c r="EV279" s="269" t="s">
        <v>863</v>
      </c>
      <c r="EW279" s="269"/>
      <c r="EX279" s="987">
        <v>6653</v>
      </c>
      <c r="EY279" s="230"/>
      <c r="EZ279" s="230"/>
      <c r="FA279" s="230"/>
      <c r="FB279" s="230"/>
      <c r="FC279" s="126"/>
      <c r="FD279" s="128"/>
      <c r="FE279" s="197"/>
      <c r="FF279" s="32"/>
      <c r="FG279" s="230"/>
      <c r="FH279" s="230"/>
      <c r="FI279" s="230"/>
      <c r="FJ279" s="233"/>
      <c r="FK279" s="37"/>
      <c r="FL279" s="37"/>
      <c r="FM279" s="34"/>
      <c r="FN279" s="118"/>
      <c r="FO279" s="542"/>
      <c r="FP279" s="167" t="s">
        <v>40</v>
      </c>
      <c r="FQ279" s="96" t="s">
        <v>532</v>
      </c>
      <c r="FR279" s="42"/>
      <c r="FS279" s="101"/>
      <c r="GR279" s="225"/>
      <c r="GS279" s="225"/>
    </row>
    <row r="280" spans="1:201" hidden="1" x14ac:dyDescent="0.25">
      <c r="A280" s="101">
        <v>154</v>
      </c>
      <c r="B280" s="228">
        <f>COUNTIFS($E$1:E280,E280,$G$1:G280,G280)</f>
        <v>4</v>
      </c>
      <c r="C280" s="228"/>
      <c r="D280" s="966">
        <v>6664</v>
      </c>
      <c r="E280" s="233" t="s">
        <v>338</v>
      </c>
      <c r="F280" s="230" t="s">
        <v>43</v>
      </c>
      <c r="G280" s="230">
        <v>350913413</v>
      </c>
      <c r="H280" s="230">
        <f t="shared" si="4"/>
        <v>82</v>
      </c>
      <c r="I280" s="230" t="s">
        <v>534</v>
      </c>
      <c r="J280" s="223" t="s">
        <v>339</v>
      </c>
      <c r="K280" s="230" t="s">
        <v>53</v>
      </c>
      <c r="L280" s="257" t="s">
        <v>48</v>
      </c>
      <c r="M280" s="230">
        <v>9</v>
      </c>
      <c r="N280" s="226">
        <v>1</v>
      </c>
      <c r="O280" s="226"/>
      <c r="P280" s="226"/>
      <c r="Q280" s="290" t="s">
        <v>511</v>
      </c>
      <c r="T280" s="172" t="s">
        <v>32</v>
      </c>
      <c r="U280" s="172" t="s">
        <v>40</v>
      </c>
      <c r="V280" s="188" t="s">
        <v>479</v>
      </c>
      <c r="W280" s="172" t="s">
        <v>40</v>
      </c>
      <c r="X280" s="174" t="s">
        <v>480</v>
      </c>
      <c r="Y280" s="172" t="s">
        <v>40</v>
      </c>
      <c r="Z280" s="172" t="s">
        <v>481</v>
      </c>
      <c r="AA280" s="230"/>
      <c r="AB280" s="230"/>
      <c r="AC280" s="219">
        <v>794</v>
      </c>
      <c r="AD280" s="219"/>
      <c r="AE280" s="219"/>
      <c r="AF280" s="219"/>
      <c r="AG280" s="219"/>
      <c r="AH280" s="76" t="s">
        <v>158</v>
      </c>
      <c r="AJ280" s="226">
        <v>84.9</v>
      </c>
      <c r="AK280" s="226">
        <v>70.5</v>
      </c>
      <c r="AL280" s="318">
        <v>59.854500000000009</v>
      </c>
      <c r="AM280" s="226">
        <v>112138</v>
      </c>
      <c r="AN280" s="281">
        <v>49.839111111111109</v>
      </c>
      <c r="AO280" s="226">
        <v>4</v>
      </c>
      <c r="AP280" s="397">
        <v>6.99</v>
      </c>
      <c r="AQ280" s="320">
        <v>24.9</v>
      </c>
      <c r="AR280" s="371">
        <v>66.8</v>
      </c>
      <c r="AS280" s="322">
        <v>98.69</v>
      </c>
      <c r="AT280" s="373">
        <v>0.28072289156626506</v>
      </c>
      <c r="AU280" s="369">
        <v>18.752289156626507</v>
      </c>
      <c r="AV280" s="325">
        <v>7.6226826608506007E-2</v>
      </c>
      <c r="AW280" s="226">
        <v>5.6</v>
      </c>
      <c r="AX280" s="340">
        <v>0.3</v>
      </c>
      <c r="BC280" s="329">
        <v>0.27800000000000014</v>
      </c>
      <c r="BD280" s="329"/>
      <c r="BJ280" s="108">
        <v>69.400000000000006</v>
      </c>
      <c r="BK280" s="108">
        <v>30.2</v>
      </c>
      <c r="BL280" s="331">
        <v>2.298013245033113</v>
      </c>
      <c r="BM280" s="342">
        <v>0.1</v>
      </c>
      <c r="BN280" s="231" t="s">
        <v>754</v>
      </c>
      <c r="BO280" s="226">
        <v>23.4</v>
      </c>
      <c r="BP280" s="226">
        <v>18.2</v>
      </c>
      <c r="BQ280" s="333">
        <v>0.77777777777777779</v>
      </c>
      <c r="BR280" s="347"/>
      <c r="BS280" s="347"/>
      <c r="BT280" s="347"/>
      <c r="BU280" s="347"/>
      <c r="BV280" s="347"/>
      <c r="BW280" s="347"/>
      <c r="BX280" s="347"/>
      <c r="BY280" s="347"/>
      <c r="BZ280" s="347"/>
      <c r="CA280" s="347"/>
      <c r="CB280" s="347"/>
      <c r="CC280" s="347"/>
      <c r="CU280" s="66"/>
      <c r="CX280" s="158" t="s">
        <v>929</v>
      </c>
      <c r="CZ280" s="231" t="s">
        <v>936</v>
      </c>
      <c r="DA280" s="231" t="s">
        <v>1293</v>
      </c>
      <c r="DD280" s="54"/>
      <c r="DE280" s="56"/>
      <c r="DF280" s="56"/>
      <c r="DG280" s="56"/>
      <c r="DH280" s="56"/>
      <c r="DI280" s="4" t="s">
        <v>533</v>
      </c>
      <c r="DJ280" s="109"/>
      <c r="DK280" s="269"/>
      <c r="DL280" s="3"/>
      <c r="DM280" s="218">
        <v>82</v>
      </c>
      <c r="DN280" s="521" t="s">
        <v>1088</v>
      </c>
      <c r="DO280" s="46"/>
      <c r="DP280" s="978"/>
      <c r="DQ280" s="996"/>
      <c r="DR280" s="559"/>
      <c r="DS280" s="1057"/>
      <c r="DU280" s="269"/>
      <c r="DV280" s="269"/>
      <c r="DW280" s="269"/>
      <c r="DX280" s="269" t="s">
        <v>863</v>
      </c>
      <c r="DY280" s="269" t="s">
        <v>863</v>
      </c>
      <c r="DZ280" s="269">
        <v>794</v>
      </c>
      <c r="EA280" s="269">
        <v>52.9</v>
      </c>
      <c r="EB280" s="269">
        <v>47.1</v>
      </c>
      <c r="EC280" s="269" t="s">
        <v>863</v>
      </c>
      <c r="ED280" s="269" t="s">
        <v>863</v>
      </c>
      <c r="EE280" s="269" t="s">
        <v>863</v>
      </c>
      <c r="EF280" s="269" t="s">
        <v>863</v>
      </c>
      <c r="EG280" s="269">
        <v>0</v>
      </c>
      <c r="EH280" s="556"/>
      <c r="EI280" s="283"/>
      <c r="EJ280" s="283"/>
      <c r="EK280" s="269"/>
      <c r="EL280" s="269"/>
      <c r="EM280" s="107">
        <v>1</v>
      </c>
      <c r="EN280" s="107">
        <v>173</v>
      </c>
      <c r="EO280" s="107">
        <v>71</v>
      </c>
      <c r="EP280" s="557">
        <f>EO280/((EN280/100)*(EN280/100))</f>
        <v>23.722810651876106</v>
      </c>
      <c r="EQ280" s="557">
        <v>1</v>
      </c>
      <c r="ER280" s="107" t="s">
        <v>863</v>
      </c>
      <c r="ES280" s="557">
        <v>3</v>
      </c>
      <c r="ET280" s="557">
        <v>1</v>
      </c>
      <c r="EU280" s="107" t="s">
        <v>863</v>
      </c>
      <c r="EV280" s="107"/>
      <c r="EW280" s="609" t="s">
        <v>1986</v>
      </c>
      <c r="EX280" s="987">
        <v>6664</v>
      </c>
      <c r="EY280" s="230"/>
      <c r="EZ280" s="230"/>
      <c r="FA280" s="230"/>
      <c r="FB280" s="230"/>
      <c r="FC280" s="126"/>
      <c r="FD280" s="128"/>
      <c r="FE280" s="197"/>
      <c r="FF280" s="32"/>
      <c r="FG280" s="230"/>
      <c r="FH280" s="230"/>
      <c r="FI280" s="230"/>
      <c r="FJ280" s="233"/>
      <c r="FK280" s="37"/>
      <c r="FL280" s="37"/>
      <c r="FM280" s="34"/>
      <c r="FN280" s="118"/>
      <c r="FO280" s="542"/>
      <c r="FP280" s="167">
        <v>794</v>
      </c>
      <c r="FQ280" s="96" t="s">
        <v>158</v>
      </c>
      <c r="FR280" s="93"/>
      <c r="FS280" s="101"/>
      <c r="GR280" s="225"/>
      <c r="GS280" s="225"/>
    </row>
    <row r="281" spans="1:201" hidden="1" x14ac:dyDescent="0.25">
      <c r="A281" s="101">
        <v>155</v>
      </c>
      <c r="B281" s="228">
        <f>COUNTIFS($E$1:E281,E281,$G$1:G281,G281)</f>
        <v>1</v>
      </c>
      <c r="C281" s="228"/>
      <c r="D281" s="966">
        <v>6665</v>
      </c>
      <c r="E281" s="233" t="s">
        <v>535</v>
      </c>
      <c r="F281" s="230" t="s">
        <v>59</v>
      </c>
      <c r="G281" s="230">
        <v>295320438</v>
      </c>
      <c r="H281" s="230">
        <f t="shared" si="4"/>
        <v>88</v>
      </c>
      <c r="I281" s="230" t="s">
        <v>534</v>
      </c>
      <c r="J281" s="230" t="s">
        <v>89</v>
      </c>
      <c r="K281" s="230" t="s">
        <v>53</v>
      </c>
      <c r="L281" s="257" t="s">
        <v>48</v>
      </c>
      <c r="M281" s="230">
        <v>9</v>
      </c>
      <c r="N281" s="226">
        <v>5</v>
      </c>
      <c r="O281" s="226"/>
      <c r="P281" s="226"/>
      <c r="Q281" s="290" t="s">
        <v>511</v>
      </c>
      <c r="T281" s="172" t="s">
        <v>32</v>
      </c>
      <c r="U281" s="172" t="s">
        <v>40</v>
      </c>
      <c r="V281" s="188" t="s">
        <v>479</v>
      </c>
      <c r="W281" s="172" t="s">
        <v>40</v>
      </c>
      <c r="X281" s="174" t="s">
        <v>480</v>
      </c>
      <c r="Y281" s="172" t="s">
        <v>40</v>
      </c>
      <c r="Z281" s="172" t="s">
        <v>481</v>
      </c>
      <c r="AA281" s="230"/>
      <c r="AB281" s="230"/>
      <c r="AC281" s="212">
        <v>23792</v>
      </c>
      <c r="AD281" s="212"/>
      <c r="AE281" s="212"/>
      <c r="AF281" s="212"/>
      <c r="AG281" s="212"/>
      <c r="AH281" s="76" t="s">
        <v>158</v>
      </c>
      <c r="AJ281" s="226">
        <v>94.2</v>
      </c>
      <c r="AK281" s="226">
        <v>96.3</v>
      </c>
      <c r="AL281" s="318">
        <v>90.71459999999999</v>
      </c>
      <c r="AM281" s="226">
        <v>1130000</v>
      </c>
      <c r="AN281" s="281">
        <v>502.22222222222223</v>
      </c>
      <c r="AO281" s="226">
        <v>4</v>
      </c>
      <c r="AP281" s="397">
        <v>0.87</v>
      </c>
      <c r="AQ281" s="320">
        <v>4.8</v>
      </c>
      <c r="AR281" s="371">
        <v>94.5</v>
      </c>
      <c r="AS281" s="322">
        <v>100.17</v>
      </c>
      <c r="AT281" s="373">
        <v>0.18124999999999999</v>
      </c>
      <c r="AU281" s="369">
        <v>17.128125000000001</v>
      </c>
      <c r="AV281" s="325">
        <v>8.7613293051359512E-3</v>
      </c>
      <c r="AW281" s="226">
        <v>0.83</v>
      </c>
      <c r="AX281" s="340">
        <v>0</v>
      </c>
      <c r="BC281" s="329">
        <v>8.0000000000000071E-3</v>
      </c>
      <c r="BD281" s="329"/>
      <c r="BJ281" s="108">
        <v>91.7</v>
      </c>
      <c r="BK281" s="108">
        <v>8.1999999999999993</v>
      </c>
      <c r="BL281" s="331">
        <v>11.182926829268293</v>
      </c>
      <c r="BM281" s="342">
        <v>0</v>
      </c>
      <c r="BN281" s="231" t="s">
        <v>754</v>
      </c>
      <c r="BO281" s="226">
        <v>6.64</v>
      </c>
      <c r="BP281" s="226">
        <v>7.31</v>
      </c>
      <c r="BQ281" s="333">
        <v>1.1009036144578312</v>
      </c>
      <c r="BR281" s="347"/>
      <c r="BS281" s="347"/>
      <c r="BT281" s="347"/>
      <c r="BU281" s="347"/>
      <c r="BV281" s="347"/>
      <c r="BW281" s="347"/>
      <c r="BX281" s="347"/>
      <c r="BY281" s="347"/>
      <c r="BZ281" s="347"/>
      <c r="CA281" s="347"/>
      <c r="CB281" s="347"/>
      <c r="CC281" s="347"/>
      <c r="CU281" s="66"/>
      <c r="CX281" s="231" t="s">
        <v>942</v>
      </c>
      <c r="CY281" s="231">
        <v>7</v>
      </c>
      <c r="CZ281" s="421" t="s">
        <v>933</v>
      </c>
      <c r="DA281" s="421" t="s">
        <v>933</v>
      </c>
      <c r="DD281" s="54"/>
      <c r="DE281" s="56"/>
      <c r="DF281" s="56"/>
      <c r="DG281" s="56"/>
      <c r="DH281" s="56"/>
      <c r="DI281" s="4" t="s">
        <v>535</v>
      </c>
      <c r="DJ281" s="109">
        <v>295320438</v>
      </c>
      <c r="DK281" s="269" t="s">
        <v>534</v>
      </c>
      <c r="DL281" s="3">
        <v>6665</v>
      </c>
      <c r="DM281" s="269">
        <v>88</v>
      </c>
      <c r="DN281" s="266" t="s">
        <v>1090</v>
      </c>
      <c r="DO281" s="46" t="s">
        <v>48</v>
      </c>
      <c r="DP281" s="978" t="s">
        <v>158</v>
      </c>
      <c r="DQ281" s="996">
        <v>2</v>
      </c>
      <c r="DR281" s="559" t="s">
        <v>89</v>
      </c>
      <c r="DS281" s="1057" t="s">
        <v>89</v>
      </c>
      <c r="DU281" s="269">
        <v>0</v>
      </c>
      <c r="DV281" s="269" t="s">
        <v>863</v>
      </c>
      <c r="DW281" s="269" t="s">
        <v>863</v>
      </c>
      <c r="DX281" s="269">
        <v>0.6</v>
      </c>
      <c r="DY281" s="269" t="s">
        <v>863</v>
      </c>
      <c r="DZ281" s="269">
        <v>23792</v>
      </c>
      <c r="EA281" s="1020">
        <v>0.93</v>
      </c>
      <c r="EB281" s="1020">
        <v>7.0000000000000007E-2</v>
      </c>
      <c r="EC281" s="854">
        <v>16.7</v>
      </c>
      <c r="ED281" s="854">
        <v>50000</v>
      </c>
      <c r="EE281" s="854" t="s">
        <v>863</v>
      </c>
      <c r="EF281" s="269">
        <v>5.46</v>
      </c>
      <c r="EG281" s="269">
        <v>0</v>
      </c>
      <c r="EH281" s="556">
        <v>7</v>
      </c>
      <c r="EI281" s="283">
        <v>5</v>
      </c>
      <c r="EJ281" s="283">
        <v>9</v>
      </c>
      <c r="EK281" s="269">
        <v>20</v>
      </c>
      <c r="EL281" s="269">
        <v>2</v>
      </c>
      <c r="EM281" s="269">
        <v>0</v>
      </c>
      <c r="EN281" s="269">
        <v>164</v>
      </c>
      <c r="EO281" s="269">
        <v>70</v>
      </c>
      <c r="EP281" s="1083">
        <v>26.026174895895302</v>
      </c>
      <c r="EQ281" s="1057">
        <v>2</v>
      </c>
      <c r="ER281" s="269" t="s">
        <v>863</v>
      </c>
      <c r="ES281" s="1081">
        <v>3</v>
      </c>
      <c r="ET281" s="1057">
        <v>2</v>
      </c>
      <c r="EU281" s="269" t="s">
        <v>863</v>
      </c>
      <c r="EV281" s="269" t="s">
        <v>863</v>
      </c>
      <c r="EW281" s="269"/>
      <c r="EX281" s="987">
        <v>6665</v>
      </c>
      <c r="EY281" s="230"/>
      <c r="EZ281" s="230"/>
      <c r="FA281" s="230"/>
      <c r="FB281" s="230"/>
      <c r="FC281" s="126"/>
      <c r="FD281" s="128"/>
      <c r="FE281" s="197"/>
      <c r="FF281" s="32"/>
      <c r="FG281" s="230"/>
      <c r="FH281" s="230"/>
      <c r="FI281" s="230"/>
      <c r="FJ281" s="233"/>
      <c r="FK281" s="37"/>
      <c r="FL281" s="37"/>
      <c r="FM281" s="34"/>
      <c r="FN281" s="118"/>
      <c r="FO281" s="542"/>
      <c r="FP281" s="167">
        <v>23792</v>
      </c>
      <c r="FQ281" s="96" t="s">
        <v>158</v>
      </c>
      <c r="FR281" s="93"/>
      <c r="FS281" s="101"/>
      <c r="GR281" s="225"/>
      <c r="GS281" s="225"/>
    </row>
    <row r="282" spans="1:201" hidden="1" x14ac:dyDescent="0.25">
      <c r="A282" s="101">
        <v>156</v>
      </c>
      <c r="B282" s="228">
        <f>COUNTIFS($E$1:E282,E282,$G$1:G282,G282)</f>
        <v>1</v>
      </c>
      <c r="C282" s="228"/>
      <c r="D282" s="966">
        <v>6672</v>
      </c>
      <c r="E282" s="233" t="s">
        <v>536</v>
      </c>
      <c r="F282" s="230" t="s">
        <v>284</v>
      </c>
      <c r="G282" s="230">
        <v>480323447</v>
      </c>
      <c r="H282" s="230">
        <f t="shared" si="4"/>
        <v>69</v>
      </c>
      <c r="I282" s="230" t="s">
        <v>537</v>
      </c>
      <c r="J282" s="230" t="s">
        <v>538</v>
      </c>
      <c r="K282" s="223" t="s">
        <v>948</v>
      </c>
      <c r="L282" s="257" t="s">
        <v>48</v>
      </c>
      <c r="M282" s="230">
        <v>3</v>
      </c>
      <c r="N282" s="226">
        <v>2</v>
      </c>
      <c r="O282" s="226"/>
      <c r="P282" s="226"/>
      <c r="Q282" s="290" t="s">
        <v>511</v>
      </c>
      <c r="T282" s="172" t="s">
        <v>32</v>
      </c>
      <c r="U282" s="172" t="s">
        <v>40</v>
      </c>
      <c r="V282" s="188" t="s">
        <v>479</v>
      </c>
      <c r="W282" s="172" t="s">
        <v>40</v>
      </c>
      <c r="X282" s="174" t="s">
        <v>480</v>
      </c>
      <c r="Y282" s="172" t="s">
        <v>40</v>
      </c>
      <c r="Z282" s="172" t="s">
        <v>481</v>
      </c>
      <c r="AA282" s="230"/>
      <c r="AB282" s="230"/>
      <c r="AC282" s="212">
        <v>664</v>
      </c>
      <c r="AD282" s="212"/>
      <c r="AE282" s="212"/>
      <c r="AF282" s="212"/>
      <c r="AG282" s="212"/>
      <c r="AH282" s="76" t="s">
        <v>539</v>
      </c>
      <c r="AJ282" s="226">
        <v>9.1199999999999992</v>
      </c>
      <c r="AK282" s="226">
        <v>61.3</v>
      </c>
      <c r="AL282" s="318">
        <v>5.5905599999999991</v>
      </c>
      <c r="AM282" s="226">
        <v>4693</v>
      </c>
      <c r="AN282" s="281">
        <v>6.2573333333333334</v>
      </c>
      <c r="AO282" s="226">
        <v>4</v>
      </c>
      <c r="AP282" s="397">
        <v>6.9</v>
      </c>
      <c r="AQ282" s="320">
        <v>16.7</v>
      </c>
      <c r="AR282" s="371">
        <v>68.8</v>
      </c>
      <c r="AS282" s="322">
        <v>92.4</v>
      </c>
      <c r="AT282" s="373">
        <v>0.41317365269461082</v>
      </c>
      <c r="AU282" s="369">
        <v>28.426347305389221</v>
      </c>
      <c r="AV282" s="325">
        <v>8.0701754385964913E-2</v>
      </c>
      <c r="AW282" s="226">
        <v>2.62</v>
      </c>
      <c r="AX282" s="340">
        <v>0.5</v>
      </c>
      <c r="AY282" s="231" t="s">
        <v>754</v>
      </c>
      <c r="AZ282" s="231" t="s">
        <v>754</v>
      </c>
      <c r="BA282" s="345" t="s">
        <v>754</v>
      </c>
      <c r="BB282" s="328">
        <v>7.4999999999999997E-2</v>
      </c>
      <c r="BC282" s="329">
        <v>0.85600000000000009</v>
      </c>
      <c r="BD282" s="346"/>
      <c r="BJ282" s="108">
        <v>33.299999999999997</v>
      </c>
      <c r="BK282" s="108">
        <v>65.900000000000006</v>
      </c>
      <c r="BL282" s="331">
        <v>0.50531107738998471</v>
      </c>
      <c r="BM282" s="342" t="s">
        <v>754</v>
      </c>
      <c r="BN282" s="231" t="s">
        <v>754</v>
      </c>
      <c r="BO282" s="226">
        <v>7.32</v>
      </c>
      <c r="BP282" s="226">
        <v>4.9400000000000004</v>
      </c>
      <c r="BQ282" s="333">
        <v>0.67486338797814205</v>
      </c>
      <c r="BR282" s="347"/>
      <c r="BS282" s="347"/>
      <c r="BT282" s="347"/>
      <c r="BU282" s="347"/>
      <c r="BV282" s="347"/>
      <c r="BW282" s="347"/>
      <c r="BX282" s="347"/>
      <c r="BY282" s="347"/>
      <c r="BZ282" s="347"/>
      <c r="CA282" s="347"/>
      <c r="CB282" s="347"/>
      <c r="CC282" s="347"/>
      <c r="CX282" s="231" t="s">
        <v>932</v>
      </c>
      <c r="CY282" s="231">
        <v>4</v>
      </c>
      <c r="CZ282" s="231" t="s">
        <v>936</v>
      </c>
      <c r="DA282" s="231" t="s">
        <v>1293</v>
      </c>
      <c r="DD282" s="54"/>
      <c r="DE282" s="56"/>
      <c r="DF282" s="56"/>
      <c r="DG282" s="56"/>
      <c r="DH282" s="56"/>
      <c r="DI282" s="24" t="s">
        <v>536</v>
      </c>
      <c r="DJ282" s="109">
        <v>480323447</v>
      </c>
      <c r="DK282" s="269" t="s">
        <v>537</v>
      </c>
      <c r="DL282" s="3">
        <v>6672</v>
      </c>
      <c r="DM282" s="269">
        <v>69</v>
      </c>
      <c r="DN282" s="521" t="s">
        <v>1088</v>
      </c>
      <c r="DO282" s="46" t="s">
        <v>48</v>
      </c>
      <c r="DP282" s="978" t="s">
        <v>1144</v>
      </c>
      <c r="DQ282" s="996">
        <v>2</v>
      </c>
      <c r="DR282" s="1057" t="s">
        <v>1100</v>
      </c>
      <c r="DS282" s="1057" t="s">
        <v>1100</v>
      </c>
      <c r="DU282" s="269">
        <v>1</v>
      </c>
      <c r="DV282" s="998">
        <v>38162</v>
      </c>
      <c r="DW282" s="269">
        <v>0</v>
      </c>
      <c r="DX282" s="269">
        <v>6.7</v>
      </c>
      <c r="DY282" s="269">
        <v>5.8</v>
      </c>
      <c r="DZ282" s="269">
        <v>664</v>
      </c>
      <c r="EA282" s="1020">
        <v>0.58399999999999996</v>
      </c>
      <c r="EB282" s="1020">
        <v>0.41599999999999998</v>
      </c>
      <c r="EC282" s="854">
        <v>2.7</v>
      </c>
      <c r="ED282" s="854">
        <v>5579</v>
      </c>
      <c r="EE282" s="854">
        <v>605.9</v>
      </c>
      <c r="EF282" s="269">
        <v>7.83</v>
      </c>
      <c r="EG282" s="269">
        <v>0</v>
      </c>
      <c r="EH282" s="556">
        <v>4</v>
      </c>
      <c r="EI282" s="283">
        <v>2</v>
      </c>
      <c r="EJ282" s="283">
        <v>3</v>
      </c>
      <c r="EK282" s="269">
        <v>10</v>
      </c>
      <c r="EL282" s="269">
        <v>2</v>
      </c>
      <c r="EM282" s="269">
        <v>0</v>
      </c>
      <c r="EN282" s="269">
        <v>179</v>
      </c>
      <c r="EO282" s="269">
        <v>102</v>
      </c>
      <c r="EP282" s="1083">
        <v>31.834212415342847</v>
      </c>
      <c r="EQ282" s="1057">
        <v>2</v>
      </c>
      <c r="ER282" s="998">
        <v>42900</v>
      </c>
      <c r="ES282" s="1081" t="s">
        <v>863</v>
      </c>
      <c r="ET282" s="1057" t="s">
        <v>863</v>
      </c>
      <c r="EU282" s="269" t="s">
        <v>863</v>
      </c>
      <c r="EV282" s="269" t="s">
        <v>863</v>
      </c>
      <c r="EW282" s="269"/>
      <c r="EX282" s="987">
        <v>6672</v>
      </c>
      <c r="EY282" s="230"/>
      <c r="EZ282" s="230"/>
      <c r="FA282" s="230"/>
      <c r="FB282" s="230"/>
      <c r="FC282" s="126"/>
      <c r="FD282" s="128"/>
      <c r="FE282" s="197"/>
      <c r="FF282" s="32"/>
      <c r="FG282" s="230"/>
      <c r="FH282" s="230"/>
      <c r="FI282" s="230"/>
      <c r="FJ282" s="233"/>
      <c r="FK282" s="37"/>
      <c r="FL282" s="37"/>
      <c r="FM282" s="34"/>
      <c r="FN282" s="118"/>
      <c r="FO282" s="542"/>
      <c r="FP282" s="167">
        <v>664</v>
      </c>
      <c r="FQ282" s="96" t="s">
        <v>539</v>
      </c>
      <c r="FR282" s="93"/>
      <c r="FS282" s="101"/>
      <c r="GR282" s="225"/>
      <c r="GS282" s="225"/>
    </row>
    <row r="283" spans="1:201" hidden="1" x14ac:dyDescent="0.25">
      <c r="A283" s="101">
        <v>157</v>
      </c>
      <c r="B283" s="228">
        <f>COUNTIFS($E$1:E283,E283,$G$1:G283,G283)</f>
        <v>2</v>
      </c>
      <c r="C283" s="228"/>
      <c r="D283" s="966">
        <v>6674</v>
      </c>
      <c r="E283" s="233" t="s">
        <v>401</v>
      </c>
      <c r="F283" s="230" t="s">
        <v>402</v>
      </c>
      <c r="G283" s="230">
        <v>401010450</v>
      </c>
      <c r="H283" s="230">
        <f t="shared" si="4"/>
        <v>77</v>
      </c>
      <c r="I283" s="230" t="s">
        <v>537</v>
      </c>
      <c r="J283" s="230" t="s">
        <v>540</v>
      </c>
      <c r="K283" s="230" t="s">
        <v>53</v>
      </c>
      <c r="L283" s="257" t="s">
        <v>48</v>
      </c>
      <c r="M283" s="230">
        <v>4</v>
      </c>
      <c r="N283" s="226">
        <v>3</v>
      </c>
      <c r="O283" s="226"/>
      <c r="P283" s="226"/>
      <c r="Q283" s="290" t="s">
        <v>511</v>
      </c>
      <c r="T283" s="172" t="s">
        <v>32</v>
      </c>
      <c r="U283" s="172" t="s">
        <v>40</v>
      </c>
      <c r="V283" s="188" t="s">
        <v>479</v>
      </c>
      <c r="W283" s="172" t="s">
        <v>40</v>
      </c>
      <c r="X283" s="174" t="s">
        <v>480</v>
      </c>
      <c r="Y283" s="172" t="s">
        <v>40</v>
      </c>
      <c r="Z283" s="172" t="s">
        <v>481</v>
      </c>
      <c r="AA283" s="230"/>
      <c r="AB283" s="230"/>
      <c r="AC283" s="219">
        <v>534</v>
      </c>
      <c r="AD283" s="219"/>
      <c r="AE283" s="219"/>
      <c r="AF283" s="219"/>
      <c r="AG283" s="219"/>
      <c r="AH283" s="76" t="s">
        <v>158</v>
      </c>
      <c r="AJ283" s="226">
        <v>63.2</v>
      </c>
      <c r="AK283" s="226">
        <v>28.1</v>
      </c>
      <c r="AL283" s="318">
        <v>17.7592</v>
      </c>
      <c r="AM283" s="226">
        <v>4563</v>
      </c>
      <c r="AN283" s="281">
        <v>4.5629999999999997</v>
      </c>
      <c r="AO283" s="226">
        <v>4</v>
      </c>
      <c r="AP283" s="397">
        <v>57.4</v>
      </c>
      <c r="AQ283" s="320">
        <v>24.2</v>
      </c>
      <c r="AR283" s="371">
        <v>13</v>
      </c>
      <c r="AS283" s="322">
        <v>94.6</v>
      </c>
      <c r="AT283" s="373">
        <v>2.3719008264462809</v>
      </c>
      <c r="AU283" s="369">
        <v>30.834710743801651</v>
      </c>
      <c r="AV283" s="325">
        <v>1.5430107526881718</v>
      </c>
      <c r="AW283" s="226">
        <v>43.1</v>
      </c>
      <c r="AX283" s="340">
        <v>3.3</v>
      </c>
      <c r="AY283" s="231" t="s">
        <v>754</v>
      </c>
      <c r="AZ283" s="231" t="s">
        <v>754</v>
      </c>
      <c r="BA283" s="345" t="s">
        <v>754</v>
      </c>
      <c r="BB283" s="328">
        <v>0.13</v>
      </c>
      <c r="BC283" s="329">
        <v>2.8599999999999994</v>
      </c>
      <c r="BD283" s="346"/>
      <c r="BJ283" s="108">
        <v>50.2</v>
      </c>
      <c r="BK283" s="108">
        <v>49</v>
      </c>
      <c r="BL283" s="331">
        <v>1.0244897959183674</v>
      </c>
      <c r="BM283" s="342" t="s">
        <v>754</v>
      </c>
      <c r="BN283" s="231" t="s">
        <v>754</v>
      </c>
      <c r="BO283" s="226">
        <v>14.8</v>
      </c>
      <c r="BP283" s="226">
        <v>28.9</v>
      </c>
      <c r="BQ283" s="333">
        <v>1.9527027027027024</v>
      </c>
      <c r="BR283" s="347"/>
      <c r="BS283" s="347"/>
      <c r="BT283" s="347"/>
      <c r="BU283" s="347"/>
      <c r="BV283" s="347"/>
      <c r="BW283" s="347"/>
      <c r="BX283" s="347"/>
      <c r="BY283" s="347"/>
      <c r="BZ283" s="347"/>
      <c r="CA283" s="347"/>
      <c r="CB283" s="347"/>
      <c r="CC283" s="347"/>
      <c r="CX283" s="231" t="s">
        <v>932</v>
      </c>
      <c r="CY283" s="226">
        <v>4</v>
      </c>
      <c r="CZ283" s="231" t="s">
        <v>934</v>
      </c>
      <c r="DA283" s="231" t="s">
        <v>928</v>
      </c>
      <c r="DD283" s="54"/>
      <c r="DE283" s="56"/>
      <c r="DF283" s="56"/>
      <c r="DG283" s="56"/>
      <c r="DH283" s="56"/>
      <c r="DI283" s="4" t="s">
        <v>401</v>
      </c>
      <c r="DJ283" s="278">
        <v>401010450</v>
      </c>
      <c r="DK283" s="278" t="s">
        <v>403</v>
      </c>
      <c r="DL283" s="160">
        <v>6342</v>
      </c>
      <c r="DM283" s="276">
        <v>77</v>
      </c>
      <c r="DN283" s="521" t="s">
        <v>1088</v>
      </c>
      <c r="DO283" s="46" t="s">
        <v>48</v>
      </c>
      <c r="DP283" s="984" t="s">
        <v>371</v>
      </c>
      <c r="DQ283" s="1021">
        <v>2</v>
      </c>
      <c r="DR283" s="1063" t="s">
        <v>34</v>
      </c>
      <c r="DS283" s="1063" t="s">
        <v>1100</v>
      </c>
      <c r="DU283" s="276">
        <v>1</v>
      </c>
      <c r="DV283" s="1024">
        <v>35431</v>
      </c>
      <c r="DW283" s="276">
        <v>1</v>
      </c>
      <c r="DX283" s="276" t="s">
        <v>863</v>
      </c>
      <c r="DY283" s="276" t="s">
        <v>863</v>
      </c>
      <c r="DZ283" s="276">
        <v>505</v>
      </c>
      <c r="EA283" s="1022">
        <v>0.23</v>
      </c>
      <c r="EB283" s="1022">
        <v>0.77</v>
      </c>
      <c r="EC283" s="276" t="s">
        <v>863</v>
      </c>
      <c r="ED283" s="276" t="s">
        <v>863</v>
      </c>
      <c r="EE283" s="276" t="s">
        <v>863</v>
      </c>
      <c r="EF283" s="276" t="s">
        <v>863</v>
      </c>
      <c r="EG283" s="276">
        <v>0</v>
      </c>
      <c r="EH283" s="1075">
        <v>4</v>
      </c>
      <c r="EI283" s="283" t="s">
        <v>399</v>
      </c>
      <c r="EJ283" s="283">
        <v>21</v>
      </c>
      <c r="EK283" s="276">
        <v>20</v>
      </c>
      <c r="EL283" s="269">
        <v>2</v>
      </c>
      <c r="EM283" s="276">
        <v>1</v>
      </c>
      <c r="EN283" s="276" t="s">
        <v>863</v>
      </c>
      <c r="EO283" s="276" t="s">
        <v>863</v>
      </c>
      <c r="EP283" s="1089" t="s">
        <v>863</v>
      </c>
      <c r="EQ283" s="1063">
        <v>0</v>
      </c>
      <c r="ER283" s="276" t="s">
        <v>863</v>
      </c>
      <c r="ES283" s="1082" t="s">
        <v>863</v>
      </c>
      <c r="ET283" s="1063" t="s">
        <v>863</v>
      </c>
      <c r="EU283" s="276" t="s">
        <v>863</v>
      </c>
      <c r="EV283" s="276" t="s">
        <v>863</v>
      </c>
      <c r="EW283" s="276"/>
      <c r="EX283" s="987">
        <v>6674</v>
      </c>
      <c r="EY283" s="230"/>
      <c r="EZ283" s="230"/>
      <c r="FA283" s="230"/>
      <c r="FB283" s="230"/>
      <c r="FC283" s="126"/>
      <c r="FD283" s="128"/>
      <c r="FE283" s="197"/>
      <c r="FF283" s="32"/>
      <c r="FG283" s="230"/>
      <c r="FH283" s="230"/>
      <c r="FI283" s="230"/>
      <c r="FJ283" s="233"/>
      <c r="FK283" s="37"/>
      <c r="FL283" s="37"/>
      <c r="FM283" s="34"/>
      <c r="FN283" s="118"/>
      <c r="FO283" s="542"/>
      <c r="FP283" s="167">
        <v>534</v>
      </c>
      <c r="FQ283" s="96" t="s">
        <v>158</v>
      </c>
      <c r="FR283" s="93"/>
      <c r="FS283" s="101"/>
      <c r="GR283" s="225"/>
      <c r="GS283" s="225"/>
    </row>
    <row r="284" spans="1:201" hidden="1" x14ac:dyDescent="0.25">
      <c r="A284" s="101">
        <v>158</v>
      </c>
      <c r="B284" s="228">
        <f>COUNTIFS($E$1:E284,E284,$G$1:G284,G284)</f>
        <v>1</v>
      </c>
      <c r="C284" s="228"/>
      <c r="D284" s="966">
        <v>6690</v>
      </c>
      <c r="E284" s="233" t="s">
        <v>541</v>
      </c>
      <c r="F284" s="230" t="s">
        <v>70</v>
      </c>
      <c r="G284" s="230">
        <v>306203430</v>
      </c>
      <c r="H284" s="230">
        <f t="shared" si="4"/>
        <v>87</v>
      </c>
      <c r="I284" s="230" t="s">
        <v>542</v>
      </c>
      <c r="J284" s="230" t="s">
        <v>543</v>
      </c>
      <c r="K284" s="230" t="s">
        <v>53</v>
      </c>
      <c r="L284" s="257" t="s">
        <v>48</v>
      </c>
      <c r="M284" s="230">
        <v>4</v>
      </c>
      <c r="N284" s="416">
        <v>3</v>
      </c>
      <c r="O284" s="416"/>
      <c r="P284" s="416"/>
      <c r="Q284" s="292" t="s">
        <v>40</v>
      </c>
      <c r="R284" s="14"/>
      <c r="S284" s="14"/>
      <c r="T284" s="413" t="s">
        <v>40</v>
      </c>
      <c r="U284" s="413" t="s">
        <v>545</v>
      </c>
      <c r="V284" s="414" t="s">
        <v>545</v>
      </c>
      <c r="W284" s="413" t="s">
        <v>545</v>
      </c>
      <c r="X284" s="415" t="s">
        <v>545</v>
      </c>
      <c r="Y284" s="413" t="s">
        <v>545</v>
      </c>
      <c r="Z284" s="413" t="s">
        <v>545</v>
      </c>
      <c r="AA284" s="416"/>
      <c r="AB284" s="416"/>
      <c r="AC284" s="29">
        <v>60</v>
      </c>
      <c r="AD284" s="29"/>
      <c r="AE284" s="29"/>
      <c r="AF284" s="29"/>
      <c r="AG284" s="29"/>
      <c r="AH284" s="450" t="s">
        <v>546</v>
      </c>
      <c r="AI284" s="418" t="s">
        <v>547</v>
      </c>
      <c r="AJ284" s="43"/>
      <c r="AK284" s="43"/>
      <c r="AL284" s="43"/>
      <c r="AM284" s="43"/>
      <c r="AN284" s="43"/>
      <c r="AO284" s="43"/>
      <c r="AP284" s="377" t="s">
        <v>754</v>
      </c>
      <c r="AQ284" s="378" t="s">
        <v>754</v>
      </c>
      <c r="AR284" s="379" t="s">
        <v>754</v>
      </c>
      <c r="AS284" s="322" t="e">
        <v>#VALUE!</v>
      </c>
      <c r="AT284" s="43" t="e">
        <v>#VALUE!</v>
      </c>
      <c r="AU284" s="43" t="e">
        <v>#VALUE!</v>
      </c>
      <c r="AV284" s="381" t="e">
        <v>#VALUE!</v>
      </c>
      <c r="AW284" s="43"/>
      <c r="AX284" s="382"/>
      <c r="AY284" s="43"/>
      <c r="AZ284" s="43"/>
      <c r="BA284" s="383"/>
      <c r="BB284" s="43"/>
      <c r="BC284" s="329" t="e">
        <v>#VALUE!</v>
      </c>
      <c r="BD284" s="329"/>
      <c r="BE284" s="43"/>
      <c r="BF284" s="43"/>
      <c r="BG284" s="43"/>
      <c r="BH284" s="43"/>
      <c r="BI284" s="43"/>
      <c r="BJ284" s="43"/>
      <c r="BK284" s="43"/>
      <c r="BL284" s="384"/>
      <c r="BM284" s="381"/>
      <c r="BN284" s="43"/>
      <c r="BO284" s="43"/>
      <c r="BP284" s="43"/>
      <c r="BQ284" s="385" t="e">
        <v>#DIV/0!</v>
      </c>
      <c r="BR284" s="386"/>
      <c r="BS284" s="386"/>
      <c r="BT284" s="386"/>
      <c r="BU284" s="386"/>
      <c r="BV284" s="386"/>
      <c r="BW284" s="386"/>
      <c r="BX284" s="386"/>
      <c r="BY284" s="386"/>
      <c r="BZ284" s="386"/>
      <c r="CA284" s="386"/>
      <c r="CB284" s="386"/>
      <c r="CC284" s="386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13"/>
      <c r="CO284" s="13"/>
      <c r="CP284" s="13"/>
      <c r="CQ284" s="13"/>
      <c r="CR284" s="13"/>
      <c r="CS284" s="13"/>
      <c r="CT284" s="13"/>
      <c r="CU284" s="13"/>
      <c r="CV284" s="43"/>
      <c r="CW284" s="374"/>
      <c r="CX284" s="226" t="s">
        <v>929</v>
      </c>
      <c r="CY284" s="226">
        <v>3</v>
      </c>
      <c r="CZ284" s="43" t="s">
        <v>754</v>
      </c>
      <c r="DA284" s="43" t="s">
        <v>754</v>
      </c>
      <c r="DD284" s="54"/>
      <c r="DE284" s="56"/>
      <c r="DF284" s="56"/>
      <c r="DG284" s="56"/>
      <c r="DH284" s="56"/>
      <c r="DI284" s="420" t="s">
        <v>541</v>
      </c>
      <c r="DJ284" s="274">
        <v>306203430</v>
      </c>
      <c r="DK284" s="274" t="s">
        <v>1145</v>
      </c>
      <c r="DL284" s="136">
        <v>6690</v>
      </c>
      <c r="DM284" s="274">
        <v>87</v>
      </c>
      <c r="DN284" s="274" t="s">
        <v>1090</v>
      </c>
      <c r="DO284" s="274" t="s">
        <v>48</v>
      </c>
      <c r="DP284" s="982" t="s">
        <v>161</v>
      </c>
      <c r="DQ284" s="1007">
        <v>2</v>
      </c>
      <c r="DR284" s="1061" t="s">
        <v>34</v>
      </c>
      <c r="DS284" s="1061" t="s">
        <v>34</v>
      </c>
      <c r="DU284" s="274">
        <v>0</v>
      </c>
      <c r="DV284" s="1008" t="s">
        <v>863</v>
      </c>
      <c r="DW284" s="274" t="s">
        <v>863</v>
      </c>
      <c r="DX284" s="274" t="s">
        <v>863</v>
      </c>
      <c r="DY284" s="274" t="s">
        <v>863</v>
      </c>
      <c r="DZ284" s="274">
        <v>60</v>
      </c>
      <c r="EA284" s="908">
        <v>0.317</v>
      </c>
      <c r="EB284" s="908">
        <v>0.68300000000000005</v>
      </c>
      <c r="EC284" s="908" t="s">
        <v>863</v>
      </c>
      <c r="ED284" s="908" t="s">
        <v>863</v>
      </c>
      <c r="EE284" s="908" t="s">
        <v>863</v>
      </c>
      <c r="EF284" s="274" t="s">
        <v>863</v>
      </c>
      <c r="EG284" s="274">
        <v>0</v>
      </c>
      <c r="EH284" s="1061">
        <v>3</v>
      </c>
      <c r="EI284" s="284">
        <v>3</v>
      </c>
      <c r="EJ284" s="284">
        <v>4</v>
      </c>
      <c r="EK284" s="274">
        <v>8</v>
      </c>
      <c r="EL284" s="274">
        <v>2</v>
      </c>
      <c r="EM284" s="274">
        <v>0</v>
      </c>
      <c r="EN284" s="274">
        <v>162</v>
      </c>
      <c r="EO284" s="274">
        <v>73</v>
      </c>
      <c r="EP284" s="1087">
        <v>27.815881725346742</v>
      </c>
      <c r="EQ284" s="1061">
        <v>1</v>
      </c>
      <c r="ER284" s="274" t="s">
        <v>863</v>
      </c>
      <c r="ES284" s="1078">
        <v>3</v>
      </c>
      <c r="ET284" s="1061">
        <v>2</v>
      </c>
      <c r="EU284" s="274" t="s">
        <v>863</v>
      </c>
      <c r="EV284" s="691" t="s">
        <v>863</v>
      </c>
      <c r="EW284" s="691"/>
      <c r="EX284" s="987">
        <v>6690</v>
      </c>
      <c r="EY284" s="230"/>
      <c r="EZ284" s="230"/>
      <c r="FA284" s="230"/>
      <c r="FB284" s="230"/>
      <c r="FC284" s="126"/>
      <c r="FD284" s="128"/>
      <c r="FE284" s="197"/>
      <c r="FF284" s="32"/>
      <c r="FG284" s="230"/>
      <c r="FH284" s="230"/>
      <c r="FI284" s="230"/>
      <c r="FJ284" s="233"/>
      <c r="FK284" s="37"/>
      <c r="FL284" s="37"/>
      <c r="FM284" s="34"/>
      <c r="FN284" s="118"/>
      <c r="FO284" s="542"/>
      <c r="FP284" s="167">
        <v>60</v>
      </c>
      <c r="FQ284" s="96" t="s">
        <v>546</v>
      </c>
      <c r="FR284" s="93" t="s">
        <v>547</v>
      </c>
      <c r="FS284" s="101"/>
      <c r="GR284" s="225"/>
      <c r="GS284" s="225"/>
    </row>
    <row r="285" spans="1:201" hidden="1" x14ac:dyDescent="0.25">
      <c r="A285" s="101">
        <v>159</v>
      </c>
      <c r="B285" s="228">
        <f>COUNTIFS($E$1:E285,E285,$G$1:G285,G285)</f>
        <v>1</v>
      </c>
      <c r="C285" s="228"/>
      <c r="D285" s="1046">
        <v>6691</v>
      </c>
      <c r="E285" s="10" t="s">
        <v>548</v>
      </c>
      <c r="F285" s="207" t="s">
        <v>61</v>
      </c>
      <c r="G285" s="207">
        <v>5607220982</v>
      </c>
      <c r="H285" s="230">
        <f t="shared" si="4"/>
        <v>61</v>
      </c>
      <c r="I285" s="207" t="s">
        <v>542</v>
      </c>
      <c r="J285" s="207" t="s">
        <v>549</v>
      </c>
      <c r="K285" s="207" t="s">
        <v>53</v>
      </c>
      <c r="L285" s="256" t="s">
        <v>48</v>
      </c>
      <c r="M285" s="207">
        <v>7</v>
      </c>
      <c r="N285" s="82">
        <v>2</v>
      </c>
      <c r="O285" s="82"/>
      <c r="P285" s="82"/>
      <c r="Q285" s="30" t="s">
        <v>40</v>
      </c>
      <c r="R285" s="14"/>
      <c r="S285" s="14"/>
      <c r="T285" s="413" t="s">
        <v>40</v>
      </c>
      <c r="U285" s="413" t="s">
        <v>545</v>
      </c>
      <c r="V285" s="414" t="s">
        <v>545</v>
      </c>
      <c r="W285" s="413" t="s">
        <v>545</v>
      </c>
      <c r="X285" s="415" t="s">
        <v>545</v>
      </c>
      <c r="Y285" s="413" t="s">
        <v>545</v>
      </c>
      <c r="Z285" s="413" t="s">
        <v>545</v>
      </c>
      <c r="AA285" s="416"/>
      <c r="AB285" s="416"/>
      <c r="AC285" s="29">
        <v>51</v>
      </c>
      <c r="AD285" s="29"/>
      <c r="AE285" s="29"/>
      <c r="AF285" s="29"/>
      <c r="AG285" s="29"/>
      <c r="AH285" s="450" t="s">
        <v>550</v>
      </c>
      <c r="AI285" s="418" t="s">
        <v>547</v>
      </c>
      <c r="AJ285" s="43"/>
      <c r="AK285" s="43"/>
      <c r="AL285" s="43"/>
      <c r="AM285" s="43"/>
      <c r="AN285" s="43"/>
      <c r="AO285" s="43"/>
      <c r="AP285" s="377" t="s">
        <v>754</v>
      </c>
      <c r="AQ285" s="378" t="s">
        <v>754</v>
      </c>
      <c r="AR285" s="379" t="s">
        <v>754</v>
      </c>
      <c r="AS285" s="322" t="e">
        <v>#VALUE!</v>
      </c>
      <c r="AT285" s="43" t="e">
        <v>#VALUE!</v>
      </c>
      <c r="AU285" s="43" t="e">
        <v>#VALUE!</v>
      </c>
      <c r="AV285" s="381" t="e">
        <v>#VALUE!</v>
      </c>
      <c r="AW285" s="43"/>
      <c r="AX285" s="382"/>
      <c r="AY285" s="43"/>
      <c r="AZ285" s="43"/>
      <c r="BA285" s="383"/>
      <c r="BB285" s="43"/>
      <c r="BC285" s="329" t="e">
        <v>#VALUE!</v>
      </c>
      <c r="BD285" s="329"/>
      <c r="BE285" s="43"/>
      <c r="BF285" s="43"/>
      <c r="BG285" s="43"/>
      <c r="BH285" s="43"/>
      <c r="BI285" s="43"/>
      <c r="BJ285" s="43"/>
      <c r="BK285" s="43"/>
      <c r="BL285" s="384"/>
      <c r="BM285" s="381"/>
      <c r="BN285" s="43"/>
      <c r="BO285" s="43"/>
      <c r="BP285" s="43"/>
      <c r="BQ285" s="385" t="e">
        <v>#DIV/0!</v>
      </c>
      <c r="BR285" s="386"/>
      <c r="BS285" s="386"/>
      <c r="BT285" s="386"/>
      <c r="BU285" s="386"/>
      <c r="BV285" s="386"/>
      <c r="BW285" s="386"/>
      <c r="BX285" s="386"/>
      <c r="BY285" s="386"/>
      <c r="BZ285" s="386"/>
      <c r="CA285" s="386"/>
      <c r="CB285" s="386"/>
      <c r="CC285" s="386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13"/>
      <c r="CO285" s="13"/>
      <c r="CP285" s="13"/>
      <c r="CQ285" s="13"/>
      <c r="CR285" s="13"/>
      <c r="CS285" s="13"/>
      <c r="CT285" s="13"/>
      <c r="CU285" s="13"/>
      <c r="CV285" s="43"/>
      <c r="CW285" s="374"/>
      <c r="CX285" s="226" t="s">
        <v>929</v>
      </c>
      <c r="CY285" s="226">
        <v>3</v>
      </c>
      <c r="CZ285" s="43" t="s">
        <v>754</v>
      </c>
      <c r="DA285" s="43" t="s">
        <v>754</v>
      </c>
      <c r="DD285" s="54"/>
      <c r="DE285" s="56"/>
      <c r="DF285" s="56"/>
      <c r="DG285" s="56"/>
      <c r="DH285" s="56"/>
      <c r="DI285" s="420" t="s">
        <v>548</v>
      </c>
      <c r="DJ285" s="274">
        <v>5607220982</v>
      </c>
      <c r="DK285" s="274" t="s">
        <v>1145</v>
      </c>
      <c r="DL285" s="136">
        <v>6691</v>
      </c>
      <c r="DM285" s="274">
        <v>61</v>
      </c>
      <c r="DN285" s="274" t="s">
        <v>1088</v>
      </c>
      <c r="DO285" s="274" t="s">
        <v>48</v>
      </c>
      <c r="DP285" s="982" t="s">
        <v>158</v>
      </c>
      <c r="DQ285" s="1007">
        <v>2</v>
      </c>
      <c r="DR285" s="1061" t="s">
        <v>1001</v>
      </c>
      <c r="DS285" s="1061" t="s">
        <v>34</v>
      </c>
      <c r="DU285" s="274">
        <v>0</v>
      </c>
      <c r="DV285" s="1008" t="s">
        <v>863</v>
      </c>
      <c r="DW285" s="274" t="s">
        <v>863</v>
      </c>
      <c r="DX285" s="274" t="s">
        <v>863</v>
      </c>
      <c r="DY285" s="274" t="s">
        <v>863</v>
      </c>
      <c r="DZ285" s="274">
        <v>51</v>
      </c>
      <c r="EA285" s="908">
        <v>0.33300000000000002</v>
      </c>
      <c r="EB285" s="908">
        <v>0.66700000000000004</v>
      </c>
      <c r="EC285" s="908" t="s">
        <v>863</v>
      </c>
      <c r="ED285" s="908" t="s">
        <v>863</v>
      </c>
      <c r="EE285" s="908" t="s">
        <v>863</v>
      </c>
      <c r="EF285" s="274" t="s">
        <v>863</v>
      </c>
      <c r="EG285" s="274">
        <v>0</v>
      </c>
      <c r="EH285" s="1061">
        <v>3</v>
      </c>
      <c r="EI285" s="284">
        <v>2</v>
      </c>
      <c r="EJ285" s="284">
        <v>7</v>
      </c>
      <c r="EK285" s="274">
        <v>10</v>
      </c>
      <c r="EL285" s="274">
        <v>2</v>
      </c>
      <c r="EM285" s="274">
        <v>1</v>
      </c>
      <c r="EN285" s="274">
        <v>189</v>
      </c>
      <c r="EO285" s="274">
        <v>92</v>
      </c>
      <c r="EP285" s="1087">
        <v>25.755158030290303</v>
      </c>
      <c r="EQ285" s="1061">
        <v>1</v>
      </c>
      <c r="ER285" s="274" t="s">
        <v>863</v>
      </c>
      <c r="ES285" s="1078">
        <v>2</v>
      </c>
      <c r="ET285" s="1061">
        <v>2</v>
      </c>
      <c r="EU285" s="274">
        <v>4</v>
      </c>
      <c r="EV285" s="691">
        <v>42646</v>
      </c>
      <c r="EW285" s="691"/>
      <c r="EX285" s="987">
        <v>6691</v>
      </c>
      <c r="EY285" s="230"/>
      <c r="EZ285" s="230"/>
      <c r="FA285" s="230"/>
      <c r="FB285" s="230"/>
      <c r="FC285" s="126"/>
      <c r="FD285" s="128"/>
      <c r="FE285" s="197"/>
      <c r="FF285" s="32"/>
      <c r="FG285" s="230"/>
      <c r="FH285" s="230"/>
      <c r="FI285" s="230"/>
      <c r="FJ285" s="233"/>
      <c r="FK285" s="37"/>
      <c r="FL285" s="37"/>
      <c r="FM285" s="34"/>
      <c r="FN285" s="118"/>
      <c r="FO285" s="542"/>
      <c r="FP285" s="167">
        <v>51</v>
      </c>
      <c r="FQ285" s="96" t="s">
        <v>550</v>
      </c>
      <c r="FR285" s="93" t="s">
        <v>547</v>
      </c>
      <c r="FS285" s="101"/>
      <c r="GR285" s="225"/>
      <c r="GS285" s="225"/>
    </row>
    <row r="286" spans="1:201" hidden="1" x14ac:dyDescent="0.25">
      <c r="A286" s="101">
        <v>160</v>
      </c>
      <c r="B286" s="228">
        <f>COUNTIFS($E$1:E286,E286,$G$1:G286,G286)</f>
        <v>1</v>
      </c>
      <c r="C286" s="228"/>
      <c r="D286" s="1046">
        <v>6692</v>
      </c>
      <c r="E286" s="10" t="s">
        <v>551</v>
      </c>
      <c r="F286" s="207" t="s">
        <v>552</v>
      </c>
      <c r="G286" s="207">
        <v>425731434</v>
      </c>
      <c r="H286" s="230">
        <f t="shared" si="4"/>
        <v>75</v>
      </c>
      <c r="I286" s="207" t="s">
        <v>542</v>
      </c>
      <c r="J286" s="207" t="s">
        <v>34</v>
      </c>
      <c r="K286" s="207" t="s">
        <v>53</v>
      </c>
      <c r="L286" s="256" t="s">
        <v>48</v>
      </c>
      <c r="M286" s="207">
        <v>9</v>
      </c>
      <c r="N286" s="82">
        <v>5</v>
      </c>
      <c r="O286" s="82"/>
      <c r="P286" s="82"/>
      <c r="Q286" s="30" t="s">
        <v>40</v>
      </c>
      <c r="R286" s="14"/>
      <c r="S286" s="14"/>
      <c r="T286" s="413" t="s">
        <v>40</v>
      </c>
      <c r="U286" s="413" t="s">
        <v>545</v>
      </c>
      <c r="V286" s="414" t="s">
        <v>545</v>
      </c>
      <c r="W286" s="413" t="s">
        <v>545</v>
      </c>
      <c r="X286" s="415" t="s">
        <v>545</v>
      </c>
      <c r="Y286" s="413" t="s">
        <v>545</v>
      </c>
      <c r="Z286" s="413" t="s">
        <v>545</v>
      </c>
      <c r="AA286" s="416"/>
      <c r="AB286" s="416"/>
      <c r="AC286" s="29">
        <v>118</v>
      </c>
      <c r="AD286" s="29"/>
      <c r="AE286" s="29"/>
      <c r="AF286" s="29"/>
      <c r="AG286" s="29"/>
      <c r="AH286" s="450" t="s">
        <v>546</v>
      </c>
      <c r="AI286" s="418" t="s">
        <v>547</v>
      </c>
      <c r="AJ286" s="43"/>
      <c r="AK286" s="43"/>
      <c r="AL286" s="43"/>
      <c r="AM286" s="43"/>
      <c r="AN286" s="43"/>
      <c r="AO286" s="43"/>
      <c r="AP286" s="377" t="s">
        <v>754</v>
      </c>
      <c r="AQ286" s="378" t="s">
        <v>754</v>
      </c>
      <c r="AR286" s="379" t="s">
        <v>754</v>
      </c>
      <c r="AS286" s="322" t="e">
        <v>#VALUE!</v>
      </c>
      <c r="AT286" s="43" t="e">
        <v>#VALUE!</v>
      </c>
      <c r="AU286" s="43" t="e">
        <v>#VALUE!</v>
      </c>
      <c r="AV286" s="381" t="e">
        <v>#VALUE!</v>
      </c>
      <c r="AW286" s="43"/>
      <c r="AX286" s="382"/>
      <c r="AY286" s="43"/>
      <c r="AZ286" s="43"/>
      <c r="BA286" s="383"/>
      <c r="BB286" s="43"/>
      <c r="BC286" s="329" t="e">
        <v>#VALUE!</v>
      </c>
      <c r="BD286" s="329"/>
      <c r="BE286" s="43"/>
      <c r="BF286" s="43"/>
      <c r="BG286" s="43"/>
      <c r="BH286" s="43"/>
      <c r="BI286" s="43"/>
      <c r="BJ286" s="43"/>
      <c r="BK286" s="43"/>
      <c r="BL286" s="384"/>
      <c r="BM286" s="381"/>
      <c r="BN286" s="43"/>
      <c r="BO286" s="43"/>
      <c r="BP286" s="43"/>
      <c r="BQ286" s="385" t="e">
        <v>#DIV/0!</v>
      </c>
      <c r="BR286" s="386"/>
      <c r="BS286" s="386"/>
      <c r="BT286" s="386"/>
      <c r="BU286" s="386"/>
      <c r="BV286" s="386"/>
      <c r="BW286" s="386"/>
      <c r="BX286" s="386"/>
      <c r="BY286" s="386"/>
      <c r="BZ286" s="386"/>
      <c r="CA286" s="386"/>
      <c r="CB286" s="386"/>
      <c r="CC286" s="386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13"/>
      <c r="CO286" s="13"/>
      <c r="CP286" s="13"/>
      <c r="CQ286" s="13"/>
      <c r="CR286" s="13"/>
      <c r="CS286" s="13"/>
      <c r="CT286" s="13"/>
      <c r="CU286" s="13"/>
      <c r="CV286" s="43"/>
      <c r="CW286" s="374"/>
      <c r="CX286" s="226" t="s">
        <v>929</v>
      </c>
      <c r="CY286" s="226">
        <v>3</v>
      </c>
      <c r="CZ286" s="43" t="s">
        <v>754</v>
      </c>
      <c r="DA286" s="43" t="s">
        <v>754</v>
      </c>
      <c r="DD286" s="54"/>
      <c r="DE286" s="56"/>
      <c r="DF286" s="56"/>
      <c r="DG286" s="56"/>
      <c r="DH286" s="56"/>
      <c r="DI286" s="420" t="s">
        <v>551</v>
      </c>
      <c r="DJ286" s="274">
        <v>425731434</v>
      </c>
      <c r="DK286" s="274" t="s">
        <v>1145</v>
      </c>
      <c r="DL286" s="136">
        <v>6692</v>
      </c>
      <c r="DM286" s="274">
        <v>75</v>
      </c>
      <c r="DN286" s="274" t="s">
        <v>1090</v>
      </c>
      <c r="DO286" s="274" t="s">
        <v>48</v>
      </c>
      <c r="DP286" s="982" t="s">
        <v>161</v>
      </c>
      <c r="DQ286" s="1007">
        <v>2</v>
      </c>
      <c r="DR286" s="1061" t="s">
        <v>34</v>
      </c>
      <c r="DS286" s="1061" t="s">
        <v>34</v>
      </c>
      <c r="DU286" s="274">
        <v>0</v>
      </c>
      <c r="DV286" s="1008" t="s">
        <v>863</v>
      </c>
      <c r="DW286" s="274" t="s">
        <v>863</v>
      </c>
      <c r="DX286" s="274" t="s">
        <v>863</v>
      </c>
      <c r="DY286" s="274" t="s">
        <v>863</v>
      </c>
      <c r="DZ286" s="274">
        <v>118</v>
      </c>
      <c r="EA286" s="908">
        <v>0.20300000000000001</v>
      </c>
      <c r="EB286" s="908">
        <v>0.79700000000000004</v>
      </c>
      <c r="EC286" s="908" t="s">
        <v>863</v>
      </c>
      <c r="ED286" s="908" t="s">
        <v>863</v>
      </c>
      <c r="EE286" s="908" t="s">
        <v>863</v>
      </c>
      <c r="EF286" s="274" t="s">
        <v>863</v>
      </c>
      <c r="EG286" s="274">
        <v>0</v>
      </c>
      <c r="EH286" s="1061">
        <v>3</v>
      </c>
      <c r="EI286" s="284">
        <v>5</v>
      </c>
      <c r="EJ286" s="284">
        <v>9</v>
      </c>
      <c r="EK286" s="274">
        <v>15</v>
      </c>
      <c r="EL286" s="274">
        <v>2</v>
      </c>
      <c r="EM286" s="274">
        <v>1</v>
      </c>
      <c r="EN286" s="274">
        <v>164</v>
      </c>
      <c r="EO286" s="274">
        <v>82</v>
      </c>
      <c r="EP286" s="1087">
        <v>30.487804878048781</v>
      </c>
      <c r="EQ286" s="1061">
        <v>3</v>
      </c>
      <c r="ER286" s="274" t="s">
        <v>863</v>
      </c>
      <c r="ES286" s="1078">
        <v>3</v>
      </c>
      <c r="ET286" s="1061">
        <v>2</v>
      </c>
      <c r="EU286" s="274" t="s">
        <v>863</v>
      </c>
      <c r="EV286" s="691" t="s">
        <v>863</v>
      </c>
      <c r="EW286" s="691"/>
      <c r="EX286" s="987">
        <v>6692</v>
      </c>
      <c r="EY286" s="230"/>
      <c r="EZ286" s="230"/>
      <c r="FA286" s="230"/>
      <c r="FB286" s="230"/>
      <c r="FC286" s="126"/>
      <c r="FD286" s="128"/>
      <c r="FE286" s="197"/>
      <c r="FF286" s="32"/>
      <c r="FG286" s="230"/>
      <c r="FH286" s="230"/>
      <c r="FI286" s="230"/>
      <c r="FJ286" s="233"/>
      <c r="FK286" s="37"/>
      <c r="FL286" s="37"/>
      <c r="FM286" s="34"/>
      <c r="FN286" s="118"/>
      <c r="FO286" s="542"/>
      <c r="FP286" s="167">
        <v>118</v>
      </c>
      <c r="FQ286" s="96" t="s">
        <v>546</v>
      </c>
      <c r="FR286" s="93" t="s">
        <v>547</v>
      </c>
      <c r="FS286" s="101"/>
      <c r="GR286" s="225"/>
      <c r="GS286" s="225"/>
    </row>
    <row r="287" spans="1:201" hidden="1" x14ac:dyDescent="0.25">
      <c r="A287" s="101">
        <v>161</v>
      </c>
      <c r="B287" s="228">
        <f>COUNTIFS($E$1:E287,E287,$G$1:G287,G287)</f>
        <v>1</v>
      </c>
      <c r="C287" s="228"/>
      <c r="D287" s="966">
        <v>6701</v>
      </c>
      <c r="E287" s="233" t="s">
        <v>553</v>
      </c>
      <c r="F287" s="230" t="s">
        <v>30</v>
      </c>
      <c r="G287" s="230">
        <v>5407021092</v>
      </c>
      <c r="H287" s="230">
        <f t="shared" si="4"/>
        <v>63</v>
      </c>
      <c r="I287" s="230" t="s">
        <v>554</v>
      </c>
      <c r="J287" s="230" t="s">
        <v>92</v>
      </c>
      <c r="K287" s="230" t="s">
        <v>53</v>
      </c>
      <c r="L287" s="257" t="s">
        <v>48</v>
      </c>
      <c r="M287" s="230">
        <v>10</v>
      </c>
      <c r="N287" s="416">
        <v>9</v>
      </c>
      <c r="O287" s="416"/>
      <c r="P287" s="416"/>
      <c r="Q287" s="292" t="s">
        <v>511</v>
      </c>
      <c r="R287" s="14"/>
      <c r="S287" s="14"/>
      <c r="T287" s="413" t="s">
        <v>40</v>
      </c>
      <c r="U287" s="413" t="s">
        <v>545</v>
      </c>
      <c r="V287" s="414" t="s">
        <v>545</v>
      </c>
      <c r="W287" s="413" t="s">
        <v>545</v>
      </c>
      <c r="X287" s="415" t="s">
        <v>545</v>
      </c>
      <c r="Y287" s="413" t="s">
        <v>545</v>
      </c>
      <c r="Z287" s="413" t="s">
        <v>545</v>
      </c>
      <c r="AA287" s="416"/>
      <c r="AB287" s="416"/>
      <c r="AC287" s="29">
        <v>614</v>
      </c>
      <c r="AD287" s="29"/>
      <c r="AE287" s="29"/>
      <c r="AF287" s="29"/>
      <c r="AG287" s="29"/>
      <c r="AH287" s="450" t="s">
        <v>550</v>
      </c>
      <c r="AI287" s="418"/>
      <c r="AJ287" s="43"/>
      <c r="AK287" s="43"/>
      <c r="AL287" s="43"/>
      <c r="AM287" s="43"/>
      <c r="AN287" s="43"/>
      <c r="AO287" s="43"/>
      <c r="AP287" s="377" t="s">
        <v>754</v>
      </c>
      <c r="AQ287" s="378" t="s">
        <v>754</v>
      </c>
      <c r="AR287" s="379" t="s">
        <v>754</v>
      </c>
      <c r="AS287" s="322" t="e">
        <v>#VALUE!</v>
      </c>
      <c r="AT287" s="43" t="e">
        <v>#VALUE!</v>
      </c>
      <c r="AU287" s="43" t="e">
        <v>#VALUE!</v>
      </c>
      <c r="AV287" s="381" t="e">
        <v>#VALUE!</v>
      </c>
      <c r="AW287" s="43"/>
      <c r="AX287" s="382"/>
      <c r="AY287" s="43"/>
      <c r="AZ287" s="43"/>
      <c r="BA287" s="383"/>
      <c r="BB287" s="43"/>
      <c r="BC287" s="329" t="e">
        <v>#VALUE!</v>
      </c>
      <c r="BD287" s="329"/>
      <c r="BE287" s="43"/>
      <c r="BF287" s="43"/>
      <c r="BG287" s="43"/>
      <c r="BH287" s="43"/>
      <c r="BI287" s="43"/>
      <c r="BJ287" s="43"/>
      <c r="BK287" s="43"/>
      <c r="BL287" s="384"/>
      <c r="BM287" s="381"/>
      <c r="BN287" s="43"/>
      <c r="BO287" s="43"/>
      <c r="BP287" s="43"/>
      <c r="BQ287" s="385" t="e">
        <v>#DIV/0!</v>
      </c>
      <c r="BR287" s="386"/>
      <c r="BS287" s="386"/>
      <c r="BT287" s="386"/>
      <c r="BU287" s="386"/>
      <c r="BV287" s="386"/>
      <c r="BW287" s="386"/>
      <c r="BX287" s="386"/>
      <c r="BY287" s="386"/>
      <c r="BZ287" s="386"/>
      <c r="CA287" s="386"/>
      <c r="CB287" s="386"/>
      <c r="CC287" s="386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13"/>
      <c r="CO287" s="13"/>
      <c r="CP287" s="13"/>
      <c r="CQ287" s="13"/>
      <c r="CR287" s="13"/>
      <c r="CS287" s="13"/>
      <c r="CT287" s="13"/>
      <c r="CU287" s="13"/>
      <c r="CV287" s="43"/>
      <c r="CW287" s="374"/>
      <c r="CX287" s="226" t="s">
        <v>929</v>
      </c>
      <c r="CY287" s="226">
        <v>3</v>
      </c>
      <c r="CZ287" s="43" t="s">
        <v>754</v>
      </c>
      <c r="DA287" s="43" t="s">
        <v>754</v>
      </c>
      <c r="DD287" s="54"/>
      <c r="DE287" s="56"/>
      <c r="DF287" s="56"/>
      <c r="DG287" s="56"/>
      <c r="DH287" s="56"/>
      <c r="DI287" s="420" t="s">
        <v>553</v>
      </c>
      <c r="DJ287" s="274">
        <v>5407021092</v>
      </c>
      <c r="DK287" s="274" t="s">
        <v>554</v>
      </c>
      <c r="DL287" s="136">
        <v>6701</v>
      </c>
      <c r="DM287" s="274">
        <v>63</v>
      </c>
      <c r="DN287" s="274" t="s">
        <v>1088</v>
      </c>
      <c r="DO287" s="274" t="s">
        <v>48</v>
      </c>
      <c r="DP287" s="982" t="s">
        <v>158</v>
      </c>
      <c r="DQ287" s="1007">
        <v>2</v>
      </c>
      <c r="DR287" s="1061" t="s">
        <v>594</v>
      </c>
      <c r="DS287" s="1061" t="s">
        <v>594</v>
      </c>
      <c r="DU287" s="274">
        <v>0</v>
      </c>
      <c r="DV287" s="1008" t="s">
        <v>863</v>
      </c>
      <c r="DW287" s="274" t="s">
        <v>863</v>
      </c>
      <c r="DX287" s="274">
        <v>6.9</v>
      </c>
      <c r="DY287" s="274" t="s">
        <v>863</v>
      </c>
      <c r="DZ287" s="274">
        <v>614</v>
      </c>
      <c r="EA287" s="908">
        <v>9.9000000000000005E-2</v>
      </c>
      <c r="EB287" s="908">
        <v>0.90100000000000002</v>
      </c>
      <c r="EC287" s="908">
        <v>5.3</v>
      </c>
      <c r="ED287" s="908">
        <v>11177</v>
      </c>
      <c r="EE287" s="908" t="s">
        <v>863</v>
      </c>
      <c r="EF287" s="274">
        <v>2.2200000000000002</v>
      </c>
      <c r="EG287" s="274">
        <v>0</v>
      </c>
      <c r="EH287" s="1061">
        <v>3</v>
      </c>
      <c r="EI287" s="284">
        <v>9</v>
      </c>
      <c r="EJ287" s="284">
        <v>10</v>
      </c>
      <c r="EK287" s="274">
        <v>30</v>
      </c>
      <c r="EL287" s="274">
        <v>3</v>
      </c>
      <c r="EM287" s="274">
        <v>0</v>
      </c>
      <c r="EN287" s="274">
        <v>170</v>
      </c>
      <c r="EO287" s="274">
        <v>88</v>
      </c>
      <c r="EP287" s="1087">
        <v>30.449826989619371</v>
      </c>
      <c r="EQ287" s="1061">
        <v>0</v>
      </c>
      <c r="ER287" s="274" t="s">
        <v>863</v>
      </c>
      <c r="ES287" s="1078">
        <v>0</v>
      </c>
      <c r="ET287" s="1061">
        <v>0</v>
      </c>
      <c r="EU287" s="274">
        <v>2</v>
      </c>
      <c r="EV287" s="691">
        <v>42892</v>
      </c>
      <c r="EW287" s="691"/>
      <c r="EX287" s="987">
        <v>6701</v>
      </c>
      <c r="EY287" s="230"/>
      <c r="EZ287" s="230"/>
      <c r="FA287" s="230"/>
      <c r="FB287" s="230"/>
      <c r="FC287" s="126"/>
      <c r="FD287" s="128"/>
      <c r="FE287" s="197"/>
      <c r="FF287" s="32"/>
      <c r="FG287" s="230"/>
      <c r="FH287" s="230"/>
      <c r="FI287" s="230"/>
      <c r="FJ287" s="233"/>
      <c r="FK287" s="37"/>
      <c r="FL287" s="37"/>
      <c r="FM287" s="34"/>
      <c r="FN287" s="118"/>
      <c r="FO287" s="542"/>
      <c r="FP287" s="167">
        <v>614</v>
      </c>
      <c r="FQ287" s="96" t="s">
        <v>550</v>
      </c>
      <c r="FR287" s="93"/>
      <c r="FS287" s="101"/>
      <c r="GR287" s="225"/>
      <c r="GS287" s="225"/>
    </row>
    <row r="288" spans="1:201" hidden="1" x14ac:dyDescent="0.25">
      <c r="A288" s="101">
        <v>162</v>
      </c>
      <c r="B288" s="228">
        <f>COUNTIFS($E$1:E288,E288,$G$1:G288,G288)</f>
        <v>1</v>
      </c>
      <c r="C288" s="228"/>
      <c r="D288" s="966">
        <v>6702</v>
      </c>
      <c r="E288" s="233" t="s">
        <v>555</v>
      </c>
      <c r="F288" s="230" t="s">
        <v>556</v>
      </c>
      <c r="G288" s="230">
        <v>6710291324</v>
      </c>
      <c r="H288" s="230">
        <f t="shared" si="4"/>
        <v>50</v>
      </c>
      <c r="I288" s="230" t="s">
        <v>554</v>
      </c>
      <c r="J288" s="230" t="s">
        <v>34</v>
      </c>
      <c r="K288" s="230" t="s">
        <v>53</v>
      </c>
      <c r="L288" s="257" t="s">
        <v>48</v>
      </c>
      <c r="M288" s="230">
        <v>10</v>
      </c>
      <c r="N288" s="226">
        <v>3</v>
      </c>
      <c r="O288" s="226"/>
      <c r="P288" s="226"/>
      <c r="Q288" s="290" t="s">
        <v>511</v>
      </c>
      <c r="T288" s="173" t="s">
        <v>557</v>
      </c>
      <c r="U288" s="173" t="s">
        <v>40</v>
      </c>
      <c r="V288" s="189" t="s">
        <v>479</v>
      </c>
      <c r="W288" s="173" t="s">
        <v>40</v>
      </c>
      <c r="X288" s="190" t="s">
        <v>480</v>
      </c>
      <c r="Y288" s="173" t="s">
        <v>40</v>
      </c>
      <c r="Z288" s="173" t="s">
        <v>545</v>
      </c>
      <c r="AA288" s="97"/>
      <c r="AB288" s="97"/>
      <c r="AC288" s="212">
        <v>470</v>
      </c>
      <c r="AD288" s="212"/>
      <c r="AE288" s="212"/>
      <c r="AF288" s="212"/>
      <c r="AG288" s="212"/>
      <c r="AH288" s="450" t="s">
        <v>865</v>
      </c>
      <c r="AJ288" s="226">
        <v>94.9</v>
      </c>
      <c r="AK288" s="226">
        <v>28.9</v>
      </c>
      <c r="AL288" s="318">
        <v>27.426100000000002</v>
      </c>
      <c r="AM288" s="226">
        <v>4854</v>
      </c>
      <c r="AN288" s="281">
        <v>1.4561999999999999</v>
      </c>
      <c r="AO288" s="226">
        <v>3</v>
      </c>
      <c r="AP288" s="397">
        <v>7.6</v>
      </c>
      <c r="AQ288" s="320">
        <v>80.599999999999994</v>
      </c>
      <c r="AR288" s="371">
        <v>5.0999999999999996</v>
      </c>
      <c r="AS288" s="322">
        <v>93.299999999999983</v>
      </c>
      <c r="AT288" s="373">
        <v>9.4292803970223327E-2</v>
      </c>
      <c r="AU288" s="369">
        <v>0.48089330024813892</v>
      </c>
      <c r="AV288" s="325">
        <v>8.8681446907817971E-2</v>
      </c>
      <c r="AW288" s="226">
        <v>2.1</v>
      </c>
      <c r="AX288" s="340">
        <v>0.2</v>
      </c>
      <c r="BC288" s="329">
        <v>1.1000000000000001</v>
      </c>
      <c r="BD288" s="329"/>
      <c r="BJ288" s="108">
        <v>68.2</v>
      </c>
      <c r="BK288" s="108">
        <v>31.8</v>
      </c>
      <c r="BL288" s="331">
        <v>2.1446540880503147</v>
      </c>
      <c r="BM288" s="342" t="s">
        <v>754</v>
      </c>
      <c r="BN288" s="231" t="s">
        <v>754</v>
      </c>
      <c r="BO288" s="226">
        <v>13.8</v>
      </c>
      <c r="BP288" s="226">
        <v>11.1</v>
      </c>
      <c r="BQ288" s="333">
        <v>0.80434782608695643</v>
      </c>
      <c r="BR288" s="347"/>
      <c r="BS288" s="347"/>
      <c r="BT288" s="347"/>
      <c r="BU288" s="347"/>
      <c r="BV288" s="347"/>
      <c r="BW288" s="347"/>
      <c r="BX288" s="347"/>
      <c r="BY288" s="347"/>
      <c r="BZ288" s="347"/>
      <c r="CA288" s="347"/>
      <c r="CB288" s="347"/>
      <c r="CC288" s="347"/>
      <c r="CU288" s="66"/>
      <c r="CX288" s="231" t="s">
        <v>929</v>
      </c>
      <c r="CY288" s="231">
        <v>3</v>
      </c>
      <c r="CZ288" s="231" t="s">
        <v>927</v>
      </c>
      <c r="DA288" s="62" t="s">
        <v>927</v>
      </c>
      <c r="DD288" s="55">
        <v>6702</v>
      </c>
      <c r="DE288" s="56">
        <v>242.53917879999972</v>
      </c>
      <c r="DF288" s="56">
        <v>26.64324603</v>
      </c>
      <c r="DG288" s="56">
        <v>0</v>
      </c>
      <c r="DH288" s="56">
        <v>33.233232639999983</v>
      </c>
      <c r="DI288" s="4" t="s">
        <v>555</v>
      </c>
      <c r="DJ288" s="270">
        <v>6710291324</v>
      </c>
      <c r="DK288" s="269" t="s">
        <v>554</v>
      </c>
      <c r="DL288" s="3">
        <v>6702</v>
      </c>
      <c r="DM288" s="269">
        <v>50</v>
      </c>
      <c r="DN288" s="521" t="s">
        <v>1088</v>
      </c>
      <c r="DO288" s="46" t="s">
        <v>48</v>
      </c>
      <c r="DP288" s="978" t="s">
        <v>158</v>
      </c>
      <c r="DQ288" s="996">
        <v>2</v>
      </c>
      <c r="DR288" s="559" t="s">
        <v>34</v>
      </c>
      <c r="DS288" s="1057" t="s">
        <v>34</v>
      </c>
      <c r="DU288" s="269">
        <v>0</v>
      </c>
      <c r="DV288" s="998" t="s">
        <v>863</v>
      </c>
      <c r="DW288" s="269" t="s">
        <v>863</v>
      </c>
      <c r="DX288" s="269">
        <v>0.6</v>
      </c>
      <c r="DY288" s="269" t="s">
        <v>863</v>
      </c>
      <c r="DZ288" s="269">
        <v>470</v>
      </c>
      <c r="EA288" s="1020">
        <v>5.2999999999999999E-2</v>
      </c>
      <c r="EB288" s="1020">
        <v>0.94699999999999995</v>
      </c>
      <c r="EC288" s="854" t="s">
        <v>863</v>
      </c>
      <c r="ED288" s="854" t="s">
        <v>863</v>
      </c>
      <c r="EE288" s="854" t="s">
        <v>863</v>
      </c>
      <c r="EF288" s="269" t="s">
        <v>863</v>
      </c>
      <c r="EG288" s="269">
        <v>0</v>
      </c>
      <c r="EH288" s="556">
        <v>3</v>
      </c>
      <c r="EI288" s="283">
        <v>3</v>
      </c>
      <c r="EJ288" s="283">
        <v>10</v>
      </c>
      <c r="EK288" s="269">
        <v>20</v>
      </c>
      <c r="EL288" s="269">
        <v>2</v>
      </c>
      <c r="EM288" s="269">
        <v>0</v>
      </c>
      <c r="EN288" s="269">
        <v>176</v>
      </c>
      <c r="EO288" s="269">
        <v>69</v>
      </c>
      <c r="EP288" s="1083">
        <v>22.275309917355372</v>
      </c>
      <c r="EQ288" s="1057">
        <v>1</v>
      </c>
      <c r="ER288" s="998" t="s">
        <v>863</v>
      </c>
      <c r="ES288" s="1081">
        <v>2</v>
      </c>
      <c r="ET288" s="1057">
        <v>1</v>
      </c>
      <c r="EU288" s="269" t="s">
        <v>863</v>
      </c>
      <c r="EV288" s="269" t="s">
        <v>863</v>
      </c>
      <c r="EW288" s="269"/>
      <c r="EX288" s="987">
        <v>6702</v>
      </c>
      <c r="EY288" s="230"/>
      <c r="EZ288" s="230"/>
      <c r="FA288" s="230"/>
      <c r="FB288" s="230"/>
      <c r="FC288" s="126"/>
      <c r="FD288" s="128"/>
      <c r="FE288" s="197"/>
      <c r="FF288" s="32"/>
      <c r="FG288" s="230"/>
      <c r="FH288" s="230"/>
      <c r="FI288" s="230"/>
      <c r="FJ288" s="233"/>
      <c r="FK288" s="37"/>
      <c r="FL288" s="37"/>
      <c r="FM288" s="34"/>
      <c r="FN288" s="118"/>
      <c r="FO288" s="542"/>
      <c r="FP288" s="167">
        <v>470</v>
      </c>
      <c r="FQ288" s="96" t="s">
        <v>865</v>
      </c>
      <c r="FR288" s="93"/>
      <c r="FS288" s="101"/>
      <c r="GR288" s="225"/>
      <c r="GS288" s="225"/>
    </row>
    <row r="289" spans="1:201" hidden="1" x14ac:dyDescent="0.25">
      <c r="A289" s="101">
        <v>163</v>
      </c>
      <c r="B289" s="228">
        <f>COUNTIFS($E$1:E289,E289,$G$1:G289,G289)</f>
        <v>1</v>
      </c>
      <c r="C289" s="228"/>
      <c r="D289" s="966">
        <v>6703</v>
      </c>
      <c r="E289" s="233" t="s">
        <v>558</v>
      </c>
      <c r="F289" s="230" t="s">
        <v>33</v>
      </c>
      <c r="G289" s="230">
        <v>6054171002</v>
      </c>
      <c r="H289" s="230">
        <f t="shared" si="4"/>
        <v>57</v>
      </c>
      <c r="I289" s="230" t="s">
        <v>554</v>
      </c>
      <c r="J289" s="230" t="s">
        <v>559</v>
      </c>
      <c r="K289" s="230" t="s">
        <v>53</v>
      </c>
      <c r="L289" s="257" t="s">
        <v>48</v>
      </c>
      <c r="M289" s="230">
        <v>10</v>
      </c>
      <c r="N289" s="226">
        <v>1</v>
      </c>
      <c r="O289" s="226"/>
      <c r="P289" s="226"/>
      <c r="Q289" s="290" t="s">
        <v>511</v>
      </c>
      <c r="T289" s="173" t="s">
        <v>557</v>
      </c>
      <c r="U289" s="173" t="s">
        <v>40</v>
      </c>
      <c r="V289" s="189" t="s">
        <v>479</v>
      </c>
      <c r="W289" s="173" t="s">
        <v>40</v>
      </c>
      <c r="X289" s="190" t="s">
        <v>480</v>
      </c>
      <c r="Y289" s="173" t="s">
        <v>40</v>
      </c>
      <c r="Z289" s="173" t="s">
        <v>545</v>
      </c>
      <c r="AA289" s="97"/>
      <c r="AB289" s="97"/>
      <c r="AC289" s="219">
        <v>5236</v>
      </c>
      <c r="AD289" s="219"/>
      <c r="AE289" s="219"/>
      <c r="AF289" s="219"/>
      <c r="AG289" s="219"/>
      <c r="AH289" s="450" t="s">
        <v>866</v>
      </c>
      <c r="AJ289" s="226">
        <v>95.6</v>
      </c>
      <c r="AK289" s="226">
        <v>44.3</v>
      </c>
      <c r="AL289" s="318">
        <v>42.3508</v>
      </c>
      <c r="AM289" s="226">
        <v>21384</v>
      </c>
      <c r="AN289" s="281">
        <v>6.4151999999999996</v>
      </c>
      <c r="AO289" s="226">
        <v>3</v>
      </c>
      <c r="AP289" s="397">
        <v>60.4</v>
      </c>
      <c r="AQ289" s="320">
        <v>18.600000000000001</v>
      </c>
      <c r="AR289" s="371">
        <v>19.7</v>
      </c>
      <c r="AS289" s="322">
        <v>98.7</v>
      </c>
      <c r="AT289" s="373">
        <v>3.247311827956989</v>
      </c>
      <c r="AU289" s="369">
        <v>63.972043010752678</v>
      </c>
      <c r="AV289" s="325">
        <v>1.5770234986945171</v>
      </c>
      <c r="AW289" s="226">
        <v>58.3</v>
      </c>
      <c r="AX289" s="340">
        <v>0.4</v>
      </c>
      <c r="BC289" s="329">
        <v>0.42000000000000026</v>
      </c>
      <c r="BD289" s="329"/>
      <c r="BJ289" s="108">
        <v>45.3</v>
      </c>
      <c r="BK289" s="108">
        <v>54.4</v>
      </c>
      <c r="BL289" s="331">
        <v>0.83272058823529405</v>
      </c>
      <c r="BM289" s="342" t="s">
        <v>754</v>
      </c>
      <c r="BN289" s="231" t="s">
        <v>754</v>
      </c>
      <c r="BO289" s="226">
        <v>23.8</v>
      </c>
      <c r="BP289" s="226">
        <v>32.9</v>
      </c>
      <c r="BQ289" s="333">
        <v>1.3823529411764706</v>
      </c>
      <c r="BR289" s="347"/>
      <c r="BS289" s="347"/>
      <c r="BT289" s="347"/>
      <c r="BU289" s="347"/>
      <c r="BV289" s="347"/>
      <c r="BW289" s="347"/>
      <c r="BX289" s="347"/>
      <c r="BY289" s="347"/>
      <c r="BZ289" s="347"/>
      <c r="CA289" s="347"/>
      <c r="CB289" s="347"/>
      <c r="CC289" s="347"/>
      <c r="CU289" s="66"/>
      <c r="CX289" s="231" t="s">
        <v>929</v>
      </c>
      <c r="CY289" s="231">
        <v>3</v>
      </c>
      <c r="CZ289" s="231" t="s">
        <v>930</v>
      </c>
      <c r="DA289" s="98" t="s">
        <v>930</v>
      </c>
      <c r="DD289" s="55"/>
      <c r="DE289" s="56"/>
      <c r="DF289" s="56"/>
      <c r="DG289" s="56"/>
      <c r="DH289" s="56"/>
      <c r="DI289" s="4" t="s">
        <v>558</v>
      </c>
      <c r="DJ289" s="109">
        <v>6054171002</v>
      </c>
      <c r="DK289" s="269" t="s">
        <v>554</v>
      </c>
      <c r="DL289" s="3">
        <v>6703</v>
      </c>
      <c r="DM289" s="269">
        <v>57</v>
      </c>
      <c r="DN289" s="266" t="s">
        <v>1090</v>
      </c>
      <c r="DO289" s="46" t="s">
        <v>48</v>
      </c>
      <c r="DP289" s="978" t="s">
        <v>161</v>
      </c>
      <c r="DQ289" s="996">
        <v>2</v>
      </c>
      <c r="DR289" s="1057" t="s">
        <v>34</v>
      </c>
      <c r="DS289" s="1057" t="s">
        <v>34</v>
      </c>
      <c r="DU289" s="269">
        <v>0</v>
      </c>
      <c r="DV289" s="998" t="s">
        <v>863</v>
      </c>
      <c r="DW289" s="269" t="s">
        <v>863</v>
      </c>
      <c r="DX289" s="269" t="s">
        <v>863</v>
      </c>
      <c r="DY289" s="269" t="s">
        <v>863</v>
      </c>
      <c r="DZ289" s="269">
        <v>2564</v>
      </c>
      <c r="EA289" s="1020">
        <v>0.18099999999999999</v>
      </c>
      <c r="EB289" s="1020">
        <v>0.81899999999999995</v>
      </c>
      <c r="EC289" s="854">
        <v>5.8</v>
      </c>
      <c r="ED289" s="854" t="s">
        <v>863</v>
      </c>
      <c r="EE289" s="854" t="s">
        <v>863</v>
      </c>
      <c r="EF289" s="269">
        <v>3.09</v>
      </c>
      <c r="EG289" s="269">
        <v>0</v>
      </c>
      <c r="EH289" s="556">
        <v>3</v>
      </c>
      <c r="EI289" s="283">
        <v>1</v>
      </c>
      <c r="EJ289" s="283">
        <v>10</v>
      </c>
      <c r="EK289" s="269">
        <v>25</v>
      </c>
      <c r="EL289" s="269">
        <v>3</v>
      </c>
      <c r="EM289" s="269">
        <v>1</v>
      </c>
      <c r="EN289" s="269" t="s">
        <v>863</v>
      </c>
      <c r="EO289" s="269" t="s">
        <v>863</v>
      </c>
      <c r="EP289" s="1083" t="s">
        <v>863</v>
      </c>
      <c r="EQ289" s="1057">
        <v>0</v>
      </c>
      <c r="ER289" s="269" t="s">
        <v>863</v>
      </c>
      <c r="ES289" s="1081">
        <v>1</v>
      </c>
      <c r="ET289" s="1057">
        <v>1</v>
      </c>
      <c r="EU289" s="269" t="s">
        <v>863</v>
      </c>
      <c r="EV289" s="269" t="s">
        <v>863</v>
      </c>
      <c r="EW289" s="269"/>
      <c r="EX289" s="987">
        <v>6703</v>
      </c>
      <c r="EY289" s="230"/>
      <c r="EZ289" s="230"/>
      <c r="FA289" s="230"/>
      <c r="FB289" s="230"/>
      <c r="FC289" s="126"/>
      <c r="FD289" s="128"/>
      <c r="FE289" s="197"/>
      <c r="FF289" s="32"/>
      <c r="FG289" s="230"/>
      <c r="FH289" s="230"/>
      <c r="FI289" s="230"/>
      <c r="FJ289" s="233"/>
      <c r="FK289" s="37"/>
      <c r="FL289" s="37"/>
      <c r="FM289" s="34"/>
      <c r="FN289" s="118"/>
      <c r="FO289" s="542"/>
      <c r="FP289" s="167">
        <v>5236</v>
      </c>
      <c r="FQ289" s="96" t="s">
        <v>866</v>
      </c>
      <c r="FR289" s="93"/>
      <c r="FS289" s="101"/>
      <c r="GR289" s="225"/>
      <c r="GS289" s="225"/>
    </row>
    <row r="290" spans="1:201" hidden="1" x14ac:dyDescent="0.25">
      <c r="A290" s="101">
        <v>164</v>
      </c>
      <c r="B290" s="228">
        <f>COUNTIFS($E$1:E290,E290,$G$1:G290,G290)</f>
        <v>2</v>
      </c>
      <c r="C290" s="228"/>
      <c r="D290" s="1046">
        <v>6704</v>
      </c>
      <c r="E290" s="10" t="s">
        <v>558</v>
      </c>
      <c r="F290" s="207" t="s">
        <v>33</v>
      </c>
      <c r="G290" s="207">
        <v>6054171002</v>
      </c>
      <c r="H290" s="230">
        <f t="shared" si="4"/>
        <v>57</v>
      </c>
      <c r="I290" s="207" t="s">
        <v>554</v>
      </c>
      <c r="J290" s="207" t="s">
        <v>559</v>
      </c>
      <c r="K290" s="207" t="s">
        <v>53</v>
      </c>
      <c r="L290" s="256" t="s">
        <v>48</v>
      </c>
      <c r="M290" s="207">
        <v>3</v>
      </c>
      <c r="N290" s="82">
        <v>5</v>
      </c>
      <c r="O290" s="82"/>
      <c r="P290" s="82"/>
      <c r="Q290" s="30" t="s">
        <v>511</v>
      </c>
      <c r="R290" s="14"/>
      <c r="S290" s="14"/>
      <c r="T290" s="413" t="s">
        <v>544</v>
      </c>
      <c r="U290" s="413" t="s">
        <v>545</v>
      </c>
      <c r="V290" s="414" t="s">
        <v>545</v>
      </c>
      <c r="W290" s="413" t="s">
        <v>545</v>
      </c>
      <c r="X290" s="415" t="s">
        <v>545</v>
      </c>
      <c r="Y290" s="413" t="s">
        <v>545</v>
      </c>
      <c r="Z290" s="413" t="s">
        <v>545</v>
      </c>
      <c r="AA290" s="416"/>
      <c r="AB290" s="416"/>
      <c r="AC290" s="29">
        <v>2564</v>
      </c>
      <c r="AD290" s="29"/>
      <c r="AE290" s="29"/>
      <c r="AF290" s="29"/>
      <c r="AG290" s="29"/>
      <c r="AH290" s="450" t="s">
        <v>550</v>
      </c>
      <c r="AI290" s="418"/>
      <c r="AJ290" s="43"/>
      <c r="AK290" s="43"/>
      <c r="AL290" s="43"/>
      <c r="AM290" s="43"/>
      <c r="AN290" s="43"/>
      <c r="AO290" s="43"/>
      <c r="AP290" s="377" t="s">
        <v>754</v>
      </c>
      <c r="AQ290" s="378" t="s">
        <v>754</v>
      </c>
      <c r="AR290" s="379" t="s">
        <v>754</v>
      </c>
      <c r="AS290" s="322" t="e">
        <v>#VALUE!</v>
      </c>
      <c r="AT290" s="43" t="e">
        <v>#VALUE!</v>
      </c>
      <c r="AU290" s="43" t="e">
        <v>#VALUE!</v>
      </c>
      <c r="AV290" s="381" t="e">
        <v>#VALUE!</v>
      </c>
      <c r="AW290" s="43"/>
      <c r="AX290" s="382"/>
      <c r="AY290" s="43"/>
      <c r="AZ290" s="43"/>
      <c r="BA290" s="383"/>
      <c r="BB290" s="43"/>
      <c r="BC290" s="329" t="e">
        <v>#VALUE!</v>
      </c>
      <c r="BD290" s="329"/>
      <c r="BE290" s="43"/>
      <c r="BF290" s="43"/>
      <c r="BG290" s="43"/>
      <c r="BH290" s="43"/>
      <c r="BI290" s="43"/>
      <c r="BJ290" s="43"/>
      <c r="BK290" s="43"/>
      <c r="BL290" s="384"/>
      <c r="BM290" s="381"/>
      <c r="BN290" s="43"/>
      <c r="BO290" s="43"/>
      <c r="BP290" s="43"/>
      <c r="BQ290" s="385" t="e">
        <v>#DIV/0!</v>
      </c>
      <c r="BR290" s="386"/>
      <c r="BS290" s="386"/>
      <c r="BT290" s="386"/>
      <c r="BU290" s="386"/>
      <c r="BV290" s="386"/>
      <c r="BW290" s="386"/>
      <c r="BX290" s="386"/>
      <c r="BY290" s="386"/>
      <c r="BZ290" s="386"/>
      <c r="CA290" s="386"/>
      <c r="CB290" s="386"/>
      <c r="CC290" s="386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13"/>
      <c r="CO290" s="13"/>
      <c r="CP290" s="13"/>
      <c r="CQ290" s="13"/>
      <c r="CR290" s="13"/>
      <c r="CS290" s="13"/>
      <c r="CT290" s="13"/>
      <c r="CU290" s="13"/>
      <c r="CV290" s="43"/>
      <c r="CW290" s="374"/>
      <c r="CX290" s="226" t="s">
        <v>929</v>
      </c>
      <c r="CY290" s="226">
        <v>3</v>
      </c>
      <c r="CZ290" s="43" t="s">
        <v>754</v>
      </c>
      <c r="DA290" s="43" t="s">
        <v>754</v>
      </c>
      <c r="DD290" s="54"/>
      <c r="DE290" s="56"/>
      <c r="DF290" s="56"/>
      <c r="DG290" s="56"/>
      <c r="DH290" s="56"/>
      <c r="DI290" s="420" t="s">
        <v>558</v>
      </c>
      <c r="DJ290" s="274">
        <v>6054171002</v>
      </c>
      <c r="DK290" s="274" t="s">
        <v>554</v>
      </c>
      <c r="DL290" s="136">
        <v>6704</v>
      </c>
      <c r="DM290" s="274">
        <v>57</v>
      </c>
      <c r="DN290" s="274" t="s">
        <v>1090</v>
      </c>
      <c r="DO290" s="274" t="s">
        <v>48</v>
      </c>
      <c r="DP290" s="982" t="s">
        <v>158</v>
      </c>
      <c r="DQ290" s="1007">
        <v>2</v>
      </c>
      <c r="DR290" s="1061" t="s">
        <v>34</v>
      </c>
      <c r="DS290" s="1061" t="s">
        <v>34</v>
      </c>
      <c r="DU290" s="274">
        <v>0</v>
      </c>
      <c r="DV290" s="1008" t="s">
        <v>863</v>
      </c>
      <c r="DW290" s="274" t="s">
        <v>863</v>
      </c>
      <c r="DX290" s="274" t="s">
        <v>863</v>
      </c>
      <c r="DY290" s="274" t="s">
        <v>863</v>
      </c>
      <c r="DZ290" s="274">
        <v>5236</v>
      </c>
      <c r="EA290" s="908">
        <v>0.55000000000000004</v>
      </c>
      <c r="EB290" s="908">
        <v>0.45</v>
      </c>
      <c r="EC290" s="908" t="s">
        <v>863</v>
      </c>
      <c r="ED290" s="908" t="s">
        <v>863</v>
      </c>
      <c r="EE290" s="908" t="s">
        <v>863</v>
      </c>
      <c r="EF290" s="274" t="s">
        <v>863</v>
      </c>
      <c r="EG290" s="274">
        <v>0</v>
      </c>
      <c r="EH290" s="1061">
        <v>3</v>
      </c>
      <c r="EI290" s="284">
        <v>5</v>
      </c>
      <c r="EJ290" s="284">
        <v>3</v>
      </c>
      <c r="EK290" s="274">
        <v>15</v>
      </c>
      <c r="EL290" s="274">
        <v>2</v>
      </c>
      <c r="EM290" s="274">
        <v>1</v>
      </c>
      <c r="EN290" s="274" t="s">
        <v>863</v>
      </c>
      <c r="EO290" s="274" t="s">
        <v>863</v>
      </c>
      <c r="EP290" s="1087" t="s">
        <v>863</v>
      </c>
      <c r="EQ290" s="1061">
        <v>0</v>
      </c>
      <c r="ER290" s="274" t="s">
        <v>863</v>
      </c>
      <c r="ES290" s="1078">
        <v>1</v>
      </c>
      <c r="ET290" s="1061">
        <v>1</v>
      </c>
      <c r="EU290" s="274" t="s">
        <v>863</v>
      </c>
      <c r="EV290" s="691" t="s">
        <v>863</v>
      </c>
      <c r="EW290" s="691"/>
      <c r="EX290" s="987">
        <v>6704</v>
      </c>
      <c r="EY290" s="230"/>
      <c r="EZ290" s="230"/>
      <c r="FA290" s="230"/>
      <c r="FB290" s="230"/>
      <c r="FC290" s="126"/>
      <c r="FD290" s="128"/>
      <c r="FE290" s="197"/>
      <c r="FF290" s="32"/>
      <c r="FG290" s="230"/>
      <c r="FH290" s="230"/>
      <c r="FI290" s="230"/>
      <c r="FJ290" s="233"/>
      <c r="FK290" s="37"/>
      <c r="FL290" s="37"/>
      <c r="FM290" s="34"/>
      <c r="FN290" s="118"/>
      <c r="FO290" s="542"/>
      <c r="FP290" s="167">
        <v>2564</v>
      </c>
      <c r="FQ290" s="96" t="s">
        <v>550</v>
      </c>
      <c r="FR290" s="93"/>
      <c r="FS290" s="101"/>
      <c r="GR290" s="225"/>
      <c r="GS290" s="225"/>
    </row>
    <row r="291" spans="1:201" hidden="1" x14ac:dyDescent="0.25">
      <c r="A291" s="101">
        <v>165</v>
      </c>
      <c r="B291" s="228">
        <f>COUNTIFS($E$1:E291,E291,$G$1:G291,G291)</f>
        <v>1</v>
      </c>
      <c r="C291" s="228"/>
      <c r="D291" s="966">
        <v>6717</v>
      </c>
      <c r="E291" s="233" t="s">
        <v>560</v>
      </c>
      <c r="F291" s="230" t="s">
        <v>39</v>
      </c>
      <c r="G291" s="230">
        <v>5851282393</v>
      </c>
      <c r="H291" s="230">
        <f t="shared" si="4"/>
        <v>59</v>
      </c>
      <c r="I291" s="230" t="s">
        <v>561</v>
      </c>
      <c r="J291" s="230" t="s">
        <v>71</v>
      </c>
      <c r="K291" s="207" t="s">
        <v>53</v>
      </c>
      <c r="L291" s="256" t="s">
        <v>48</v>
      </c>
      <c r="M291" s="228">
        <v>5</v>
      </c>
      <c r="N291" s="227" t="s">
        <v>562</v>
      </c>
      <c r="O291" s="227"/>
      <c r="P291" s="227"/>
      <c r="Q291" s="290" t="s">
        <v>563</v>
      </c>
      <c r="T291" s="172" t="s">
        <v>32</v>
      </c>
      <c r="U291" s="172" t="s">
        <v>40</v>
      </c>
      <c r="V291" s="188" t="s">
        <v>479</v>
      </c>
      <c r="W291" s="172" t="s">
        <v>40</v>
      </c>
      <c r="X291" s="174" t="s">
        <v>480</v>
      </c>
      <c r="Y291" s="172" t="s">
        <v>40</v>
      </c>
      <c r="Z291" s="172" t="s">
        <v>545</v>
      </c>
      <c r="AA291" s="230"/>
      <c r="AB291" s="230"/>
      <c r="AC291" s="212">
        <v>240</v>
      </c>
      <c r="AD291" s="212"/>
      <c r="AE291" s="212"/>
      <c r="AF291" s="212"/>
      <c r="AG291" s="212"/>
      <c r="AH291" s="76" t="s">
        <v>161</v>
      </c>
      <c r="AJ291" s="226">
        <v>88.3</v>
      </c>
      <c r="AK291" s="226">
        <v>36.5</v>
      </c>
      <c r="AL291" s="318">
        <v>32.229500000000002</v>
      </c>
      <c r="AM291" s="226">
        <v>3576</v>
      </c>
      <c r="AN291" s="281">
        <v>2.1456</v>
      </c>
      <c r="AO291" s="226">
        <v>3</v>
      </c>
      <c r="AP291" s="397">
        <v>61.8</v>
      </c>
      <c r="AQ291" s="320">
        <v>32.4</v>
      </c>
      <c r="AR291" s="371">
        <v>1.34</v>
      </c>
      <c r="AS291" s="322">
        <v>95.539999999999992</v>
      </c>
      <c r="AT291" s="373">
        <v>1.9074074074074074</v>
      </c>
      <c r="AU291" s="369">
        <v>2.5559259259259259</v>
      </c>
      <c r="AV291" s="325">
        <v>1.8316538233550679</v>
      </c>
      <c r="AW291" s="226">
        <v>59.3</v>
      </c>
      <c r="AX291" s="340">
        <v>0.5</v>
      </c>
      <c r="BC291" s="329">
        <v>0.5</v>
      </c>
      <c r="BD291" s="329"/>
      <c r="BJ291" s="108">
        <v>47</v>
      </c>
      <c r="BK291" s="108">
        <v>52.9</v>
      </c>
      <c r="BL291" s="331">
        <v>0.88846880907372405</v>
      </c>
      <c r="BM291" s="342" t="s">
        <v>754</v>
      </c>
      <c r="BN291" s="231" t="s">
        <v>754</v>
      </c>
      <c r="BO291" s="226">
        <v>16.899999999999999</v>
      </c>
      <c r="BP291" s="226">
        <v>34.6</v>
      </c>
      <c r="BQ291" s="333">
        <v>2.0473372781065091</v>
      </c>
      <c r="BR291" s="347"/>
      <c r="BS291" s="347"/>
      <c r="BT291" s="347"/>
      <c r="BU291" s="347"/>
      <c r="BV291" s="347"/>
      <c r="BW291" s="347"/>
      <c r="BX291" s="347"/>
      <c r="BY291" s="347"/>
      <c r="BZ291" s="347"/>
      <c r="CA291" s="347"/>
      <c r="CB291" s="347"/>
      <c r="CC291" s="347"/>
      <c r="CU291" s="66"/>
      <c r="CX291" s="231" t="s">
        <v>926</v>
      </c>
      <c r="CY291" s="231">
        <v>2</v>
      </c>
      <c r="CZ291" s="231" t="s">
        <v>930</v>
      </c>
      <c r="DA291" s="98" t="s">
        <v>930</v>
      </c>
      <c r="DD291" s="55"/>
      <c r="DE291" s="56"/>
      <c r="DF291" s="56"/>
      <c r="DG291" s="56"/>
      <c r="DH291" s="56"/>
      <c r="DI291" s="4" t="s">
        <v>560</v>
      </c>
      <c r="DJ291" s="109">
        <v>5851282393</v>
      </c>
      <c r="DK291" s="269" t="s">
        <v>561</v>
      </c>
      <c r="DL291" s="3">
        <v>6717</v>
      </c>
      <c r="DM291" s="269">
        <v>59</v>
      </c>
      <c r="DN291" s="266" t="s">
        <v>1090</v>
      </c>
      <c r="DO291" s="46" t="s">
        <v>48</v>
      </c>
      <c r="DP291" s="978" t="s">
        <v>161</v>
      </c>
      <c r="DQ291" s="996">
        <v>2</v>
      </c>
      <c r="DR291" s="559" t="s">
        <v>71</v>
      </c>
      <c r="DS291" s="1057" t="s">
        <v>71</v>
      </c>
      <c r="DU291" s="269">
        <v>0</v>
      </c>
      <c r="DV291" s="998" t="s">
        <v>863</v>
      </c>
      <c r="DW291" s="269" t="s">
        <v>863</v>
      </c>
      <c r="DX291" s="269" t="s">
        <v>863</v>
      </c>
      <c r="DY291" s="269" t="s">
        <v>863</v>
      </c>
      <c r="DZ291" s="269">
        <v>240</v>
      </c>
      <c r="EA291" s="1020">
        <v>0.112</v>
      </c>
      <c r="EB291" s="1020">
        <v>0.88800000000000001</v>
      </c>
      <c r="EC291" s="854" t="s">
        <v>863</v>
      </c>
      <c r="ED291" s="854" t="s">
        <v>863</v>
      </c>
      <c r="EE291" s="854" t="s">
        <v>863</v>
      </c>
      <c r="EF291" s="269" t="s">
        <v>863</v>
      </c>
      <c r="EG291" s="269">
        <v>0</v>
      </c>
      <c r="EH291" s="556">
        <v>2</v>
      </c>
      <c r="EI291" s="283" t="s">
        <v>562</v>
      </c>
      <c r="EJ291" s="283">
        <v>5</v>
      </c>
      <c r="EK291" s="269" t="s">
        <v>863</v>
      </c>
      <c r="EL291" s="269" t="s">
        <v>863</v>
      </c>
      <c r="EM291" s="269">
        <v>0</v>
      </c>
      <c r="EN291" s="269" t="s">
        <v>863</v>
      </c>
      <c r="EO291" s="269" t="s">
        <v>863</v>
      </c>
      <c r="EP291" s="1083" t="s">
        <v>863</v>
      </c>
      <c r="EQ291" s="1057">
        <v>1</v>
      </c>
      <c r="ER291" s="269" t="s">
        <v>863</v>
      </c>
      <c r="ES291" s="1081">
        <v>2</v>
      </c>
      <c r="ET291" s="1057">
        <v>2</v>
      </c>
      <c r="EU291" s="269">
        <v>1</v>
      </c>
      <c r="EV291" s="998">
        <v>42875</v>
      </c>
      <c r="EW291" s="998"/>
      <c r="EX291" s="987">
        <v>6717</v>
      </c>
      <c r="EY291" s="230"/>
      <c r="EZ291" s="230"/>
      <c r="FA291" s="230"/>
      <c r="FB291" s="230"/>
      <c r="FC291" s="126"/>
      <c r="FD291" s="128"/>
      <c r="FE291" s="197"/>
      <c r="FF291" s="32"/>
      <c r="FG291" s="230"/>
      <c r="FH291" s="230"/>
      <c r="FI291" s="230"/>
      <c r="FJ291" s="233"/>
      <c r="FK291" s="37"/>
      <c r="FL291" s="37"/>
      <c r="FM291" s="34"/>
      <c r="FN291" s="118"/>
      <c r="FO291" s="542"/>
      <c r="FP291" s="167">
        <v>240</v>
      </c>
      <c r="FQ291" s="96" t="s">
        <v>161</v>
      </c>
      <c r="FR291" s="42"/>
      <c r="FS291" s="101"/>
      <c r="GR291" s="225"/>
      <c r="GS291" s="225"/>
    </row>
    <row r="292" spans="1:201" hidden="1" x14ac:dyDescent="0.25">
      <c r="A292" s="228">
        <v>166</v>
      </c>
      <c r="B292" s="228">
        <f>COUNTIFS($E$1:E292,E292,$G$1:G292,G292)</f>
        <v>1</v>
      </c>
      <c r="C292" s="228"/>
      <c r="D292" s="966">
        <v>6718</v>
      </c>
      <c r="E292" s="233" t="s">
        <v>564</v>
      </c>
      <c r="F292" s="230" t="s">
        <v>325</v>
      </c>
      <c r="G292" s="230">
        <v>405113419</v>
      </c>
      <c r="H292" s="230">
        <f t="shared" si="4"/>
        <v>77</v>
      </c>
      <c r="I292" s="230" t="s">
        <v>561</v>
      </c>
      <c r="J292" s="230" t="s">
        <v>27</v>
      </c>
      <c r="K292" s="207" t="s">
        <v>53</v>
      </c>
      <c r="L292" s="256" t="s">
        <v>48</v>
      </c>
      <c r="M292" s="230">
        <v>3</v>
      </c>
      <c r="N292" s="226">
        <v>3</v>
      </c>
      <c r="O292" s="226"/>
      <c r="P292" s="226"/>
      <c r="Q292" s="290" t="s">
        <v>563</v>
      </c>
      <c r="T292" s="172" t="s">
        <v>32</v>
      </c>
      <c r="U292" s="172" t="s">
        <v>40</v>
      </c>
      <c r="V292" s="188" t="s">
        <v>479</v>
      </c>
      <c r="W292" s="172" t="s">
        <v>40</v>
      </c>
      <c r="X292" s="174" t="s">
        <v>480</v>
      </c>
      <c r="Y292" s="172" t="s">
        <v>40</v>
      </c>
      <c r="Z292" s="172" t="s">
        <v>545</v>
      </c>
      <c r="AA292" s="230"/>
      <c r="AB292" s="230"/>
      <c r="AC292" s="212">
        <v>136</v>
      </c>
      <c r="AD292" s="212"/>
      <c r="AE292" s="212"/>
      <c r="AF292" s="212"/>
      <c r="AG292" s="212"/>
      <c r="AH292" s="76" t="s">
        <v>457</v>
      </c>
      <c r="AJ292" s="226">
        <v>87.5</v>
      </c>
      <c r="AK292" s="226">
        <v>56.9</v>
      </c>
      <c r="AL292" s="318">
        <v>49.787500000000001</v>
      </c>
      <c r="AM292" s="226">
        <v>2455</v>
      </c>
      <c r="AN292" s="281">
        <v>2.4550000000000001</v>
      </c>
      <c r="AO292" s="226">
        <v>3</v>
      </c>
      <c r="AP292" s="397">
        <v>39.6</v>
      </c>
      <c r="AQ292" s="320">
        <v>49.4</v>
      </c>
      <c r="AR292" s="371">
        <v>1.96</v>
      </c>
      <c r="AS292" s="322">
        <v>90.96</v>
      </c>
      <c r="AT292" s="373">
        <v>0.80161943319838058</v>
      </c>
      <c r="AU292" s="369">
        <v>1.5711740890688259</v>
      </c>
      <c r="AV292" s="325">
        <v>0.7710280373831776</v>
      </c>
      <c r="AW292" s="226">
        <v>33.5</v>
      </c>
      <c r="AX292" s="340">
        <v>1.2</v>
      </c>
      <c r="BC292" s="329">
        <v>1.2200000000000002</v>
      </c>
      <c r="BD292" s="329"/>
      <c r="BJ292" s="108">
        <v>31.6</v>
      </c>
      <c r="BK292" s="108">
        <v>68.3</v>
      </c>
      <c r="BL292" s="331">
        <v>0.46266471449487556</v>
      </c>
      <c r="BM292" s="342" t="s">
        <v>754</v>
      </c>
      <c r="BN292" s="231" t="s">
        <v>754</v>
      </c>
      <c r="BO292" s="226">
        <v>13.8</v>
      </c>
      <c r="BP292" s="226">
        <v>19.8</v>
      </c>
      <c r="BQ292" s="333">
        <v>1.4347826086956521</v>
      </c>
      <c r="BR292" s="347"/>
      <c r="BS292" s="347"/>
      <c r="BT292" s="347"/>
      <c r="BU292" s="347"/>
      <c r="BV292" s="347"/>
      <c r="BW292" s="347"/>
      <c r="BX292" s="347"/>
      <c r="BY292" s="347"/>
      <c r="BZ292" s="347"/>
      <c r="CA292" s="347"/>
      <c r="CB292" s="347"/>
      <c r="CC292" s="347"/>
      <c r="CU292" s="66"/>
      <c r="CX292" s="231" t="s">
        <v>929</v>
      </c>
      <c r="CY292" s="231">
        <v>3</v>
      </c>
      <c r="CZ292" s="231" t="s">
        <v>935</v>
      </c>
      <c r="DA292" s="231" t="s">
        <v>935</v>
      </c>
      <c r="DD292" s="55"/>
      <c r="DE292" s="56"/>
      <c r="DF292" s="56"/>
      <c r="DG292" s="56"/>
      <c r="DH292" s="56"/>
      <c r="DI292" s="4" t="s">
        <v>564</v>
      </c>
      <c r="DJ292" s="109">
        <v>405113419</v>
      </c>
      <c r="DK292" s="269" t="s">
        <v>561</v>
      </c>
      <c r="DL292" s="3">
        <v>6718</v>
      </c>
      <c r="DM292" s="269">
        <v>77</v>
      </c>
      <c r="DN292" s="266" t="s">
        <v>1090</v>
      </c>
      <c r="DO292" s="46" t="s">
        <v>48</v>
      </c>
      <c r="DP292" s="978" t="s">
        <v>457</v>
      </c>
      <c r="DQ292" s="996">
        <v>2</v>
      </c>
      <c r="DR292" s="1057" t="s">
        <v>27</v>
      </c>
      <c r="DS292" s="1057" t="s">
        <v>27</v>
      </c>
      <c r="DU292" s="269">
        <v>0</v>
      </c>
      <c r="DV292" s="269" t="s">
        <v>863</v>
      </c>
      <c r="DW292" s="269" t="s">
        <v>863</v>
      </c>
      <c r="DX292" s="269">
        <v>15.8</v>
      </c>
      <c r="DY292" s="269" t="s">
        <v>863</v>
      </c>
      <c r="DZ292" s="269">
        <v>136</v>
      </c>
      <c r="EA292" s="1020">
        <v>0.14000000000000001</v>
      </c>
      <c r="EB292" s="1020">
        <v>0.86</v>
      </c>
      <c r="EC292" s="854" t="s">
        <v>863</v>
      </c>
      <c r="ED292" s="854" t="s">
        <v>863</v>
      </c>
      <c r="EE292" s="854" t="s">
        <v>863</v>
      </c>
      <c r="EF292" s="269" t="s">
        <v>863</v>
      </c>
      <c r="EG292" s="269">
        <v>0</v>
      </c>
      <c r="EH292" s="556">
        <v>3</v>
      </c>
      <c r="EI292" s="283" t="s">
        <v>565</v>
      </c>
      <c r="EJ292" s="283">
        <v>3</v>
      </c>
      <c r="EK292" s="269" t="s">
        <v>863</v>
      </c>
      <c r="EL292" s="269" t="s">
        <v>863</v>
      </c>
      <c r="EM292" s="269">
        <v>1</v>
      </c>
      <c r="EN292" s="269">
        <v>154</v>
      </c>
      <c r="EO292" s="269">
        <v>68</v>
      </c>
      <c r="EP292" s="1083">
        <v>28.67262607522348</v>
      </c>
      <c r="EQ292" s="1057">
        <v>2</v>
      </c>
      <c r="ER292" s="269" t="s">
        <v>863</v>
      </c>
      <c r="ES292" s="1081">
        <v>3</v>
      </c>
      <c r="ET292" s="1057">
        <v>2</v>
      </c>
      <c r="EU292" s="269" t="s">
        <v>863</v>
      </c>
      <c r="EV292" s="269" t="s">
        <v>863</v>
      </c>
      <c r="EW292" s="269"/>
      <c r="EX292" s="987">
        <v>6718</v>
      </c>
      <c r="EY292" s="230"/>
      <c r="EZ292" s="230"/>
      <c r="FA292" s="230"/>
      <c r="FB292" s="230"/>
      <c r="FC292" s="126"/>
      <c r="FD292" s="128"/>
      <c r="FE292" s="197"/>
      <c r="FF292" s="32"/>
      <c r="FG292" s="230"/>
      <c r="FH292" s="230"/>
      <c r="FI292" s="230"/>
      <c r="FJ292" s="233"/>
      <c r="FK292" s="37"/>
      <c r="FL292" s="37"/>
      <c r="FM292" s="34"/>
      <c r="FN292" s="118"/>
      <c r="FO292" s="542"/>
      <c r="FP292" s="167">
        <v>136</v>
      </c>
      <c r="FQ292" s="96" t="s">
        <v>457</v>
      </c>
      <c r="FR292" s="93"/>
      <c r="FS292" s="101"/>
      <c r="GR292" s="225"/>
      <c r="GS292" s="225"/>
    </row>
    <row r="293" spans="1:201" hidden="1" x14ac:dyDescent="0.25">
      <c r="A293" s="101">
        <v>167</v>
      </c>
      <c r="B293" s="228">
        <f>COUNTIFS($E$1:E293,E293,$G$1:G293,G293)</f>
        <v>1</v>
      </c>
      <c r="C293" s="228"/>
      <c r="D293" s="1046">
        <v>6719</v>
      </c>
      <c r="E293" s="10" t="s">
        <v>566</v>
      </c>
      <c r="F293" s="207" t="s">
        <v>536</v>
      </c>
      <c r="G293" s="207">
        <v>5508261935</v>
      </c>
      <c r="H293" s="230">
        <f t="shared" si="4"/>
        <v>62</v>
      </c>
      <c r="I293" s="207" t="s">
        <v>561</v>
      </c>
      <c r="J293" s="209" t="s">
        <v>398</v>
      </c>
      <c r="K293" s="207" t="s">
        <v>53</v>
      </c>
      <c r="L293" s="256" t="s">
        <v>48</v>
      </c>
      <c r="M293" s="207">
        <v>23</v>
      </c>
      <c r="N293" s="208" t="s">
        <v>1127</v>
      </c>
      <c r="O293" s="213"/>
      <c r="P293" s="213"/>
      <c r="Q293" s="290" t="s">
        <v>563</v>
      </c>
      <c r="T293" s="172" t="s">
        <v>32</v>
      </c>
      <c r="U293" s="172" t="s">
        <v>40</v>
      </c>
      <c r="V293" s="188" t="s">
        <v>479</v>
      </c>
      <c r="W293" s="172" t="s">
        <v>40</v>
      </c>
      <c r="X293" s="174" t="s">
        <v>480</v>
      </c>
      <c r="Y293" s="172" t="s">
        <v>40</v>
      </c>
      <c r="Z293" s="172" t="s">
        <v>545</v>
      </c>
      <c r="AA293" s="230"/>
      <c r="AB293" s="230"/>
      <c r="AC293" s="212">
        <v>10478</v>
      </c>
      <c r="AD293" s="212"/>
      <c r="AE293" s="212"/>
      <c r="AF293" s="212"/>
      <c r="AG293" s="212"/>
      <c r="AH293" s="76" t="s">
        <v>373</v>
      </c>
      <c r="AJ293" s="226">
        <v>47.8</v>
      </c>
      <c r="AK293" s="226">
        <v>61.6</v>
      </c>
      <c r="AL293" s="318">
        <v>29.444800000000001</v>
      </c>
      <c r="AM293" s="226">
        <v>26769</v>
      </c>
      <c r="AN293" s="281">
        <v>3.4916086956521739</v>
      </c>
      <c r="AO293" s="226">
        <v>3</v>
      </c>
      <c r="AP293" s="397">
        <v>0.68</v>
      </c>
      <c r="AQ293" s="320">
        <v>20.9</v>
      </c>
      <c r="AR293" s="371">
        <v>72.8</v>
      </c>
      <c r="AS293" s="322">
        <v>94.38</v>
      </c>
      <c r="AT293" s="373">
        <v>3.2535885167464119E-2</v>
      </c>
      <c r="AU293" s="369">
        <v>2.3686124401913879</v>
      </c>
      <c r="AV293" s="325">
        <v>7.2572038420490939E-3</v>
      </c>
      <c r="AW293" s="226">
        <v>0.33</v>
      </c>
      <c r="AX293" s="340">
        <v>0</v>
      </c>
      <c r="BC293" s="329">
        <v>7.0000000000000007E-2</v>
      </c>
      <c r="BD293" s="329"/>
      <c r="BJ293" s="108" t="s">
        <v>754</v>
      </c>
      <c r="BK293" s="108" t="s">
        <v>754</v>
      </c>
      <c r="BL293" s="331" t="s">
        <v>754</v>
      </c>
      <c r="BM293" s="342">
        <v>0</v>
      </c>
      <c r="BN293" s="231" t="s">
        <v>754</v>
      </c>
      <c r="BO293" s="231" t="s">
        <v>754</v>
      </c>
      <c r="BP293" s="231" t="s">
        <v>754</v>
      </c>
      <c r="BQ293" s="333" t="e">
        <v>#VALUE!</v>
      </c>
      <c r="BR293" s="347"/>
      <c r="BS293" s="347"/>
      <c r="BT293" s="347"/>
      <c r="BU293" s="347"/>
      <c r="BV293" s="347"/>
      <c r="BW293" s="347"/>
      <c r="BX293" s="347"/>
      <c r="BY293" s="347"/>
      <c r="BZ293" s="347"/>
      <c r="CA293" s="347"/>
      <c r="CB293" s="347"/>
      <c r="CC293" s="347"/>
      <c r="CU293" s="66"/>
      <c r="CX293" s="231" t="s">
        <v>943</v>
      </c>
      <c r="CY293" s="231">
        <v>6</v>
      </c>
      <c r="CZ293" s="231" t="s">
        <v>936</v>
      </c>
      <c r="DA293" s="231" t="s">
        <v>1293</v>
      </c>
      <c r="DD293" s="55"/>
      <c r="DE293" s="56"/>
      <c r="DF293" s="56"/>
      <c r="DG293" s="56"/>
      <c r="DH293" s="56"/>
      <c r="DI293" s="4" t="s">
        <v>566</v>
      </c>
      <c r="DJ293" s="109">
        <v>5508261935</v>
      </c>
      <c r="DK293" s="269" t="s">
        <v>561</v>
      </c>
      <c r="DL293" s="3">
        <v>6719</v>
      </c>
      <c r="DM293" s="269">
        <v>62</v>
      </c>
      <c r="DN293" s="521" t="s">
        <v>1088</v>
      </c>
      <c r="DO293" s="46" t="s">
        <v>48</v>
      </c>
      <c r="DP293" s="978" t="s">
        <v>373</v>
      </c>
      <c r="DQ293" s="996">
        <v>2</v>
      </c>
      <c r="DR293" s="1057" t="s">
        <v>1104</v>
      </c>
      <c r="DS293" s="1057" t="s">
        <v>1028</v>
      </c>
      <c r="DU293" s="269">
        <v>1</v>
      </c>
      <c r="DV293" s="998">
        <v>38364</v>
      </c>
      <c r="DW293" s="269">
        <v>1</v>
      </c>
      <c r="DX293" s="269">
        <v>184.6</v>
      </c>
      <c r="DY293" s="269">
        <v>17673</v>
      </c>
      <c r="DZ293" s="269">
        <v>100478</v>
      </c>
      <c r="EA293" s="1020">
        <v>0.41499999999999998</v>
      </c>
      <c r="EB293" s="1020">
        <v>0.58499999999999996</v>
      </c>
      <c r="EC293" s="854">
        <v>17</v>
      </c>
      <c r="ED293" s="854">
        <v>586.20000000000005</v>
      </c>
      <c r="EE293" s="854" t="s">
        <v>863</v>
      </c>
      <c r="EF293" s="269">
        <v>22.86</v>
      </c>
      <c r="EG293" s="269">
        <v>1</v>
      </c>
      <c r="EH293" s="556">
        <v>6</v>
      </c>
      <c r="EI293" s="283" t="s">
        <v>567</v>
      </c>
      <c r="EJ293" s="283">
        <v>23</v>
      </c>
      <c r="EK293" s="269">
        <v>36</v>
      </c>
      <c r="EL293" s="269">
        <v>3</v>
      </c>
      <c r="EM293" s="269">
        <v>0</v>
      </c>
      <c r="EN293" s="269">
        <v>185</v>
      </c>
      <c r="EO293" s="269">
        <v>87</v>
      </c>
      <c r="EP293" s="1083">
        <v>25.420014609203804</v>
      </c>
      <c r="EQ293" s="1057">
        <v>3</v>
      </c>
      <c r="ER293" s="998">
        <v>42907</v>
      </c>
      <c r="ES293" s="1081" t="s">
        <v>863</v>
      </c>
      <c r="ET293" s="1057" t="s">
        <v>863</v>
      </c>
      <c r="EU293" s="269" t="s">
        <v>863</v>
      </c>
      <c r="EV293" s="269" t="s">
        <v>863</v>
      </c>
      <c r="EW293" s="269"/>
      <c r="EX293" s="988">
        <v>6719</v>
      </c>
      <c r="EY293" s="230"/>
      <c r="EZ293" s="230"/>
      <c r="FA293" s="230"/>
      <c r="FB293" s="230"/>
      <c r="FC293" s="126"/>
      <c r="FD293" s="128"/>
      <c r="FE293" s="197"/>
      <c r="FF293" s="32"/>
      <c r="FG293" s="230"/>
      <c r="FH293" s="230"/>
      <c r="FI293" s="230"/>
      <c r="FJ293" s="233"/>
      <c r="FK293" s="37"/>
      <c r="FL293" s="37"/>
      <c r="FM293" s="34"/>
      <c r="FN293" s="118"/>
      <c r="FO293" s="542"/>
      <c r="FP293" s="167">
        <v>10478</v>
      </c>
      <c r="FQ293" s="96" t="s">
        <v>373</v>
      </c>
      <c r="FR293" s="93"/>
      <c r="FS293" s="101"/>
      <c r="GR293" s="225"/>
      <c r="GS293" s="225"/>
    </row>
    <row r="294" spans="1:201" hidden="1" x14ac:dyDescent="0.25">
      <c r="A294" s="101">
        <v>168</v>
      </c>
      <c r="B294" s="228">
        <f>COUNTIFS($E$1:E294,E294,$G$1:G294,G294)</f>
        <v>1</v>
      </c>
      <c r="C294" s="228"/>
      <c r="D294" s="1046">
        <v>6730</v>
      </c>
      <c r="E294" s="10" t="s">
        <v>568</v>
      </c>
      <c r="F294" s="207" t="s">
        <v>49</v>
      </c>
      <c r="G294" s="207">
        <v>465902456</v>
      </c>
      <c r="H294" s="230">
        <f t="shared" si="4"/>
        <v>71</v>
      </c>
      <c r="I294" s="207" t="s">
        <v>569</v>
      </c>
      <c r="J294" s="207" t="s">
        <v>570</v>
      </c>
      <c r="K294" s="207" t="s">
        <v>53</v>
      </c>
      <c r="L294" s="256" t="s">
        <v>48</v>
      </c>
      <c r="M294" s="207">
        <v>7</v>
      </c>
      <c r="N294" s="213" t="s">
        <v>571</v>
      </c>
      <c r="O294" s="213"/>
      <c r="P294" s="213"/>
      <c r="Q294" s="12" t="s">
        <v>563</v>
      </c>
      <c r="T294" s="172" t="s">
        <v>32</v>
      </c>
      <c r="U294" s="172" t="s">
        <v>40</v>
      </c>
      <c r="V294" s="188" t="s">
        <v>479</v>
      </c>
      <c r="W294" s="172" t="s">
        <v>40</v>
      </c>
      <c r="X294" s="174" t="s">
        <v>480</v>
      </c>
      <c r="Y294" s="172" t="s">
        <v>40</v>
      </c>
      <c r="Z294" s="172" t="s">
        <v>481</v>
      </c>
      <c r="AA294" s="230"/>
      <c r="AB294" s="230"/>
      <c r="AC294" s="212">
        <v>275</v>
      </c>
      <c r="AD294" s="212"/>
      <c r="AE294" s="212"/>
      <c r="AF294" s="212"/>
      <c r="AG294" s="212"/>
      <c r="AJ294" s="226">
        <v>3.03</v>
      </c>
      <c r="AK294" s="226">
        <v>77.900000000000006</v>
      </c>
      <c r="AL294" s="318">
        <v>2.3603700000000001</v>
      </c>
      <c r="AM294" s="226">
        <v>3727</v>
      </c>
      <c r="AN294" s="281">
        <v>2.1297142857142859</v>
      </c>
      <c r="AO294" s="226">
        <v>4</v>
      </c>
      <c r="AP294" s="397">
        <v>75.5</v>
      </c>
      <c r="AQ294" s="320">
        <v>20.9</v>
      </c>
      <c r="AR294" s="371">
        <v>1.3</v>
      </c>
      <c r="AS294" s="322">
        <v>97.7</v>
      </c>
      <c r="AT294" s="373">
        <v>3.6124401913875599</v>
      </c>
      <c r="AU294" s="369">
        <v>4.696172248803828</v>
      </c>
      <c r="AV294" s="325">
        <v>3.400900900900901</v>
      </c>
      <c r="AW294" s="226">
        <v>56.7</v>
      </c>
      <c r="AX294" s="340">
        <v>3.8</v>
      </c>
      <c r="BC294" s="329">
        <v>3.7599999999999993</v>
      </c>
      <c r="BD294" s="329"/>
      <c r="BJ294" s="108">
        <v>64.2</v>
      </c>
      <c r="BK294" s="108">
        <v>35</v>
      </c>
      <c r="BL294" s="331">
        <v>1.8342857142857143</v>
      </c>
      <c r="BM294" s="342" t="s">
        <v>754</v>
      </c>
      <c r="BN294" s="231" t="s">
        <v>754</v>
      </c>
      <c r="BO294" s="226">
        <v>23</v>
      </c>
      <c r="BP294" s="226">
        <v>48.7</v>
      </c>
      <c r="BQ294" s="333">
        <v>2.1173913043478261</v>
      </c>
      <c r="BR294" s="347"/>
      <c r="BS294" s="347"/>
      <c r="BT294" s="347"/>
      <c r="BU294" s="347"/>
      <c r="BV294" s="347"/>
      <c r="BW294" s="347"/>
      <c r="BX294" s="347"/>
      <c r="BY294" s="347"/>
      <c r="BZ294" s="347"/>
      <c r="CA294" s="347"/>
      <c r="CB294" s="347"/>
      <c r="CC294" s="347"/>
      <c r="CU294" s="66"/>
      <c r="CX294" s="231" t="s">
        <v>929</v>
      </c>
      <c r="CY294" s="231">
        <v>3</v>
      </c>
      <c r="CZ294" s="231" t="s">
        <v>930</v>
      </c>
      <c r="DA294" s="98" t="s">
        <v>930</v>
      </c>
      <c r="DD294" s="55"/>
      <c r="DE294" s="56"/>
      <c r="DF294" s="56"/>
      <c r="DG294" s="56"/>
      <c r="DH294" s="56"/>
      <c r="DI294" s="4" t="s">
        <v>568</v>
      </c>
      <c r="DJ294" s="109">
        <v>465902456</v>
      </c>
      <c r="DK294" s="269" t="s">
        <v>569</v>
      </c>
      <c r="DL294" s="3">
        <v>6730</v>
      </c>
      <c r="DM294" s="269">
        <v>71</v>
      </c>
      <c r="DN294" s="266" t="s">
        <v>1090</v>
      </c>
      <c r="DO294" s="46" t="s">
        <v>48</v>
      </c>
      <c r="DP294" s="978" t="s">
        <v>457</v>
      </c>
      <c r="DQ294" s="996">
        <v>2</v>
      </c>
      <c r="DR294" s="1057" t="s">
        <v>34</v>
      </c>
      <c r="DS294" s="1057" t="s">
        <v>34</v>
      </c>
      <c r="DU294" s="269">
        <v>0</v>
      </c>
      <c r="DV294" s="269" t="s">
        <v>863</v>
      </c>
      <c r="DW294" s="269" t="s">
        <v>863</v>
      </c>
      <c r="DX294" s="269" t="s">
        <v>863</v>
      </c>
      <c r="DY294" s="269" t="s">
        <v>863</v>
      </c>
      <c r="DZ294" s="269">
        <v>275</v>
      </c>
      <c r="EA294" s="1020">
        <v>5.8000000000000003E-2</v>
      </c>
      <c r="EB294" s="1020">
        <v>0.94199999999999995</v>
      </c>
      <c r="EC294" s="854" t="s">
        <v>863</v>
      </c>
      <c r="ED294" s="854" t="s">
        <v>863</v>
      </c>
      <c r="EE294" s="854" t="s">
        <v>863</v>
      </c>
      <c r="EF294" s="269" t="s">
        <v>863</v>
      </c>
      <c r="EG294" s="269">
        <v>0</v>
      </c>
      <c r="EH294" s="556">
        <v>3</v>
      </c>
      <c r="EI294" s="283" t="s">
        <v>571</v>
      </c>
      <c r="EJ294" s="283">
        <v>7</v>
      </c>
      <c r="EK294" s="269">
        <v>10</v>
      </c>
      <c r="EL294" s="269">
        <v>2</v>
      </c>
      <c r="EM294" s="269">
        <v>0</v>
      </c>
      <c r="EN294" s="269" t="s">
        <v>863</v>
      </c>
      <c r="EO294" s="269" t="s">
        <v>863</v>
      </c>
      <c r="EP294" s="1083" t="s">
        <v>863</v>
      </c>
      <c r="EQ294" s="1057">
        <v>3</v>
      </c>
      <c r="ER294" s="269" t="s">
        <v>863</v>
      </c>
      <c r="ES294" s="1081">
        <v>3</v>
      </c>
      <c r="ET294" s="1057">
        <v>2</v>
      </c>
      <c r="EU294" s="269" t="s">
        <v>863</v>
      </c>
      <c r="EV294" s="269" t="s">
        <v>863</v>
      </c>
      <c r="EW294" s="269"/>
      <c r="EX294" s="987">
        <v>6730</v>
      </c>
      <c r="EY294" s="230"/>
      <c r="EZ294" s="230"/>
      <c r="FA294" s="230"/>
      <c r="FB294" s="230"/>
      <c r="FC294" s="126"/>
      <c r="FD294" s="128"/>
      <c r="FE294" s="197"/>
      <c r="FF294" s="32"/>
      <c r="FG294" s="230"/>
      <c r="FH294" s="230"/>
      <c r="FI294" s="230"/>
      <c r="FJ294" s="233"/>
      <c r="FK294" s="37"/>
      <c r="FL294" s="37"/>
      <c r="FM294" s="34"/>
      <c r="FN294" s="118"/>
      <c r="FO294" s="542"/>
      <c r="FP294" s="167">
        <v>275</v>
      </c>
      <c r="FQ294" s="96"/>
      <c r="FR294" s="93"/>
      <c r="FS294" s="101"/>
      <c r="GR294" s="225"/>
      <c r="GS294" s="225"/>
    </row>
    <row r="295" spans="1:201" hidden="1" x14ac:dyDescent="0.25">
      <c r="A295" s="101">
        <v>169</v>
      </c>
      <c r="B295" s="228">
        <f>COUNTIFS($E$1:E295,E295,$G$1:G295,G295)</f>
        <v>3</v>
      </c>
      <c r="C295" s="228"/>
      <c r="D295" s="966">
        <v>6747</v>
      </c>
      <c r="E295" s="233" t="s">
        <v>278</v>
      </c>
      <c r="F295" s="230" t="s">
        <v>279</v>
      </c>
      <c r="G295" s="230">
        <v>511219201</v>
      </c>
      <c r="H295" s="230">
        <f t="shared" si="4"/>
        <v>66</v>
      </c>
      <c r="I295" s="230" t="s">
        <v>572</v>
      </c>
      <c r="J295" s="223" t="s">
        <v>573</v>
      </c>
      <c r="K295" s="230" t="s">
        <v>53</v>
      </c>
      <c r="L295" s="257" t="s">
        <v>48</v>
      </c>
      <c r="M295" s="223" t="s">
        <v>1530</v>
      </c>
      <c r="N295" s="231" t="s">
        <v>1531</v>
      </c>
      <c r="O295" s="226"/>
      <c r="P295" s="226"/>
      <c r="Q295" s="290" t="s">
        <v>563</v>
      </c>
      <c r="T295" s="172" t="s">
        <v>32</v>
      </c>
      <c r="U295" s="172" t="s">
        <v>40</v>
      </c>
      <c r="V295" s="188" t="s">
        <v>479</v>
      </c>
      <c r="W295" s="172" t="s">
        <v>40</v>
      </c>
      <c r="X295" s="174" t="s">
        <v>480</v>
      </c>
      <c r="Y295" s="172" t="s">
        <v>40</v>
      </c>
      <c r="Z295" s="172" t="s">
        <v>481</v>
      </c>
      <c r="AA295" s="230"/>
      <c r="AB295" s="230"/>
      <c r="AC295" s="219">
        <v>2679</v>
      </c>
      <c r="AD295" s="219"/>
      <c r="AE295" s="219"/>
      <c r="AF295" s="219"/>
      <c r="AG295" s="219"/>
      <c r="AH295" s="76" t="s">
        <v>457</v>
      </c>
      <c r="AJ295" s="226">
        <v>65.2</v>
      </c>
      <c r="AK295" s="226">
        <v>93</v>
      </c>
      <c r="AL295" s="318">
        <v>60.636000000000003</v>
      </c>
      <c r="AM295" s="226">
        <v>86793</v>
      </c>
      <c r="AN295" s="281" t="e">
        <v>#VALUE!</v>
      </c>
      <c r="AO295" s="226">
        <v>4</v>
      </c>
      <c r="AP295" s="397">
        <v>34.799999999999997</v>
      </c>
      <c r="AQ295" s="320">
        <v>8.39</v>
      </c>
      <c r="AR295" s="371">
        <v>54.6</v>
      </c>
      <c r="AS295" s="322">
        <v>97.789999999999992</v>
      </c>
      <c r="AT295" s="373">
        <v>4.1477949940405239</v>
      </c>
      <c r="AU295" s="369">
        <v>226.46960667461261</v>
      </c>
      <c r="AV295" s="325">
        <v>0.55246864581679622</v>
      </c>
      <c r="AW295" s="226">
        <v>33</v>
      </c>
      <c r="AX295" s="340">
        <v>0.4</v>
      </c>
      <c r="BC295" s="329">
        <v>0.35999999999999943</v>
      </c>
      <c r="BD295" s="329"/>
      <c r="BJ295" s="108">
        <v>24.5</v>
      </c>
      <c r="BK295" s="108">
        <v>75.5</v>
      </c>
      <c r="BL295" s="331">
        <v>0.32450331125827814</v>
      </c>
      <c r="BM295" s="342" t="s">
        <v>754</v>
      </c>
      <c r="BN295" s="231" t="s">
        <v>754</v>
      </c>
      <c r="BO295" s="226">
        <v>1.28</v>
      </c>
      <c r="BP295" s="226">
        <v>2.56</v>
      </c>
      <c r="BQ295" s="333">
        <v>2</v>
      </c>
      <c r="BR295" s="347"/>
      <c r="BS295" s="347"/>
      <c r="BT295" s="347"/>
      <c r="BU295" s="347"/>
      <c r="BV295" s="347"/>
      <c r="BW295" s="347"/>
      <c r="BX295" s="347"/>
      <c r="BY295" s="347"/>
      <c r="BZ295" s="347"/>
      <c r="CA295" s="347"/>
      <c r="CB295" s="347"/>
      <c r="CC295" s="347"/>
      <c r="CU295" s="66"/>
      <c r="CX295" s="231" t="s">
        <v>929</v>
      </c>
      <c r="CY295" s="231">
        <v>3</v>
      </c>
      <c r="CZ295" s="231" t="s">
        <v>936</v>
      </c>
      <c r="DA295" s="231" t="s">
        <v>1294</v>
      </c>
      <c r="DD295" s="55"/>
      <c r="DE295" s="56"/>
      <c r="DF295" s="56"/>
      <c r="DG295" s="56"/>
      <c r="DH295" s="56"/>
      <c r="DI295" s="4" t="s">
        <v>278</v>
      </c>
      <c r="DJ295" s="109">
        <v>511219201</v>
      </c>
      <c r="DK295" s="269" t="s">
        <v>572</v>
      </c>
      <c r="DL295" s="3">
        <v>6747</v>
      </c>
      <c r="DM295" s="269">
        <v>66</v>
      </c>
      <c r="DN295" s="521" t="s">
        <v>1088</v>
      </c>
      <c r="DO295" s="46" t="s">
        <v>48</v>
      </c>
      <c r="DP295" s="978" t="s">
        <v>457</v>
      </c>
      <c r="DQ295" s="996">
        <v>2</v>
      </c>
      <c r="DR295" s="1057" t="s">
        <v>445</v>
      </c>
      <c r="DS295" s="1057" t="s">
        <v>34</v>
      </c>
      <c r="DU295" s="269">
        <v>0</v>
      </c>
      <c r="DV295" s="269" t="s">
        <v>863</v>
      </c>
      <c r="DW295" s="269" t="s">
        <v>863</v>
      </c>
      <c r="DX295" s="269">
        <v>6</v>
      </c>
      <c r="DY295" s="269" t="s">
        <v>863</v>
      </c>
      <c r="DZ295" s="269">
        <v>2679</v>
      </c>
      <c r="EA295" s="1020">
        <v>0.435</v>
      </c>
      <c r="EB295" s="1020">
        <v>0.56499999999999995</v>
      </c>
      <c r="EC295" s="854">
        <v>2.2999999999999998</v>
      </c>
      <c r="ED295" s="854">
        <v>480.4</v>
      </c>
      <c r="EE295" s="854">
        <v>90.2</v>
      </c>
      <c r="EF295" s="269">
        <v>3.38</v>
      </c>
      <c r="EG295" s="269">
        <v>0</v>
      </c>
      <c r="EH295" s="556">
        <v>3</v>
      </c>
      <c r="EI295" s="283" t="s">
        <v>574</v>
      </c>
      <c r="EJ295" s="283">
        <v>7</v>
      </c>
      <c r="EK295" s="269">
        <v>15</v>
      </c>
      <c r="EL295" s="218">
        <v>2</v>
      </c>
      <c r="EM295" s="269">
        <v>1</v>
      </c>
      <c r="EN295" s="269">
        <v>183</v>
      </c>
      <c r="EO295" s="269">
        <v>107</v>
      </c>
      <c r="EP295" s="1083">
        <v>31.95078981157992</v>
      </c>
      <c r="EQ295" s="1057">
        <v>1</v>
      </c>
      <c r="ER295" s="269" t="s">
        <v>863</v>
      </c>
      <c r="ES295" s="1081">
        <v>3</v>
      </c>
      <c r="ET295" s="1057">
        <v>2</v>
      </c>
      <c r="EU295" s="269">
        <v>6</v>
      </c>
      <c r="EV295" s="998">
        <v>42810</v>
      </c>
      <c r="EW295" s="998"/>
      <c r="EX295" s="987">
        <v>6747</v>
      </c>
      <c r="EY295" s="230"/>
      <c r="EZ295" s="230"/>
      <c r="FA295" s="230"/>
      <c r="FB295" s="230"/>
      <c r="FC295" s="126"/>
      <c r="FD295" s="128"/>
      <c r="FE295" s="197"/>
      <c r="FF295" s="32"/>
      <c r="FG295" s="230"/>
      <c r="FH295" s="230"/>
      <c r="FI295" s="230"/>
      <c r="FJ295" s="233"/>
      <c r="FK295" s="37"/>
      <c r="FL295" s="37"/>
      <c r="FM295" s="34"/>
      <c r="FN295" s="118"/>
      <c r="FO295" s="542"/>
      <c r="FP295" s="167">
        <v>2679</v>
      </c>
      <c r="FQ295" s="96" t="s">
        <v>457</v>
      </c>
      <c r="FR295" s="93"/>
      <c r="FS295" s="101"/>
      <c r="GR295" s="225"/>
      <c r="GS295" s="225"/>
    </row>
    <row r="296" spans="1:201" hidden="1" x14ac:dyDescent="0.25">
      <c r="A296" s="101">
        <v>171</v>
      </c>
      <c r="B296" s="228">
        <f>COUNTIFS($E$1:E296,E296,$G$1:G296,G296)</f>
        <v>1</v>
      </c>
      <c r="C296" s="228"/>
      <c r="D296" s="966">
        <v>6749</v>
      </c>
      <c r="E296" s="233" t="s">
        <v>576</v>
      </c>
      <c r="F296" s="230" t="s">
        <v>33</v>
      </c>
      <c r="G296" s="230">
        <v>526205228</v>
      </c>
      <c r="H296" s="230">
        <f t="shared" si="4"/>
        <v>65</v>
      </c>
      <c r="I296" s="230" t="s">
        <v>577</v>
      </c>
      <c r="J296" s="230" t="s">
        <v>27</v>
      </c>
      <c r="K296" s="230" t="s">
        <v>53</v>
      </c>
      <c r="L296" s="257" t="s">
        <v>48</v>
      </c>
      <c r="M296" s="230">
        <v>6</v>
      </c>
      <c r="N296" s="226">
        <v>3</v>
      </c>
      <c r="O296" s="226"/>
      <c r="P296" s="226"/>
      <c r="Q296" s="290" t="s">
        <v>563</v>
      </c>
      <c r="T296" s="172" t="s">
        <v>32</v>
      </c>
      <c r="U296" s="172" t="s">
        <v>40</v>
      </c>
      <c r="V296" s="188" t="s">
        <v>479</v>
      </c>
      <c r="W296" s="172" t="s">
        <v>40</v>
      </c>
      <c r="X296" s="174" t="s">
        <v>545</v>
      </c>
      <c r="Y296" s="172" t="s">
        <v>40</v>
      </c>
      <c r="Z296" s="172" t="s">
        <v>545</v>
      </c>
      <c r="AA296" s="230"/>
      <c r="AB296" s="230"/>
      <c r="AC296" s="212">
        <v>68</v>
      </c>
      <c r="AD296" s="212"/>
      <c r="AE296" s="212"/>
      <c r="AF296" s="212"/>
      <c r="AG296" s="212"/>
      <c r="AH296" s="76" t="s">
        <v>578</v>
      </c>
      <c r="AL296" s="318"/>
      <c r="AN296" s="281"/>
      <c r="AO296" s="226">
        <v>2</v>
      </c>
      <c r="AP296" s="377" t="s">
        <v>754</v>
      </c>
      <c r="AQ296" s="378" t="s">
        <v>754</v>
      </c>
      <c r="AR296" s="379" t="s">
        <v>754</v>
      </c>
      <c r="AS296" s="322" t="e">
        <v>#VALUE!</v>
      </c>
      <c r="AT296" s="373" t="e">
        <v>#VALUE!</v>
      </c>
      <c r="AU296" s="369" t="e">
        <v>#VALUE!</v>
      </c>
      <c r="AV296" s="344" t="e">
        <v>#VALUE!</v>
      </c>
      <c r="BC296" s="329" t="e">
        <v>#VALUE!</v>
      </c>
      <c r="BD296" s="329"/>
      <c r="BJ296" s="108"/>
      <c r="BK296" s="108"/>
      <c r="BQ296" s="333" t="e">
        <v>#DIV/0!</v>
      </c>
      <c r="BR296" s="347"/>
      <c r="BS296" s="347"/>
      <c r="BT296" s="347"/>
      <c r="BU296" s="347"/>
      <c r="BV296" s="347"/>
      <c r="BW296" s="347"/>
      <c r="BX296" s="347"/>
      <c r="BY296" s="347"/>
      <c r="BZ296" s="347"/>
      <c r="CA296" s="347"/>
      <c r="CB296" s="347"/>
      <c r="CC296" s="347"/>
      <c r="CU296" s="66"/>
      <c r="CX296" s="231" t="s">
        <v>929</v>
      </c>
      <c r="CY296" s="231">
        <v>3</v>
      </c>
      <c r="CZ296" s="231" t="s">
        <v>754</v>
      </c>
      <c r="DA296" s="231" t="s">
        <v>754</v>
      </c>
      <c r="DB296" s="349" t="s">
        <v>1527</v>
      </c>
      <c r="DD296" s="55"/>
      <c r="DE296" s="56"/>
      <c r="DF296" s="56"/>
      <c r="DG296" s="56"/>
      <c r="DH296" s="56"/>
      <c r="DI296" s="4" t="s">
        <v>576</v>
      </c>
      <c r="DJ296" s="109">
        <v>526205228</v>
      </c>
      <c r="DK296" s="269" t="s">
        <v>577</v>
      </c>
      <c r="DL296" s="3">
        <v>6749</v>
      </c>
      <c r="DM296" s="269">
        <v>65</v>
      </c>
      <c r="DN296" s="279" t="s">
        <v>1090</v>
      </c>
      <c r="DO296" s="46" t="s">
        <v>48</v>
      </c>
      <c r="DP296" s="978" t="s">
        <v>158</v>
      </c>
      <c r="DQ296" s="996">
        <v>2</v>
      </c>
      <c r="DR296" s="1057" t="s">
        <v>34</v>
      </c>
      <c r="DS296" s="1057" t="s">
        <v>34</v>
      </c>
      <c r="DU296" s="269">
        <v>0</v>
      </c>
      <c r="DV296" s="269" t="s">
        <v>863</v>
      </c>
      <c r="DW296" s="269" t="s">
        <v>863</v>
      </c>
      <c r="DX296" s="269" t="s">
        <v>863</v>
      </c>
      <c r="DY296" s="269" t="s">
        <v>863</v>
      </c>
      <c r="DZ296" s="269">
        <v>68</v>
      </c>
      <c r="EA296" s="269">
        <v>0.23499999999999999</v>
      </c>
      <c r="EB296" s="1020">
        <v>0.76500000000000001</v>
      </c>
      <c r="EC296" s="854" t="s">
        <v>863</v>
      </c>
      <c r="ED296" s="854" t="s">
        <v>863</v>
      </c>
      <c r="EE296" s="854" t="s">
        <v>863</v>
      </c>
      <c r="EF296" s="269" t="s">
        <v>863</v>
      </c>
      <c r="EG296" s="269">
        <v>9</v>
      </c>
      <c r="EH296" s="556">
        <v>3</v>
      </c>
      <c r="EI296" s="283">
        <v>3</v>
      </c>
      <c r="EJ296" s="283">
        <v>6</v>
      </c>
      <c r="EK296" s="269">
        <v>15</v>
      </c>
      <c r="EL296" s="218">
        <v>2</v>
      </c>
      <c r="EM296" s="269">
        <v>1</v>
      </c>
      <c r="EN296" s="269">
        <v>155</v>
      </c>
      <c r="EO296" s="269">
        <v>90</v>
      </c>
      <c r="EP296" s="1083">
        <v>37.460978147762752</v>
      </c>
      <c r="EQ296" s="1057">
        <v>0</v>
      </c>
      <c r="ER296" s="269" t="s">
        <v>863</v>
      </c>
      <c r="ES296" s="1081">
        <v>2</v>
      </c>
      <c r="ET296" s="1057">
        <v>2</v>
      </c>
      <c r="EU296" s="269" t="s">
        <v>863</v>
      </c>
      <c r="EV296" s="269" t="s">
        <v>863</v>
      </c>
      <c r="EW296" s="269"/>
      <c r="EX296" s="987">
        <v>6749</v>
      </c>
      <c r="EY296" s="230"/>
      <c r="EZ296" s="230"/>
      <c r="FA296" s="230"/>
      <c r="FB296" s="230"/>
      <c r="FC296" s="126"/>
      <c r="FD296" s="128"/>
      <c r="FE296" s="197"/>
      <c r="FF296" s="32"/>
      <c r="FG296" s="230"/>
      <c r="FH296" s="230"/>
      <c r="FI296" s="230"/>
      <c r="FJ296" s="233"/>
      <c r="FK296" s="37"/>
      <c r="FL296" s="37"/>
      <c r="FM296" s="34"/>
      <c r="FN296" s="118"/>
      <c r="FO296" s="542"/>
      <c r="FP296" s="167">
        <v>68</v>
      </c>
      <c r="FQ296" s="96" t="s">
        <v>578</v>
      </c>
      <c r="FR296" s="93"/>
      <c r="FS296" s="101"/>
      <c r="GR296" s="225"/>
      <c r="GS296" s="225"/>
    </row>
    <row r="297" spans="1:201" hidden="1" x14ac:dyDescent="0.25">
      <c r="A297" s="101">
        <v>172</v>
      </c>
      <c r="B297" s="228">
        <f>COUNTIFS($E$1:E297,E297,$G$1:G297,G297)</f>
        <v>1</v>
      </c>
      <c r="C297" s="228"/>
      <c r="D297" s="966">
        <v>6750</v>
      </c>
      <c r="E297" s="233" t="s">
        <v>579</v>
      </c>
      <c r="F297" s="230" t="s">
        <v>580</v>
      </c>
      <c r="G297" s="230">
        <v>476231446</v>
      </c>
      <c r="H297" s="230">
        <f t="shared" si="4"/>
        <v>70</v>
      </c>
      <c r="I297" s="230" t="s">
        <v>577</v>
      </c>
      <c r="J297" s="230" t="s">
        <v>581</v>
      </c>
      <c r="K297" s="230" t="s">
        <v>53</v>
      </c>
      <c r="L297" s="257" t="s">
        <v>48</v>
      </c>
      <c r="M297" s="230">
        <v>8</v>
      </c>
      <c r="N297" s="226">
        <v>1</v>
      </c>
      <c r="O297" s="226"/>
      <c r="P297" s="226"/>
      <c r="Q297" s="290" t="s">
        <v>563</v>
      </c>
      <c r="T297" s="172" t="s">
        <v>32</v>
      </c>
      <c r="U297" s="172" t="s">
        <v>40</v>
      </c>
      <c r="V297" s="188" t="s">
        <v>479</v>
      </c>
      <c r="W297" s="172" t="s">
        <v>40</v>
      </c>
      <c r="X297" s="174" t="s">
        <v>545</v>
      </c>
      <c r="Y297" s="172" t="s">
        <v>40</v>
      </c>
      <c r="Z297" s="172" t="s">
        <v>545</v>
      </c>
      <c r="AA297" s="230"/>
      <c r="AB297" s="230"/>
      <c r="AC297" s="212">
        <v>159</v>
      </c>
      <c r="AD297" s="212"/>
      <c r="AE297" s="212"/>
      <c r="AF297" s="212"/>
      <c r="AG297" s="212"/>
      <c r="AH297" s="76" t="s">
        <v>578</v>
      </c>
      <c r="AL297" s="318"/>
      <c r="AN297" s="281"/>
      <c r="AO297" s="226">
        <v>2</v>
      </c>
      <c r="AP297" s="397">
        <v>45.2</v>
      </c>
      <c r="AQ297" s="320">
        <v>48.2</v>
      </c>
      <c r="AR297" s="371">
        <v>4.5</v>
      </c>
      <c r="AS297" s="322">
        <v>97.9</v>
      </c>
      <c r="AT297" s="373">
        <v>0.93775933609958506</v>
      </c>
      <c r="AU297" s="369">
        <v>4.2199170124481329</v>
      </c>
      <c r="AV297" s="344">
        <v>0.85768500948766602</v>
      </c>
      <c r="AW297" s="231" t="s">
        <v>754</v>
      </c>
      <c r="AX297" s="340" t="s">
        <v>754</v>
      </c>
      <c r="BC297" s="329" t="e">
        <v>#VALUE!</v>
      </c>
      <c r="BD297" s="329"/>
      <c r="BJ297" s="108" t="s">
        <v>754</v>
      </c>
      <c r="BK297" s="108" t="s">
        <v>754</v>
      </c>
      <c r="BL297" s="341" t="s">
        <v>754</v>
      </c>
      <c r="BM297" s="342" t="s">
        <v>754</v>
      </c>
      <c r="BN297" s="231" t="s">
        <v>754</v>
      </c>
      <c r="BO297" s="231" t="s">
        <v>754</v>
      </c>
      <c r="BP297" s="231" t="s">
        <v>754</v>
      </c>
      <c r="BQ297" s="333" t="e">
        <v>#VALUE!</v>
      </c>
      <c r="BR297" s="347"/>
      <c r="BS297" s="347"/>
      <c r="BT297" s="347"/>
      <c r="BU297" s="347"/>
      <c r="BV297" s="347"/>
      <c r="BW297" s="347"/>
      <c r="BX297" s="347"/>
      <c r="BY297" s="347"/>
      <c r="BZ297" s="347"/>
      <c r="CA297" s="347"/>
      <c r="CB297" s="347"/>
      <c r="CC297" s="347"/>
      <c r="CU297" s="66"/>
      <c r="CX297" s="231" t="s">
        <v>929</v>
      </c>
      <c r="CY297" s="231">
        <v>3</v>
      </c>
      <c r="CZ297" s="231" t="s">
        <v>935</v>
      </c>
      <c r="DA297" s="231" t="s">
        <v>935</v>
      </c>
      <c r="DD297" s="55"/>
      <c r="DE297" s="56"/>
      <c r="DF297" s="56"/>
      <c r="DG297" s="56"/>
      <c r="DH297" s="56"/>
      <c r="DI297" s="4" t="s">
        <v>579</v>
      </c>
      <c r="DJ297" s="109">
        <v>476231446</v>
      </c>
      <c r="DK297" s="269" t="s">
        <v>577</v>
      </c>
      <c r="DL297" s="3">
        <v>6750</v>
      </c>
      <c r="DM297" s="269">
        <v>70</v>
      </c>
      <c r="DN297" s="266" t="s">
        <v>1090</v>
      </c>
      <c r="DO297" s="46" t="s">
        <v>48</v>
      </c>
      <c r="DP297" s="978" t="s">
        <v>158</v>
      </c>
      <c r="DQ297" s="996">
        <v>2</v>
      </c>
      <c r="DR297" s="1057" t="s">
        <v>34</v>
      </c>
      <c r="DS297" s="1057" t="s">
        <v>34</v>
      </c>
      <c r="DU297" s="269">
        <v>0</v>
      </c>
      <c r="DV297" s="269" t="s">
        <v>863</v>
      </c>
      <c r="DW297" s="269" t="s">
        <v>863</v>
      </c>
      <c r="DX297" s="269" t="s">
        <v>863</v>
      </c>
      <c r="DY297" s="269" t="s">
        <v>863</v>
      </c>
      <c r="DZ297" s="269">
        <v>159</v>
      </c>
      <c r="EA297" s="269">
        <v>0.35799999999999998</v>
      </c>
      <c r="EB297" s="1020">
        <v>0.64200000000000002</v>
      </c>
      <c r="EC297" s="854" t="s">
        <v>863</v>
      </c>
      <c r="ED297" s="854" t="s">
        <v>863</v>
      </c>
      <c r="EE297" s="854" t="s">
        <v>863</v>
      </c>
      <c r="EF297" s="269" t="s">
        <v>863</v>
      </c>
      <c r="EG297" s="269">
        <v>0</v>
      </c>
      <c r="EH297" s="556">
        <v>3</v>
      </c>
      <c r="EI297" s="283">
        <v>1</v>
      </c>
      <c r="EJ297" s="283">
        <v>8</v>
      </c>
      <c r="EK297" s="269">
        <v>20</v>
      </c>
      <c r="EL297" s="269">
        <v>2</v>
      </c>
      <c r="EM297" s="269">
        <v>0</v>
      </c>
      <c r="EN297" s="269">
        <v>160</v>
      </c>
      <c r="EO297" s="269">
        <v>103</v>
      </c>
      <c r="EP297" s="1083">
        <v>40.234375</v>
      </c>
      <c r="EQ297" s="1057">
        <v>1</v>
      </c>
      <c r="ER297" s="269" t="s">
        <v>863</v>
      </c>
      <c r="ES297" s="1081">
        <v>3</v>
      </c>
      <c r="ET297" s="1057">
        <v>2</v>
      </c>
      <c r="EU297" s="269" t="s">
        <v>863</v>
      </c>
      <c r="EV297" s="269" t="s">
        <v>863</v>
      </c>
      <c r="EW297" s="269"/>
      <c r="EX297" s="987">
        <v>6750</v>
      </c>
      <c r="EY297" s="230"/>
      <c r="EZ297" s="230"/>
      <c r="FA297" s="230"/>
      <c r="FB297" s="230"/>
      <c r="FC297" s="126"/>
      <c r="FD297" s="128"/>
      <c r="FE297" s="197"/>
      <c r="FF297" s="32"/>
      <c r="FG297" s="230"/>
      <c r="FH297" s="230"/>
      <c r="FI297" s="230"/>
      <c r="FJ297" s="233"/>
      <c r="FK297" s="37"/>
      <c r="FL297" s="37"/>
      <c r="FM297" s="34"/>
      <c r="FN297" s="118"/>
      <c r="FO297" s="542"/>
      <c r="FP297" s="167">
        <v>159</v>
      </c>
      <c r="FQ297" s="96" t="s">
        <v>578</v>
      </c>
      <c r="FR297" s="93"/>
      <c r="FS297" s="101"/>
      <c r="GR297" s="225"/>
      <c r="GS297" s="225"/>
    </row>
    <row r="298" spans="1:201" hidden="1" x14ac:dyDescent="0.25">
      <c r="A298" s="101">
        <v>173</v>
      </c>
      <c r="B298" s="228">
        <f>COUNTIFS($E$1:E298,E298,$G$1:G298,G298)</f>
        <v>1</v>
      </c>
      <c r="C298" s="228"/>
      <c r="D298" s="966">
        <v>6771</v>
      </c>
      <c r="E298" s="233" t="s">
        <v>582</v>
      </c>
      <c r="F298" s="230" t="s">
        <v>74</v>
      </c>
      <c r="G298" s="230">
        <v>506006030</v>
      </c>
      <c r="H298" s="230">
        <f t="shared" si="4"/>
        <v>67</v>
      </c>
      <c r="I298" s="230" t="s">
        <v>583</v>
      </c>
      <c r="J298" s="230" t="s">
        <v>584</v>
      </c>
      <c r="K298" s="230" t="s">
        <v>28</v>
      </c>
      <c r="L298" s="257" t="s">
        <v>585</v>
      </c>
      <c r="M298" s="230">
        <v>2</v>
      </c>
      <c r="N298" s="226" t="s">
        <v>586</v>
      </c>
      <c r="O298" s="226"/>
      <c r="P298" s="226"/>
      <c r="Q298" s="290" t="s">
        <v>587</v>
      </c>
      <c r="T298" s="172" t="s">
        <v>32</v>
      </c>
      <c r="U298" s="172" t="s">
        <v>40</v>
      </c>
      <c r="V298" s="188" t="s">
        <v>479</v>
      </c>
      <c r="W298" s="172" t="s">
        <v>40</v>
      </c>
      <c r="X298" s="174" t="s">
        <v>480</v>
      </c>
      <c r="Y298" s="172" t="s">
        <v>40</v>
      </c>
      <c r="Z298" s="172" t="s">
        <v>545</v>
      </c>
      <c r="AA298" s="230"/>
      <c r="AB298" s="230"/>
      <c r="AC298" s="212">
        <v>202</v>
      </c>
      <c r="AD298" s="212"/>
      <c r="AE298" s="212"/>
      <c r="AF298" s="212"/>
      <c r="AG298" s="212"/>
      <c r="AH298" s="76" t="s">
        <v>588</v>
      </c>
      <c r="AJ298" s="226">
        <v>35.1</v>
      </c>
      <c r="AK298" s="226">
        <v>63.5</v>
      </c>
      <c r="AL298" s="318">
        <v>22.288499999999999</v>
      </c>
      <c r="AM298" s="226">
        <v>10590</v>
      </c>
      <c r="AN298" s="281">
        <v>15.885</v>
      </c>
      <c r="AO298" s="226">
        <v>3</v>
      </c>
      <c r="AP298" s="397">
        <v>13.2</v>
      </c>
      <c r="AQ298" s="320">
        <v>18.899999999999999</v>
      </c>
      <c r="AR298" s="371">
        <v>62.2</v>
      </c>
      <c r="AS298" s="322">
        <v>94.3</v>
      </c>
      <c r="AT298" s="373">
        <v>0.69841269841269837</v>
      </c>
      <c r="AU298" s="369">
        <v>43.441269841269843</v>
      </c>
      <c r="AV298" s="325">
        <v>0.16276202219482122</v>
      </c>
      <c r="AW298" s="226">
        <v>12.1</v>
      </c>
      <c r="AX298" s="340">
        <v>0.2</v>
      </c>
      <c r="AY298" s="231" t="s">
        <v>754</v>
      </c>
      <c r="AZ298" s="231" t="s">
        <v>754</v>
      </c>
      <c r="BA298" s="345" t="s">
        <v>754</v>
      </c>
      <c r="BB298" s="328">
        <v>0.4</v>
      </c>
      <c r="BC298" s="329">
        <v>0.21999999999999992</v>
      </c>
      <c r="BD298" s="346"/>
      <c r="BJ298" s="108">
        <v>60.4</v>
      </c>
      <c r="BK298" s="108">
        <v>38.6</v>
      </c>
      <c r="BL298" s="331">
        <v>1.5647668393782384</v>
      </c>
      <c r="BM298" s="342" t="s">
        <v>754</v>
      </c>
      <c r="BN298" s="231" t="s">
        <v>754</v>
      </c>
      <c r="BO298" s="226">
        <v>9.07</v>
      </c>
      <c r="BP298" s="226">
        <v>15.6</v>
      </c>
      <c r="BQ298" s="333">
        <v>1.7199558985667034</v>
      </c>
      <c r="BR298" s="347"/>
      <c r="BS298" s="347"/>
      <c r="BT298" s="347"/>
      <c r="BU298" s="347"/>
      <c r="BV298" s="347"/>
      <c r="BW298" s="347"/>
      <c r="BX298" s="347"/>
      <c r="BY298" s="347"/>
      <c r="BZ298" s="347"/>
      <c r="CA298" s="347"/>
      <c r="CB298" s="347"/>
      <c r="CC298" s="347"/>
      <c r="CX298" s="231" t="s">
        <v>943</v>
      </c>
      <c r="CY298" s="231">
        <v>4</v>
      </c>
      <c r="CZ298" s="231" t="s">
        <v>933</v>
      </c>
      <c r="DA298" s="231" t="s">
        <v>1292</v>
      </c>
      <c r="DD298" s="55"/>
      <c r="DE298" s="56"/>
      <c r="DF298" s="56"/>
      <c r="DG298" s="56"/>
      <c r="DH298" s="56"/>
      <c r="DI298" s="24" t="s">
        <v>582</v>
      </c>
      <c r="DJ298" s="109">
        <v>506006030</v>
      </c>
      <c r="DK298" s="269" t="s">
        <v>583</v>
      </c>
      <c r="DL298" s="3">
        <v>6771</v>
      </c>
      <c r="DM298" s="269">
        <v>67</v>
      </c>
      <c r="DN298" s="266" t="s">
        <v>1090</v>
      </c>
      <c r="DO298" s="46" t="s">
        <v>48</v>
      </c>
      <c r="DP298" s="978" t="s">
        <v>1146</v>
      </c>
      <c r="DQ298" s="996">
        <v>1</v>
      </c>
      <c r="DR298" s="1057" t="s">
        <v>1143</v>
      </c>
      <c r="DS298" s="1057" t="s">
        <v>1032</v>
      </c>
      <c r="DU298" s="269">
        <v>1</v>
      </c>
      <c r="DV298" s="998">
        <v>37987</v>
      </c>
      <c r="DW298" s="269">
        <v>0</v>
      </c>
      <c r="DX298" s="269">
        <v>1.4</v>
      </c>
      <c r="DY298" s="269">
        <v>3.9</v>
      </c>
      <c r="DZ298" s="269" t="s">
        <v>863</v>
      </c>
      <c r="EA298" s="269" t="s">
        <v>863</v>
      </c>
      <c r="EB298" s="1020" t="s">
        <v>863</v>
      </c>
      <c r="EC298" s="854" t="s">
        <v>863</v>
      </c>
      <c r="ED298" s="854" t="s">
        <v>863</v>
      </c>
      <c r="EE298" s="854" t="s">
        <v>863</v>
      </c>
      <c r="EF298" s="269" t="s">
        <v>863</v>
      </c>
      <c r="EG298" s="269">
        <v>2</v>
      </c>
      <c r="EH298" s="556">
        <v>4</v>
      </c>
      <c r="EI298" s="283" t="s">
        <v>586</v>
      </c>
      <c r="EJ298" s="283">
        <v>2</v>
      </c>
      <c r="EK298" s="269">
        <v>10</v>
      </c>
      <c r="EL298" s="269">
        <v>3</v>
      </c>
      <c r="EM298" s="269">
        <v>0</v>
      </c>
      <c r="EN298" s="269">
        <v>151</v>
      </c>
      <c r="EO298" s="269">
        <v>68</v>
      </c>
      <c r="EP298" s="1083">
        <v>29.823253366080436</v>
      </c>
      <c r="EQ298" s="1057">
        <v>2</v>
      </c>
      <c r="ER298" s="998">
        <v>42914</v>
      </c>
      <c r="ES298" s="1081" t="s">
        <v>863</v>
      </c>
      <c r="ET298" s="1057" t="s">
        <v>863</v>
      </c>
      <c r="EU298" s="269" t="s">
        <v>863</v>
      </c>
      <c r="EV298" s="269" t="s">
        <v>863</v>
      </c>
      <c r="EW298" s="269"/>
      <c r="EX298" s="987">
        <v>6771</v>
      </c>
      <c r="EY298" s="230"/>
      <c r="EZ298" s="230"/>
      <c r="FA298" s="230"/>
      <c r="FB298" s="230"/>
      <c r="FC298" s="126"/>
      <c r="FD298" s="128"/>
      <c r="FE298" s="197"/>
      <c r="FF298" s="32"/>
      <c r="FG298" s="230"/>
      <c r="FH298" s="230"/>
      <c r="FI298" s="230"/>
      <c r="FJ298" s="233"/>
      <c r="FK298" s="37"/>
      <c r="FL298" s="37"/>
      <c r="FM298" s="34"/>
      <c r="FN298" s="118"/>
      <c r="FO298" s="542"/>
      <c r="FP298" s="167">
        <v>202</v>
      </c>
      <c r="FQ298" s="96" t="s">
        <v>588</v>
      </c>
      <c r="FR298" s="93"/>
      <c r="FS298" s="101"/>
      <c r="GR298" s="225"/>
      <c r="GS298" s="225"/>
    </row>
    <row r="299" spans="1:201" hidden="1" x14ac:dyDescent="0.25">
      <c r="A299" s="228">
        <v>174</v>
      </c>
      <c r="B299" s="228">
        <f>COUNTIFS($E$1:E299,E299,$G$1:G299,G299)</f>
        <v>1</v>
      </c>
      <c r="C299" s="228"/>
      <c r="D299" s="966">
        <v>6785</v>
      </c>
      <c r="E299" s="233" t="s">
        <v>589</v>
      </c>
      <c r="F299" s="230" t="s">
        <v>33</v>
      </c>
      <c r="G299" s="230">
        <v>345107441</v>
      </c>
      <c r="H299" s="230">
        <f t="shared" si="4"/>
        <v>83</v>
      </c>
      <c r="I299" s="230" t="s">
        <v>590</v>
      </c>
      <c r="J299" s="230" t="s">
        <v>27</v>
      </c>
      <c r="K299" s="230" t="s">
        <v>53</v>
      </c>
      <c r="L299" s="257" t="s">
        <v>48</v>
      </c>
      <c r="M299" s="230">
        <v>6</v>
      </c>
      <c r="N299" s="230">
        <v>3</v>
      </c>
      <c r="O299" s="230"/>
      <c r="P299" s="230"/>
      <c r="Q299" s="296" t="s">
        <v>563</v>
      </c>
      <c r="R299" s="71"/>
      <c r="S299" s="71"/>
      <c r="T299" s="172" t="s">
        <v>32</v>
      </c>
      <c r="U299" s="174" t="s">
        <v>591</v>
      </c>
      <c r="V299" s="188" t="s">
        <v>479</v>
      </c>
      <c r="W299" s="172" t="s">
        <v>40</v>
      </c>
      <c r="X299" s="174" t="s">
        <v>480</v>
      </c>
      <c r="Y299" s="172" t="s">
        <v>40</v>
      </c>
      <c r="Z299" s="172" t="s">
        <v>545</v>
      </c>
      <c r="AA299" s="230"/>
      <c r="AB299" s="230"/>
      <c r="AC299" s="95">
        <v>927</v>
      </c>
      <c r="AD299" s="95"/>
      <c r="AE299" s="95"/>
      <c r="AF299" s="95"/>
      <c r="AG299" s="95"/>
      <c r="AH299" s="441" t="s">
        <v>161</v>
      </c>
      <c r="AI299" s="457"/>
      <c r="AJ299" s="230">
        <v>10.7</v>
      </c>
      <c r="AK299" s="230">
        <v>62.6</v>
      </c>
      <c r="AL299" s="524">
        <v>6.698199999999999</v>
      </c>
      <c r="AM299" s="230">
        <v>7465</v>
      </c>
      <c r="AN299" s="495">
        <v>4.9766666666666666</v>
      </c>
      <c r="AO299" s="230">
        <v>4</v>
      </c>
      <c r="AP299" s="526">
        <v>60.5</v>
      </c>
      <c r="AQ299" s="526">
        <v>28.8</v>
      </c>
      <c r="AR299" s="526">
        <v>5.21</v>
      </c>
      <c r="AS299" s="322">
        <v>94.509999999999991</v>
      </c>
      <c r="AT299" s="323">
        <v>2.1006944444444442</v>
      </c>
      <c r="AU299" s="324">
        <v>10.944618055555555</v>
      </c>
      <c r="AV299" s="527">
        <v>1.7788885621875921</v>
      </c>
      <c r="AW299" s="230">
        <v>59.4</v>
      </c>
      <c r="AX299" s="444">
        <v>0.2</v>
      </c>
      <c r="AY299" s="223" t="s">
        <v>754</v>
      </c>
      <c r="AZ299" s="223" t="s">
        <v>754</v>
      </c>
      <c r="BA299" s="445" t="s">
        <v>754</v>
      </c>
      <c r="BB299" s="532">
        <v>0.05</v>
      </c>
      <c r="BC299" s="533">
        <v>0.22000000000000028</v>
      </c>
      <c r="BD299" s="632"/>
      <c r="BE299" s="230"/>
      <c r="BF299" s="230"/>
      <c r="BG299" s="230"/>
      <c r="BH299" s="230"/>
      <c r="BI299" s="230"/>
      <c r="BJ299" s="107">
        <v>61</v>
      </c>
      <c r="BK299" s="107">
        <v>38.6</v>
      </c>
      <c r="BL299" s="534">
        <v>1.5803108808290154</v>
      </c>
      <c r="BM299" s="447" t="s">
        <v>754</v>
      </c>
      <c r="BN299" s="223" t="s">
        <v>754</v>
      </c>
      <c r="BO299" s="230">
        <v>4.7699999999999996</v>
      </c>
      <c r="BP299" s="230">
        <v>18.399999999999999</v>
      </c>
      <c r="BQ299" s="535">
        <v>3.8574423480083859</v>
      </c>
      <c r="BR299" s="536" t="s">
        <v>754</v>
      </c>
      <c r="BS299" s="536" t="s">
        <v>754</v>
      </c>
      <c r="BT299" s="536"/>
      <c r="BU299" s="536" t="s">
        <v>754</v>
      </c>
      <c r="BV299" s="536" t="s">
        <v>754</v>
      </c>
      <c r="BW299" s="536" t="s">
        <v>754</v>
      </c>
      <c r="BX299" s="536" t="s">
        <v>754</v>
      </c>
      <c r="BY299" s="536" t="s">
        <v>754</v>
      </c>
      <c r="BZ299" s="536" t="s">
        <v>754</v>
      </c>
      <c r="CA299" s="536" t="s">
        <v>754</v>
      </c>
      <c r="CB299" s="536" t="s">
        <v>754</v>
      </c>
      <c r="CC299" s="536" t="s">
        <v>754</v>
      </c>
      <c r="CD299" s="230"/>
      <c r="CE299" s="230"/>
      <c r="CF299" s="230"/>
      <c r="CG299" s="230"/>
      <c r="CH299" s="230"/>
      <c r="CI299" s="230"/>
      <c r="CJ299" s="230"/>
      <c r="CK299" s="230"/>
      <c r="CL299" s="230"/>
      <c r="CM299" s="230"/>
      <c r="CN299" s="71"/>
      <c r="CO299" s="71"/>
      <c r="CP299" s="71"/>
      <c r="CQ299" s="71"/>
      <c r="CR299" s="71"/>
      <c r="CS299" s="71"/>
      <c r="CT299" s="71"/>
      <c r="CU299" s="587"/>
      <c r="CV299" s="230"/>
      <c r="CW299" s="230"/>
      <c r="CX299" s="223" t="s">
        <v>932</v>
      </c>
      <c r="CY299" s="223">
        <v>4</v>
      </c>
      <c r="CZ299" s="223" t="s">
        <v>930</v>
      </c>
      <c r="DA299" s="98" t="s">
        <v>930</v>
      </c>
      <c r="DB299" s="448"/>
      <c r="DC299" s="230"/>
      <c r="DD299" s="54">
        <v>6785</v>
      </c>
      <c r="DE299" s="49">
        <v>348.46840030000067</v>
      </c>
      <c r="DF299" s="49" t="s">
        <v>1167</v>
      </c>
      <c r="DG299" s="49">
        <v>0</v>
      </c>
      <c r="DH299" s="49">
        <v>0</v>
      </c>
      <c r="DI299" s="233" t="s">
        <v>589</v>
      </c>
      <c r="DJ299" s="218">
        <v>345107441</v>
      </c>
      <c r="DK299" s="269" t="s">
        <v>590</v>
      </c>
      <c r="DL299" s="92">
        <v>6785</v>
      </c>
      <c r="DM299" s="269">
        <v>83</v>
      </c>
      <c r="DN299" s="266" t="s">
        <v>1090</v>
      </c>
      <c r="DO299" s="279" t="s">
        <v>48</v>
      </c>
      <c r="DP299" s="978" t="s">
        <v>161</v>
      </c>
      <c r="DQ299" s="996">
        <v>2</v>
      </c>
      <c r="DR299" s="1057" t="s">
        <v>34</v>
      </c>
      <c r="DS299" s="1057" t="s">
        <v>1047</v>
      </c>
      <c r="DU299" s="269">
        <v>1</v>
      </c>
      <c r="DV299" s="998">
        <v>42531</v>
      </c>
      <c r="DW299" s="269">
        <v>1</v>
      </c>
      <c r="DX299" s="269" t="s">
        <v>863</v>
      </c>
      <c r="DY299" s="269" t="s">
        <v>863</v>
      </c>
      <c r="DZ299" s="269">
        <v>927</v>
      </c>
      <c r="EA299" s="269">
        <v>0.70199999999999996</v>
      </c>
      <c r="EB299" s="1020">
        <v>0.29799999999999999</v>
      </c>
      <c r="EC299" s="854" t="s">
        <v>863</v>
      </c>
      <c r="ED299" s="854" t="s">
        <v>863</v>
      </c>
      <c r="EE299" s="854" t="s">
        <v>863</v>
      </c>
      <c r="EF299" s="269" t="s">
        <v>863</v>
      </c>
      <c r="EG299" s="269">
        <v>0</v>
      </c>
      <c r="EH299" s="556">
        <v>4</v>
      </c>
      <c r="EI299" s="283">
        <v>3</v>
      </c>
      <c r="EJ299" s="283">
        <v>6</v>
      </c>
      <c r="EK299" s="269" t="s">
        <v>863</v>
      </c>
      <c r="EL299" s="269" t="s">
        <v>863</v>
      </c>
      <c r="EM299" s="269">
        <v>0</v>
      </c>
      <c r="EN299" s="269">
        <v>165</v>
      </c>
      <c r="EO299" s="269">
        <v>57</v>
      </c>
      <c r="EP299" s="1083">
        <v>20.9366391184573</v>
      </c>
      <c r="EQ299" s="1057">
        <v>1</v>
      </c>
      <c r="ER299" s="269" t="s">
        <v>863</v>
      </c>
      <c r="ES299" s="1081" t="s">
        <v>863</v>
      </c>
      <c r="ET299" s="1057" t="s">
        <v>863</v>
      </c>
      <c r="EU299" s="269" t="s">
        <v>863</v>
      </c>
      <c r="EV299" s="269" t="s">
        <v>863</v>
      </c>
      <c r="EW299" s="269"/>
      <c r="EX299" s="987">
        <v>6785</v>
      </c>
      <c r="EY299" s="230"/>
      <c r="EZ299" s="230"/>
      <c r="FA299" s="230"/>
      <c r="FB299" s="230"/>
      <c r="FC299" s="126"/>
      <c r="FD299" s="128"/>
      <c r="FE299" s="197"/>
      <c r="FF299" s="32"/>
      <c r="FG299" s="230"/>
      <c r="FH299" s="230"/>
      <c r="FI299" s="230"/>
      <c r="FJ299" s="233"/>
      <c r="FK299" s="37"/>
      <c r="FL299" s="37"/>
      <c r="FM299" s="34"/>
      <c r="FN299" s="118"/>
      <c r="FO299" s="542"/>
      <c r="FP299" s="167">
        <v>927</v>
      </c>
      <c r="FQ299" s="96" t="s">
        <v>161</v>
      </c>
      <c r="FR299" s="93"/>
      <c r="FS299" s="101"/>
    </row>
    <row r="300" spans="1:201" hidden="1" x14ac:dyDescent="0.25">
      <c r="A300" s="101">
        <v>175</v>
      </c>
      <c r="B300" s="228">
        <f>COUNTIFS($E$1:E300,E300,$G$1:G300,G300)</f>
        <v>1</v>
      </c>
      <c r="C300" s="228"/>
      <c r="D300" s="966">
        <v>6786</v>
      </c>
      <c r="E300" s="233" t="s">
        <v>592</v>
      </c>
      <c r="F300" s="230" t="s">
        <v>593</v>
      </c>
      <c r="G300" s="230">
        <v>9051186067</v>
      </c>
      <c r="H300" s="230">
        <f t="shared" si="4"/>
        <v>27</v>
      </c>
      <c r="I300" s="230" t="s">
        <v>590</v>
      </c>
      <c r="J300" s="230" t="s">
        <v>594</v>
      </c>
      <c r="K300" s="230" t="s">
        <v>53</v>
      </c>
      <c r="L300" s="257" t="s">
        <v>48</v>
      </c>
      <c r="M300" s="230">
        <v>10</v>
      </c>
      <c r="N300" s="226">
        <v>8</v>
      </c>
      <c r="O300" s="226"/>
      <c r="P300" s="226"/>
      <c r="Q300" s="290" t="s">
        <v>563</v>
      </c>
      <c r="T300" s="172" t="s">
        <v>32</v>
      </c>
      <c r="U300" s="174" t="s">
        <v>591</v>
      </c>
      <c r="V300" s="188" t="s">
        <v>479</v>
      </c>
      <c r="W300" s="172" t="s">
        <v>40</v>
      </c>
      <c r="X300" s="174" t="s">
        <v>480</v>
      </c>
      <c r="Y300" s="172" t="s">
        <v>40</v>
      </c>
      <c r="Z300" s="172" t="s">
        <v>545</v>
      </c>
      <c r="AA300" s="230"/>
      <c r="AB300" s="230"/>
      <c r="AC300" s="212">
        <v>848</v>
      </c>
      <c r="AD300" s="212"/>
      <c r="AE300" s="212"/>
      <c r="AF300" s="212"/>
      <c r="AG300" s="212"/>
      <c r="AH300" s="76" t="s">
        <v>457</v>
      </c>
      <c r="AJ300" s="226">
        <v>2.68</v>
      </c>
      <c r="AK300" s="226">
        <v>76.2</v>
      </c>
      <c r="AL300" s="318">
        <v>2.04216</v>
      </c>
      <c r="AM300" s="226">
        <v>9733</v>
      </c>
      <c r="AN300" s="281">
        <v>3.8932000000000002</v>
      </c>
      <c r="AO300" s="226">
        <v>4</v>
      </c>
      <c r="AP300" s="397">
        <v>74.8</v>
      </c>
      <c r="AQ300" s="320">
        <v>12.9</v>
      </c>
      <c r="AR300" s="371">
        <v>6.28</v>
      </c>
      <c r="AS300" s="322">
        <v>93.98</v>
      </c>
      <c r="AT300" s="373">
        <v>5.7984496124031004</v>
      </c>
      <c r="AU300" s="369">
        <v>36.414263565891474</v>
      </c>
      <c r="AV300" s="325">
        <v>3.8998957247132431</v>
      </c>
      <c r="AW300" s="226">
        <v>55</v>
      </c>
      <c r="AX300" s="340">
        <v>4</v>
      </c>
      <c r="BC300" s="329">
        <v>3.9599999999999995</v>
      </c>
      <c r="BD300" s="329"/>
      <c r="BJ300" s="108">
        <v>32.6</v>
      </c>
      <c r="BK300" s="108">
        <v>66.400000000000006</v>
      </c>
      <c r="BL300" s="331">
        <v>0.49096385542168675</v>
      </c>
      <c r="BM300" s="342" t="s">
        <v>754</v>
      </c>
      <c r="BN300" s="231" t="s">
        <v>754</v>
      </c>
      <c r="BO300" s="226">
        <v>9.61</v>
      </c>
      <c r="BP300" s="226">
        <v>8.43</v>
      </c>
      <c r="BQ300" s="333">
        <v>0.87721123829344438</v>
      </c>
      <c r="BR300" s="347"/>
      <c r="BS300" s="347"/>
      <c r="BT300" s="347"/>
      <c r="BU300" s="347"/>
      <c r="BV300" s="347"/>
      <c r="BW300" s="347"/>
      <c r="BX300" s="347"/>
      <c r="BY300" s="347"/>
      <c r="BZ300" s="347"/>
      <c r="CA300" s="347"/>
      <c r="CB300" s="347"/>
      <c r="CC300" s="347"/>
      <c r="CU300" s="66"/>
      <c r="CX300" s="231" t="s">
        <v>929</v>
      </c>
      <c r="CY300" s="231">
        <v>3</v>
      </c>
      <c r="CZ300" s="231" t="s">
        <v>930</v>
      </c>
      <c r="DA300" s="98" t="s">
        <v>930</v>
      </c>
      <c r="DD300" s="54"/>
      <c r="DE300" s="49"/>
      <c r="DF300" s="49"/>
      <c r="DG300" s="49"/>
      <c r="DH300" s="49"/>
      <c r="DI300" s="4" t="s">
        <v>592</v>
      </c>
      <c r="DJ300" s="109">
        <v>9051186067</v>
      </c>
      <c r="DK300" s="269" t="s">
        <v>590</v>
      </c>
      <c r="DL300" s="3">
        <v>6786</v>
      </c>
      <c r="DM300" s="269">
        <v>27</v>
      </c>
      <c r="DN300" s="266" t="s">
        <v>1090</v>
      </c>
      <c r="DO300" s="46" t="s">
        <v>48</v>
      </c>
      <c r="DP300" s="978" t="s">
        <v>457</v>
      </c>
      <c r="DQ300" s="996">
        <v>2</v>
      </c>
      <c r="DR300" s="559" t="s">
        <v>594</v>
      </c>
      <c r="DS300" s="1057" t="s">
        <v>594</v>
      </c>
      <c r="DU300" s="269">
        <v>0</v>
      </c>
      <c r="DV300" s="269" t="s">
        <v>863</v>
      </c>
      <c r="DW300" s="269" t="s">
        <v>863</v>
      </c>
      <c r="DX300" s="269">
        <v>0.6</v>
      </c>
      <c r="DY300" s="269" t="s">
        <v>863</v>
      </c>
      <c r="DZ300" s="269">
        <v>848</v>
      </c>
      <c r="EA300" s="1020">
        <v>4.4999999999999998E-2</v>
      </c>
      <c r="EB300" s="1020">
        <v>0.95499999999999996</v>
      </c>
      <c r="EC300" s="854" t="s">
        <v>863</v>
      </c>
      <c r="ED300" s="854" t="s">
        <v>863</v>
      </c>
      <c r="EE300" s="854" t="s">
        <v>863</v>
      </c>
      <c r="EF300" s="269" t="s">
        <v>863</v>
      </c>
      <c r="EG300" s="269">
        <v>2</v>
      </c>
      <c r="EH300" s="556">
        <v>3</v>
      </c>
      <c r="EI300" s="283">
        <v>8</v>
      </c>
      <c r="EJ300" s="283">
        <v>10</v>
      </c>
      <c r="EK300" s="269">
        <v>15</v>
      </c>
      <c r="EL300" s="218">
        <v>2</v>
      </c>
      <c r="EM300" s="269">
        <v>1</v>
      </c>
      <c r="EN300" s="269">
        <v>168</v>
      </c>
      <c r="EO300" s="269">
        <v>72</v>
      </c>
      <c r="EP300" s="1083">
        <v>25.510204081632651</v>
      </c>
      <c r="EQ300" s="1057">
        <v>0</v>
      </c>
      <c r="ER300" s="269" t="s">
        <v>863</v>
      </c>
      <c r="ES300" s="1081">
        <v>0</v>
      </c>
      <c r="ET300" s="1057">
        <v>0</v>
      </c>
      <c r="EU300" s="269">
        <v>2</v>
      </c>
      <c r="EV300" s="998">
        <v>42884</v>
      </c>
      <c r="EW300" s="998"/>
      <c r="EX300" s="987">
        <v>6786</v>
      </c>
      <c r="EY300" s="230"/>
      <c r="EZ300" s="230"/>
      <c r="FA300" s="230"/>
      <c r="FB300" s="230"/>
      <c r="FC300" s="126"/>
      <c r="FD300" s="128"/>
      <c r="FE300" s="197"/>
      <c r="FF300" s="32"/>
      <c r="FG300" s="230"/>
      <c r="FH300" s="230"/>
      <c r="FI300" s="230"/>
      <c r="FJ300" s="233"/>
      <c r="FK300" s="37"/>
      <c r="FL300" s="37"/>
      <c r="FM300" s="34"/>
      <c r="FN300" s="118"/>
      <c r="FO300" s="542"/>
      <c r="FP300" s="167">
        <v>848</v>
      </c>
      <c r="FQ300" s="96" t="s">
        <v>457</v>
      </c>
      <c r="FR300" s="42"/>
      <c r="FS300" s="101"/>
      <c r="GR300" s="225"/>
      <c r="GS300" s="225"/>
    </row>
    <row r="301" spans="1:201" hidden="1" x14ac:dyDescent="0.25">
      <c r="A301" s="101">
        <v>176</v>
      </c>
      <c r="B301" s="228">
        <f>COUNTIFS($E$1:E301,E301,$G$1:G301,G301)</f>
        <v>1</v>
      </c>
      <c r="C301" s="228"/>
      <c r="D301" s="966">
        <v>6787</v>
      </c>
      <c r="E301" s="233" t="s">
        <v>595</v>
      </c>
      <c r="F301" s="230" t="s">
        <v>43</v>
      </c>
      <c r="G301" s="230">
        <v>430828463</v>
      </c>
      <c r="H301" s="230">
        <f t="shared" si="4"/>
        <v>74</v>
      </c>
      <c r="I301" s="230" t="s">
        <v>590</v>
      </c>
      <c r="J301" s="230" t="s">
        <v>34</v>
      </c>
      <c r="K301" s="230" t="s">
        <v>53</v>
      </c>
      <c r="L301" s="257" t="s">
        <v>48</v>
      </c>
      <c r="M301" s="230">
        <v>19</v>
      </c>
      <c r="N301" s="226">
        <v>5</v>
      </c>
      <c r="O301" s="226"/>
      <c r="P301" s="226"/>
      <c r="Q301" s="290" t="s">
        <v>563</v>
      </c>
      <c r="T301" s="172" t="s">
        <v>32</v>
      </c>
      <c r="U301" s="174" t="s">
        <v>591</v>
      </c>
      <c r="V301" s="188" t="s">
        <v>479</v>
      </c>
      <c r="W301" s="172" t="s">
        <v>40</v>
      </c>
      <c r="X301" s="174" t="s">
        <v>480</v>
      </c>
      <c r="Y301" s="172" t="s">
        <v>40</v>
      </c>
      <c r="Z301" s="172" t="s">
        <v>545</v>
      </c>
      <c r="AA301" s="230"/>
      <c r="AB301" s="230"/>
      <c r="AC301" s="212">
        <v>459</v>
      </c>
      <c r="AD301" s="212"/>
      <c r="AE301" s="212"/>
      <c r="AF301" s="212"/>
      <c r="AG301" s="212"/>
      <c r="AH301" s="76" t="s">
        <v>161</v>
      </c>
      <c r="AJ301" s="226">
        <v>58.7</v>
      </c>
      <c r="AK301" s="226">
        <v>57</v>
      </c>
      <c r="AL301" s="318">
        <v>33.459000000000003</v>
      </c>
      <c r="AM301" s="226">
        <v>12698</v>
      </c>
      <c r="AN301" s="281">
        <v>2.6732631578947368</v>
      </c>
      <c r="AO301" s="226">
        <v>4</v>
      </c>
      <c r="AP301" s="397">
        <v>16.399999999999999</v>
      </c>
      <c r="AQ301" s="320">
        <v>71.099999999999994</v>
      </c>
      <c r="AR301" s="371">
        <v>6.56</v>
      </c>
      <c r="AS301" s="322">
        <v>94.06</v>
      </c>
      <c r="AT301" s="373">
        <v>0.23066104078762306</v>
      </c>
      <c r="AU301" s="369">
        <v>1.5131364275668071</v>
      </c>
      <c r="AV301" s="325">
        <v>0.21117692505794489</v>
      </c>
      <c r="AW301" s="226">
        <v>10.4</v>
      </c>
      <c r="AX301" s="340">
        <v>1.2</v>
      </c>
      <c r="BC301" s="329">
        <v>1.1999999999999997</v>
      </c>
      <c r="BD301" s="329"/>
      <c r="BJ301" s="108">
        <v>59.2</v>
      </c>
      <c r="BK301" s="108">
        <v>40</v>
      </c>
      <c r="BL301" s="331">
        <v>1.48</v>
      </c>
      <c r="BM301" s="342" t="s">
        <v>754</v>
      </c>
      <c r="BN301" s="231" t="s">
        <v>754</v>
      </c>
      <c r="BO301" s="226">
        <v>14.8</v>
      </c>
      <c r="BP301" s="226">
        <v>19.3</v>
      </c>
      <c r="BQ301" s="333">
        <v>1.3040540540540539</v>
      </c>
      <c r="BR301" s="347">
        <v>14.7</v>
      </c>
      <c r="BS301" s="347">
        <v>79.900000000000006</v>
      </c>
      <c r="BT301" s="347"/>
      <c r="BU301" s="357">
        <v>7.5</v>
      </c>
      <c r="BV301" s="357">
        <v>33</v>
      </c>
      <c r="BW301" s="357">
        <v>19.8</v>
      </c>
      <c r="BX301" s="357">
        <v>6.5</v>
      </c>
      <c r="BY301" s="357">
        <v>22.5</v>
      </c>
      <c r="BZ301" s="357">
        <v>7.4</v>
      </c>
      <c r="CA301" s="357">
        <v>35.200000000000003</v>
      </c>
      <c r="CB301" s="357">
        <v>11.6</v>
      </c>
      <c r="CC301" s="357">
        <v>1.2</v>
      </c>
      <c r="CU301" s="66"/>
      <c r="CX301" s="231" t="s">
        <v>929</v>
      </c>
      <c r="CY301" s="231">
        <v>3</v>
      </c>
      <c r="CZ301" s="231" t="s">
        <v>927</v>
      </c>
      <c r="DA301" s="62" t="s">
        <v>927</v>
      </c>
      <c r="DD301" s="54"/>
      <c r="DE301" s="49"/>
      <c r="DF301" s="49"/>
      <c r="DG301" s="49"/>
      <c r="DH301" s="49"/>
      <c r="DI301" s="4" t="s">
        <v>595</v>
      </c>
      <c r="DJ301" s="109">
        <v>430828463</v>
      </c>
      <c r="DK301" s="269" t="s">
        <v>590</v>
      </c>
      <c r="DL301" s="3">
        <v>6787</v>
      </c>
      <c r="DM301" s="269">
        <v>74</v>
      </c>
      <c r="DN301" s="521" t="s">
        <v>1088</v>
      </c>
      <c r="DO301" s="46" t="s">
        <v>48</v>
      </c>
      <c r="DP301" s="978" t="s">
        <v>161</v>
      </c>
      <c r="DQ301" s="996">
        <v>2</v>
      </c>
      <c r="DR301" s="559" t="s">
        <v>34</v>
      </c>
      <c r="DS301" s="1057" t="s">
        <v>34</v>
      </c>
      <c r="DU301" s="269">
        <v>0</v>
      </c>
      <c r="DV301" s="269" t="s">
        <v>863</v>
      </c>
      <c r="DW301" s="269" t="s">
        <v>863</v>
      </c>
      <c r="DX301" s="269">
        <v>13.3</v>
      </c>
      <c r="DY301" s="269" t="s">
        <v>863</v>
      </c>
      <c r="DZ301" s="269">
        <v>459</v>
      </c>
      <c r="EA301" s="1020">
        <v>0.10199999999999999</v>
      </c>
      <c r="EB301" s="1020">
        <v>0.89800000000000002</v>
      </c>
      <c r="EC301" s="854" t="s">
        <v>863</v>
      </c>
      <c r="ED301" s="854" t="s">
        <v>863</v>
      </c>
      <c r="EE301" s="854" t="s">
        <v>863</v>
      </c>
      <c r="EF301" s="269" t="s">
        <v>863</v>
      </c>
      <c r="EG301" s="269">
        <v>0</v>
      </c>
      <c r="EH301" s="556">
        <v>3</v>
      </c>
      <c r="EI301" s="283">
        <v>5</v>
      </c>
      <c r="EJ301" s="283">
        <v>19</v>
      </c>
      <c r="EK301" s="269">
        <v>60</v>
      </c>
      <c r="EL301" s="269">
        <v>3</v>
      </c>
      <c r="EM301" s="269">
        <v>0</v>
      </c>
      <c r="EN301" s="269" t="s">
        <v>863</v>
      </c>
      <c r="EO301" s="269" t="s">
        <v>863</v>
      </c>
      <c r="EP301" s="1083" t="s">
        <v>863</v>
      </c>
      <c r="EQ301" s="1057">
        <v>2</v>
      </c>
      <c r="ER301" s="998" t="s">
        <v>863</v>
      </c>
      <c r="ES301" s="1081">
        <v>3</v>
      </c>
      <c r="ET301" s="1057">
        <v>2</v>
      </c>
      <c r="EU301" s="269" t="s">
        <v>863</v>
      </c>
      <c r="EV301" s="269" t="s">
        <v>863</v>
      </c>
      <c r="EW301" s="269"/>
      <c r="EX301" s="987">
        <v>6787</v>
      </c>
      <c r="EY301" s="230"/>
      <c r="EZ301" s="230"/>
      <c r="FA301" s="230"/>
      <c r="FB301" s="230"/>
      <c r="FC301" s="126"/>
      <c r="FD301" s="128"/>
      <c r="FE301" s="197"/>
      <c r="FF301" s="32"/>
      <c r="FG301" s="230"/>
      <c r="FH301" s="230"/>
      <c r="FI301" s="230"/>
      <c r="FJ301" s="233"/>
      <c r="FK301" s="37"/>
      <c r="FL301" s="37"/>
      <c r="FM301" s="34"/>
      <c r="FN301" s="118"/>
      <c r="FO301" s="542"/>
      <c r="FP301" s="167">
        <v>459</v>
      </c>
      <c r="FQ301" s="96" t="s">
        <v>161</v>
      </c>
      <c r="FR301" s="93"/>
      <c r="FS301" s="101"/>
      <c r="GR301" s="225"/>
      <c r="GS301" s="225"/>
    </row>
    <row r="302" spans="1:201" hidden="1" x14ac:dyDescent="0.25">
      <c r="A302" s="101">
        <v>177</v>
      </c>
      <c r="B302" s="228">
        <f>COUNTIFS($E$1:E302,E302,$G$1:G302,G302)</f>
        <v>3</v>
      </c>
      <c r="C302" s="228"/>
      <c r="D302" s="966">
        <v>6788</v>
      </c>
      <c r="E302" s="233" t="s">
        <v>476</v>
      </c>
      <c r="F302" s="230" t="s">
        <v>184</v>
      </c>
      <c r="G302" s="230">
        <v>6411150944</v>
      </c>
      <c r="H302" s="230">
        <f t="shared" si="4"/>
        <v>53</v>
      </c>
      <c r="I302" s="230" t="s">
        <v>590</v>
      </c>
      <c r="J302" s="230" t="s">
        <v>34</v>
      </c>
      <c r="K302" s="230" t="s">
        <v>53</v>
      </c>
      <c r="L302" s="257" t="s">
        <v>48</v>
      </c>
      <c r="M302" s="230">
        <v>20</v>
      </c>
      <c r="N302" s="226">
        <v>1</v>
      </c>
      <c r="O302" s="226"/>
      <c r="P302" s="226"/>
      <c r="Q302" s="290" t="s">
        <v>563</v>
      </c>
      <c r="T302" s="172" t="s">
        <v>32</v>
      </c>
      <c r="U302" s="174" t="s">
        <v>591</v>
      </c>
      <c r="V302" s="188" t="s">
        <v>479</v>
      </c>
      <c r="W302" s="172" t="s">
        <v>40</v>
      </c>
      <c r="X302" s="174" t="s">
        <v>480</v>
      </c>
      <c r="Y302" s="172" t="s">
        <v>40</v>
      </c>
      <c r="Z302" s="172" t="s">
        <v>545</v>
      </c>
      <c r="AA302" s="230"/>
      <c r="AB302" s="230"/>
      <c r="AC302" s="219">
        <v>142</v>
      </c>
      <c r="AD302" s="219"/>
      <c r="AE302" s="219"/>
      <c r="AF302" s="219"/>
      <c r="AG302" s="219"/>
      <c r="AH302" s="76" t="s">
        <v>457</v>
      </c>
      <c r="AJ302" s="226">
        <v>14.8</v>
      </c>
      <c r="AK302" s="226">
        <v>37.299999999999997</v>
      </c>
      <c r="AL302" s="318">
        <v>5.5203999999999995</v>
      </c>
      <c r="AM302" s="226">
        <v>10865</v>
      </c>
      <c r="AN302" s="281">
        <v>2.173</v>
      </c>
      <c r="AO302" s="226">
        <v>4</v>
      </c>
      <c r="AP302" s="397">
        <v>79.900000000000006</v>
      </c>
      <c r="AQ302" s="320">
        <v>15.2</v>
      </c>
      <c r="AR302" s="371">
        <v>1.8</v>
      </c>
      <c r="AS302" s="322">
        <v>96.9</v>
      </c>
      <c r="AT302" s="373">
        <v>5.2565789473684212</v>
      </c>
      <c r="AU302" s="369">
        <v>9.4618421052631589</v>
      </c>
      <c r="AV302" s="325">
        <v>4.7</v>
      </c>
      <c r="AW302" s="226">
        <v>25</v>
      </c>
      <c r="BC302" s="329">
        <v>10.98</v>
      </c>
      <c r="BD302" s="329"/>
      <c r="BJ302" s="108">
        <v>40.200000000000003</v>
      </c>
      <c r="BK302" s="108">
        <v>57.9</v>
      </c>
      <c r="BL302" s="331">
        <v>0.69430051813471505</v>
      </c>
      <c r="BM302" s="342" t="s">
        <v>754</v>
      </c>
      <c r="BN302" s="231" t="s">
        <v>754</v>
      </c>
      <c r="BO302" s="226">
        <v>16.899999999999999</v>
      </c>
      <c r="BP302" s="226">
        <v>17.2</v>
      </c>
      <c r="BQ302" s="333">
        <v>1.0177514792899409</v>
      </c>
      <c r="BR302" s="347"/>
      <c r="BS302" s="347"/>
      <c r="BT302" s="347"/>
      <c r="BU302" s="347"/>
      <c r="BV302" s="347"/>
      <c r="BW302" s="347"/>
      <c r="BX302" s="347"/>
      <c r="BY302" s="347"/>
      <c r="BZ302" s="347"/>
      <c r="CA302" s="347"/>
      <c r="CB302" s="347"/>
      <c r="CC302" s="347"/>
      <c r="CU302" s="66"/>
      <c r="CX302" s="231" t="s">
        <v>929</v>
      </c>
      <c r="CY302" s="231">
        <v>3</v>
      </c>
      <c r="CZ302" s="231" t="s">
        <v>928</v>
      </c>
      <c r="DA302" s="231" t="s">
        <v>928</v>
      </c>
      <c r="DD302" s="54"/>
      <c r="DE302" s="49"/>
      <c r="DF302" s="49"/>
      <c r="DG302" s="49"/>
      <c r="DH302" s="49"/>
      <c r="DI302" s="4" t="s">
        <v>476</v>
      </c>
      <c r="DJ302" s="109">
        <v>6411150944</v>
      </c>
      <c r="DK302" s="269" t="s">
        <v>590</v>
      </c>
      <c r="DL302" s="3">
        <v>6788</v>
      </c>
      <c r="DM302" s="269">
        <v>53</v>
      </c>
      <c r="DN302" s="521" t="s">
        <v>1088</v>
      </c>
      <c r="DO302" s="46" t="s">
        <v>48</v>
      </c>
      <c r="DP302" s="978" t="s">
        <v>457</v>
      </c>
      <c r="DQ302" s="996">
        <v>2</v>
      </c>
      <c r="DR302" s="559" t="s">
        <v>34</v>
      </c>
      <c r="DS302" s="1057" t="s">
        <v>34</v>
      </c>
      <c r="DU302" s="269">
        <v>0</v>
      </c>
      <c r="DV302" s="269" t="s">
        <v>863</v>
      </c>
      <c r="DW302" s="269" t="s">
        <v>863</v>
      </c>
      <c r="DX302" s="269">
        <v>5.5</v>
      </c>
      <c r="DY302" s="269" t="s">
        <v>863</v>
      </c>
      <c r="DZ302" s="269" t="s">
        <v>863</v>
      </c>
      <c r="EA302" s="269" t="s">
        <v>863</v>
      </c>
      <c r="EB302" s="1020" t="s">
        <v>863</v>
      </c>
      <c r="EC302" s="854" t="s">
        <v>863</v>
      </c>
      <c r="ED302" s="854" t="s">
        <v>863</v>
      </c>
      <c r="EE302" s="854" t="s">
        <v>863</v>
      </c>
      <c r="EF302" s="269" t="s">
        <v>863</v>
      </c>
      <c r="EG302" s="269" t="s">
        <v>863</v>
      </c>
      <c r="EH302" s="556">
        <v>3</v>
      </c>
      <c r="EI302" s="283">
        <v>1</v>
      </c>
      <c r="EJ302" s="283">
        <v>20</v>
      </c>
      <c r="EK302" s="269">
        <v>30</v>
      </c>
      <c r="EL302" s="269">
        <v>3</v>
      </c>
      <c r="EM302" s="269">
        <v>0</v>
      </c>
      <c r="EN302" s="269">
        <v>179</v>
      </c>
      <c r="EO302" s="269">
        <v>93</v>
      </c>
      <c r="EP302" s="1083">
        <v>29.02531131987142</v>
      </c>
      <c r="EQ302" s="1057">
        <v>1</v>
      </c>
      <c r="ER302" s="269" t="s">
        <v>863</v>
      </c>
      <c r="ES302" s="1081">
        <v>3</v>
      </c>
      <c r="ET302" s="1057">
        <v>2</v>
      </c>
      <c r="EU302" s="269" t="s">
        <v>863</v>
      </c>
      <c r="EV302" s="269" t="s">
        <v>863</v>
      </c>
      <c r="EW302" s="269"/>
      <c r="EX302" s="987">
        <v>6788</v>
      </c>
      <c r="EY302" s="230"/>
      <c r="EZ302" s="230"/>
      <c r="FA302" s="230"/>
      <c r="FB302" s="230"/>
      <c r="FC302" s="126"/>
      <c r="FD302" s="128"/>
      <c r="FE302" s="197"/>
      <c r="FF302" s="32"/>
      <c r="FG302" s="230"/>
      <c r="FH302" s="230"/>
      <c r="FI302" s="230"/>
      <c r="FJ302" s="233"/>
      <c r="FK302" s="37"/>
      <c r="FL302" s="37"/>
      <c r="FM302" s="34"/>
      <c r="FN302" s="118"/>
      <c r="FO302" s="542"/>
      <c r="FP302" s="167">
        <v>142</v>
      </c>
      <c r="FQ302" s="96" t="s">
        <v>457</v>
      </c>
      <c r="FR302" s="93"/>
      <c r="FS302" s="101"/>
      <c r="GR302" s="225"/>
      <c r="GS302" s="225"/>
    </row>
    <row r="303" spans="1:201" hidden="1" x14ac:dyDescent="0.25">
      <c r="A303" s="228">
        <v>178</v>
      </c>
      <c r="B303" s="228">
        <f>COUNTIFS($E$1:E303,E303,$G$1:G303,G303)</f>
        <v>1</v>
      </c>
      <c r="C303" s="228"/>
      <c r="D303" s="1046">
        <v>6807</v>
      </c>
      <c r="E303" s="10" t="s">
        <v>596</v>
      </c>
      <c r="F303" s="207" t="s">
        <v>597</v>
      </c>
      <c r="G303" s="207">
        <v>9155185721</v>
      </c>
      <c r="H303" s="230">
        <f t="shared" si="4"/>
        <v>26</v>
      </c>
      <c r="I303" s="207" t="s">
        <v>598</v>
      </c>
      <c r="J303" s="209" t="s">
        <v>599</v>
      </c>
      <c r="K303" s="207" t="s">
        <v>53</v>
      </c>
      <c r="L303" s="256" t="s">
        <v>48</v>
      </c>
      <c r="M303" s="207">
        <v>5</v>
      </c>
      <c r="N303" s="213">
        <v>1</v>
      </c>
      <c r="O303" s="213"/>
      <c r="P303" s="213"/>
      <c r="Q303" s="12" t="s">
        <v>563</v>
      </c>
      <c r="T303" s="172" t="s">
        <v>32</v>
      </c>
      <c r="U303" s="175" t="s">
        <v>545</v>
      </c>
      <c r="V303" s="188" t="s">
        <v>479</v>
      </c>
      <c r="W303" s="172" t="s">
        <v>40</v>
      </c>
      <c r="X303" s="174" t="s">
        <v>480</v>
      </c>
      <c r="Y303" s="172" t="s">
        <v>40</v>
      </c>
      <c r="Z303" s="172" t="s">
        <v>545</v>
      </c>
      <c r="AA303" s="230"/>
      <c r="AB303" s="230"/>
      <c r="AC303" s="219">
        <v>25531</v>
      </c>
      <c r="AD303" s="219"/>
      <c r="AE303" s="219"/>
      <c r="AF303" s="219"/>
      <c r="AG303" s="219"/>
      <c r="AH303" s="76" t="s">
        <v>161</v>
      </c>
      <c r="AJ303" s="226">
        <v>93</v>
      </c>
      <c r="AK303" s="226">
        <v>94.3</v>
      </c>
      <c r="AL303" s="318">
        <v>87.698999999999998</v>
      </c>
      <c r="AM303" s="226">
        <v>985000</v>
      </c>
      <c r="AN303" s="281">
        <v>591</v>
      </c>
      <c r="AO303" s="226">
        <v>3</v>
      </c>
      <c r="AP303" s="397">
        <v>1.87</v>
      </c>
      <c r="AQ303" s="320">
        <v>5.32</v>
      </c>
      <c r="AR303" s="371">
        <v>92.4</v>
      </c>
      <c r="AS303" s="322">
        <v>99.59</v>
      </c>
      <c r="AT303" s="373">
        <v>0.35150375939849626</v>
      </c>
      <c r="AU303" s="369">
        <v>32.478947368421053</v>
      </c>
      <c r="AV303" s="325">
        <v>1.9136307818256242E-2</v>
      </c>
      <c r="AW303" s="226">
        <v>1.67</v>
      </c>
      <c r="AX303" s="340">
        <v>0</v>
      </c>
      <c r="BC303" s="329">
        <v>4.0000000000000036E-2</v>
      </c>
      <c r="BD303" s="329"/>
      <c r="BJ303" s="108">
        <v>53.6</v>
      </c>
      <c r="BK303" s="108">
        <v>46.2</v>
      </c>
      <c r="BL303" s="331">
        <v>1.1601731601731602</v>
      </c>
      <c r="BM303" s="342">
        <v>0</v>
      </c>
      <c r="BN303" s="231" t="s">
        <v>754</v>
      </c>
      <c r="BO303" s="226">
        <v>11.7</v>
      </c>
      <c r="BP303" s="226">
        <v>17</v>
      </c>
      <c r="BQ303" s="333">
        <v>1.4529914529914532</v>
      </c>
      <c r="BR303" s="347"/>
      <c r="BS303" s="347"/>
      <c r="BT303" s="347"/>
      <c r="BU303" s="347"/>
      <c r="BV303" s="347"/>
      <c r="BW303" s="347"/>
      <c r="BX303" s="347"/>
      <c r="BY303" s="347"/>
      <c r="BZ303" s="347"/>
      <c r="CA303" s="347"/>
      <c r="CB303" s="347"/>
      <c r="CC303" s="347"/>
      <c r="CU303" s="66"/>
      <c r="CX303" s="231" t="s">
        <v>942</v>
      </c>
      <c r="CY303" s="231">
        <v>7</v>
      </c>
      <c r="CZ303" s="231" t="s">
        <v>933</v>
      </c>
      <c r="DA303" s="231" t="s">
        <v>933</v>
      </c>
      <c r="DD303" s="54"/>
      <c r="DE303" s="49"/>
      <c r="DF303" s="49"/>
      <c r="DG303" s="49"/>
      <c r="DH303" s="49"/>
      <c r="DI303" s="4" t="s">
        <v>596</v>
      </c>
      <c r="DJ303" s="109">
        <v>9155185721</v>
      </c>
      <c r="DK303" s="269" t="s">
        <v>598</v>
      </c>
      <c r="DL303" s="3">
        <v>6807</v>
      </c>
      <c r="DM303" s="269">
        <v>26</v>
      </c>
      <c r="DN303" s="266" t="s">
        <v>1090</v>
      </c>
      <c r="DO303" s="46" t="s">
        <v>48</v>
      </c>
      <c r="DP303" s="978" t="s">
        <v>161</v>
      </c>
      <c r="DQ303" s="996">
        <v>2</v>
      </c>
      <c r="DR303" s="1057" t="s">
        <v>66</v>
      </c>
      <c r="DS303" s="1057" t="s">
        <v>66</v>
      </c>
      <c r="DU303" s="269">
        <v>0</v>
      </c>
      <c r="DV303" s="269" t="s">
        <v>863</v>
      </c>
      <c r="DW303" s="269" t="s">
        <v>863</v>
      </c>
      <c r="DX303" s="269">
        <v>44.5</v>
      </c>
      <c r="DY303" s="269">
        <v>49.6</v>
      </c>
      <c r="DZ303" s="269">
        <v>25531</v>
      </c>
      <c r="EA303" s="1020">
        <v>0.90700000000000003</v>
      </c>
      <c r="EB303" s="1020">
        <v>9.2999999999999999E-2</v>
      </c>
      <c r="EC303" s="854">
        <v>22</v>
      </c>
      <c r="ED303" s="854">
        <v>44781</v>
      </c>
      <c r="EE303" s="854" t="s">
        <v>863</v>
      </c>
      <c r="EF303" s="269">
        <v>6.97</v>
      </c>
      <c r="EG303" s="269">
        <v>0</v>
      </c>
      <c r="EH303" s="556">
        <v>7</v>
      </c>
      <c r="EI303" s="283">
        <v>1</v>
      </c>
      <c r="EJ303" s="283">
        <v>5</v>
      </c>
      <c r="EK303" s="269">
        <v>5</v>
      </c>
      <c r="EL303" s="218">
        <v>2</v>
      </c>
      <c r="EM303" s="269">
        <v>1</v>
      </c>
      <c r="EN303" s="269" t="s">
        <v>863</v>
      </c>
      <c r="EO303" s="269" t="s">
        <v>863</v>
      </c>
      <c r="EP303" s="1083" t="s">
        <v>863</v>
      </c>
      <c r="EQ303" s="1057">
        <v>1</v>
      </c>
      <c r="ER303" s="269" t="s">
        <v>863</v>
      </c>
      <c r="ES303" s="1081">
        <v>0</v>
      </c>
      <c r="ET303" s="1057">
        <v>0</v>
      </c>
      <c r="EU303" s="269" t="s">
        <v>863</v>
      </c>
      <c r="EV303" s="269" t="s">
        <v>863</v>
      </c>
      <c r="EW303" s="269"/>
      <c r="EX303" s="988">
        <v>6807</v>
      </c>
      <c r="EY303" s="230"/>
      <c r="EZ303" s="230"/>
      <c r="FA303" s="230"/>
      <c r="FB303" s="230"/>
      <c r="FC303" s="126"/>
      <c r="FD303" s="128"/>
      <c r="FE303" s="197"/>
      <c r="FF303" s="32"/>
      <c r="FG303" s="230"/>
      <c r="FH303" s="230"/>
      <c r="FI303" s="230"/>
      <c r="FJ303" s="233"/>
      <c r="FK303" s="37"/>
      <c r="FL303" s="37"/>
      <c r="FM303" s="34"/>
      <c r="FN303" s="118"/>
      <c r="FO303" s="542"/>
      <c r="FP303" s="167">
        <v>25531</v>
      </c>
      <c r="FQ303" s="96" t="s">
        <v>161</v>
      </c>
      <c r="FR303" s="93"/>
      <c r="FS303" s="101"/>
      <c r="GR303" s="225"/>
      <c r="GS303" s="225"/>
    </row>
    <row r="304" spans="1:201" hidden="1" x14ac:dyDescent="0.25">
      <c r="A304" s="101">
        <v>179</v>
      </c>
      <c r="B304" s="228">
        <f>COUNTIFS($E$1:E304,E304,$G$1:G304,G304)</f>
        <v>2</v>
      </c>
      <c r="C304" s="228"/>
      <c r="D304" s="966">
        <v>6813</v>
      </c>
      <c r="E304" s="233" t="s">
        <v>497</v>
      </c>
      <c r="F304" s="230" t="s">
        <v>498</v>
      </c>
      <c r="G304" s="230">
        <v>7501223411</v>
      </c>
      <c r="H304" s="230">
        <f t="shared" si="4"/>
        <v>42</v>
      </c>
      <c r="I304" s="230" t="s">
        <v>600</v>
      </c>
      <c r="J304" s="223" t="s">
        <v>601</v>
      </c>
      <c r="K304" s="230" t="s">
        <v>53</v>
      </c>
      <c r="L304" s="257" t="s">
        <v>48</v>
      </c>
      <c r="M304" s="230">
        <v>20</v>
      </c>
      <c r="N304" s="226">
        <v>10</v>
      </c>
      <c r="O304" s="226"/>
      <c r="P304" s="226"/>
      <c r="Q304" s="290" t="s">
        <v>563</v>
      </c>
      <c r="T304" s="172" t="s">
        <v>32</v>
      </c>
      <c r="U304" s="175" t="s">
        <v>40</v>
      </c>
      <c r="V304" s="188" t="s">
        <v>479</v>
      </c>
      <c r="W304" s="172" t="s">
        <v>40</v>
      </c>
      <c r="X304" s="174" t="s">
        <v>480</v>
      </c>
      <c r="Y304" s="172" t="s">
        <v>545</v>
      </c>
      <c r="Z304" s="172" t="s">
        <v>545</v>
      </c>
      <c r="AA304" s="230"/>
      <c r="AB304" s="230"/>
      <c r="AC304" s="219">
        <v>820</v>
      </c>
      <c r="AD304" s="219"/>
      <c r="AE304" s="219"/>
      <c r="AF304" s="219"/>
      <c r="AG304" s="219"/>
      <c r="AH304" s="76" t="s">
        <v>161</v>
      </c>
      <c r="AJ304" s="226">
        <v>94.3</v>
      </c>
      <c r="AK304" s="226">
        <v>84.4</v>
      </c>
      <c r="AL304" s="318">
        <v>79.589200000000005</v>
      </c>
      <c r="AM304" s="226">
        <v>164331</v>
      </c>
      <c r="AN304" s="281">
        <v>24.649650000000001</v>
      </c>
      <c r="AO304" s="226">
        <v>3</v>
      </c>
      <c r="AP304" s="397">
        <v>24.2</v>
      </c>
      <c r="AQ304" s="320">
        <v>44.5</v>
      </c>
      <c r="AR304" s="371">
        <v>28</v>
      </c>
      <c r="AS304" s="322">
        <v>96.7</v>
      </c>
      <c r="AT304" s="373">
        <v>0.54382022471910108</v>
      </c>
      <c r="AU304" s="369">
        <v>15.226966292134829</v>
      </c>
      <c r="AV304" s="325">
        <v>0.33379310344827584</v>
      </c>
      <c r="AW304" s="226">
        <v>18.899999999999999</v>
      </c>
      <c r="AX304" s="340">
        <v>1.8</v>
      </c>
      <c r="BC304" s="329">
        <v>1.06</v>
      </c>
      <c r="BD304" s="329"/>
      <c r="BJ304" s="108">
        <v>69.7</v>
      </c>
      <c r="BK304" s="108">
        <v>30.1</v>
      </c>
      <c r="BL304" s="331">
        <v>2.3156146179401995</v>
      </c>
      <c r="BM304" s="342" t="s">
        <v>754</v>
      </c>
      <c r="BN304" s="231" t="s">
        <v>754</v>
      </c>
      <c r="BO304" s="226">
        <v>3.36</v>
      </c>
      <c r="BP304" s="226">
        <v>3.53</v>
      </c>
      <c r="BQ304" s="333">
        <v>1.0505952380952381</v>
      </c>
      <c r="BR304" s="347"/>
      <c r="BS304" s="347"/>
      <c r="BT304" s="347"/>
      <c r="BU304" s="347"/>
      <c r="BV304" s="347"/>
      <c r="BW304" s="347"/>
      <c r="BX304" s="347"/>
      <c r="BY304" s="347"/>
      <c r="BZ304" s="347"/>
      <c r="CA304" s="347"/>
      <c r="CB304" s="347"/>
      <c r="CC304" s="347"/>
      <c r="CU304" s="66"/>
      <c r="CX304" s="231" t="s">
        <v>926</v>
      </c>
      <c r="CY304" s="231">
        <v>2</v>
      </c>
      <c r="CZ304" s="421" t="s">
        <v>927</v>
      </c>
      <c r="DA304" s="62" t="s">
        <v>927</v>
      </c>
      <c r="DD304" s="54"/>
      <c r="DE304" s="49"/>
      <c r="DF304" s="49"/>
      <c r="DG304" s="49"/>
      <c r="DH304" s="49"/>
      <c r="DI304" s="4" t="s">
        <v>497</v>
      </c>
      <c r="DJ304" s="109">
        <v>7501223411</v>
      </c>
      <c r="DK304" s="269" t="s">
        <v>600</v>
      </c>
      <c r="DL304" s="3">
        <v>6813</v>
      </c>
      <c r="DM304" s="269">
        <v>42</v>
      </c>
      <c r="DN304" s="521" t="s">
        <v>1088</v>
      </c>
      <c r="DO304" s="46" t="s">
        <v>48</v>
      </c>
      <c r="DP304" s="978" t="s">
        <v>161</v>
      </c>
      <c r="DQ304" s="996">
        <v>2</v>
      </c>
      <c r="DR304" s="1057" t="s">
        <v>1097</v>
      </c>
      <c r="DS304" s="1057" t="s">
        <v>1097</v>
      </c>
      <c r="DU304" s="269">
        <v>1</v>
      </c>
      <c r="DV304" s="269" t="s">
        <v>863</v>
      </c>
      <c r="DW304" s="269" t="s">
        <v>863</v>
      </c>
      <c r="DX304" s="269" t="s">
        <v>863</v>
      </c>
      <c r="DY304" s="269" t="s">
        <v>863</v>
      </c>
      <c r="DZ304" s="269">
        <v>820</v>
      </c>
      <c r="EA304" s="1020">
        <v>0.20599999999999999</v>
      </c>
      <c r="EB304" s="1020">
        <v>0.79400000000000004</v>
      </c>
      <c r="EC304" s="854" t="s">
        <v>863</v>
      </c>
      <c r="ED304" s="854" t="s">
        <v>863</v>
      </c>
      <c r="EE304" s="854" t="s">
        <v>863</v>
      </c>
      <c r="EF304" s="269" t="s">
        <v>863</v>
      </c>
      <c r="EG304" s="269">
        <v>0</v>
      </c>
      <c r="EH304" s="556">
        <v>2</v>
      </c>
      <c r="EI304" s="283">
        <v>10</v>
      </c>
      <c r="EJ304" s="283">
        <v>20</v>
      </c>
      <c r="EK304" s="269">
        <v>50</v>
      </c>
      <c r="EL304" s="269">
        <v>3</v>
      </c>
      <c r="EM304" s="269">
        <v>1</v>
      </c>
      <c r="EN304" s="269">
        <v>184</v>
      </c>
      <c r="EO304" s="269">
        <v>84</v>
      </c>
      <c r="EP304" s="1083">
        <v>24.810964083175801</v>
      </c>
      <c r="EQ304" s="1057">
        <v>0</v>
      </c>
      <c r="ER304" s="998">
        <v>42916</v>
      </c>
      <c r="ES304" s="1081">
        <v>0</v>
      </c>
      <c r="ET304" s="1057">
        <v>0</v>
      </c>
      <c r="EU304" s="269">
        <v>4</v>
      </c>
      <c r="EV304" s="998">
        <v>42916</v>
      </c>
      <c r="EW304" s="998"/>
      <c r="EX304" s="987">
        <v>6813</v>
      </c>
      <c r="EY304" s="230"/>
      <c r="EZ304" s="230"/>
      <c r="FA304" s="230"/>
      <c r="FB304" s="230"/>
      <c r="FC304" s="126"/>
      <c r="FD304" s="128"/>
      <c r="FE304" s="197"/>
      <c r="FF304" s="32"/>
      <c r="FG304" s="230"/>
      <c r="FH304" s="230"/>
      <c r="FI304" s="230"/>
      <c r="FJ304" s="233"/>
      <c r="FK304" s="37"/>
      <c r="FL304" s="37"/>
      <c r="FM304" s="34"/>
      <c r="FN304" s="118"/>
      <c r="FO304" s="542"/>
      <c r="FP304" s="167">
        <v>820</v>
      </c>
      <c r="FQ304" s="96" t="s">
        <v>161</v>
      </c>
      <c r="FR304" s="93"/>
      <c r="FS304" s="101"/>
      <c r="GR304" s="225"/>
      <c r="GS304" s="225"/>
    </row>
    <row r="305" spans="1:201" hidden="1" x14ac:dyDescent="0.25">
      <c r="A305" s="101">
        <v>180</v>
      </c>
      <c r="B305" s="228">
        <f>COUNTIFS($E$1:E305,E305,$G$1:G305,G305)</f>
        <v>1</v>
      </c>
      <c r="C305" s="228"/>
      <c r="D305" s="966">
        <v>6816</v>
      </c>
      <c r="E305" s="233" t="s">
        <v>602</v>
      </c>
      <c r="F305" s="230" t="s">
        <v>61</v>
      </c>
      <c r="G305" s="230">
        <v>390313447</v>
      </c>
      <c r="H305" s="230">
        <f t="shared" si="4"/>
        <v>78</v>
      </c>
      <c r="I305" s="230" t="s">
        <v>600</v>
      </c>
      <c r="J305" s="230" t="s">
        <v>34</v>
      </c>
      <c r="K305" s="230" t="s">
        <v>53</v>
      </c>
      <c r="L305" s="257" t="s">
        <v>48</v>
      </c>
      <c r="M305" s="230">
        <v>10</v>
      </c>
      <c r="N305" s="226">
        <v>2</v>
      </c>
      <c r="O305" s="226"/>
      <c r="P305" s="226"/>
      <c r="Q305" s="290" t="s">
        <v>563</v>
      </c>
      <c r="T305" s="172" t="s">
        <v>32</v>
      </c>
      <c r="U305" s="175" t="s">
        <v>545</v>
      </c>
      <c r="V305" s="175" t="s">
        <v>40</v>
      </c>
      <c r="W305" s="175" t="s">
        <v>545</v>
      </c>
      <c r="X305" s="174" t="s">
        <v>480</v>
      </c>
      <c r="Y305" s="172" t="s">
        <v>545</v>
      </c>
      <c r="Z305" s="172"/>
      <c r="AA305" s="230"/>
      <c r="AB305" s="230"/>
      <c r="AC305" s="212">
        <v>4057</v>
      </c>
      <c r="AD305" s="212"/>
      <c r="AE305" s="212"/>
      <c r="AF305" s="212"/>
      <c r="AG305" s="212"/>
      <c r="AH305" s="76" t="s">
        <v>603</v>
      </c>
      <c r="AJ305" s="226">
        <v>68.099999999999994</v>
      </c>
      <c r="AK305" s="226">
        <v>83.4</v>
      </c>
      <c r="AL305" s="318">
        <v>56.795400000000001</v>
      </c>
      <c r="AM305" s="226">
        <v>111250</v>
      </c>
      <c r="AN305" s="281">
        <v>22.25</v>
      </c>
      <c r="AO305" s="226">
        <v>2</v>
      </c>
      <c r="AP305" s="397">
        <v>4.3899999999999997</v>
      </c>
      <c r="AQ305" s="320">
        <v>4.22</v>
      </c>
      <c r="AR305" s="371">
        <v>90.4</v>
      </c>
      <c r="AS305" s="322">
        <v>99.01</v>
      </c>
      <c r="AT305" s="373">
        <v>1.0402843601895735</v>
      </c>
      <c r="AU305" s="369">
        <v>94.041706161137455</v>
      </c>
      <c r="AV305" s="325">
        <v>4.6396110758824764E-2</v>
      </c>
      <c r="AW305" s="226">
        <v>4.0199999999999996</v>
      </c>
      <c r="AX305" s="340">
        <v>0.1</v>
      </c>
      <c r="BC305" s="329">
        <v>7.4000000000000024E-2</v>
      </c>
      <c r="BD305" s="329"/>
      <c r="BJ305" s="108">
        <v>60</v>
      </c>
      <c r="BK305" s="108">
        <v>39.9</v>
      </c>
      <c r="BL305" s="331">
        <v>1.5037593984962407</v>
      </c>
      <c r="BM305" s="342">
        <v>0.1</v>
      </c>
      <c r="BN305" s="231" t="s">
        <v>754</v>
      </c>
      <c r="BO305" s="226">
        <v>6.53</v>
      </c>
      <c r="BP305" s="226">
        <v>10.3</v>
      </c>
      <c r="BQ305" s="333">
        <v>1.5773353751914243</v>
      </c>
      <c r="BR305" s="347"/>
      <c r="BS305" s="347"/>
      <c r="BT305" s="347"/>
      <c r="BU305" s="347"/>
      <c r="BV305" s="347"/>
      <c r="BW305" s="347"/>
      <c r="BX305" s="347"/>
      <c r="BY305" s="347"/>
      <c r="BZ305" s="347"/>
      <c r="CA305" s="347"/>
      <c r="CB305" s="347"/>
      <c r="CC305" s="347"/>
      <c r="CU305" s="66"/>
      <c r="CX305" s="231" t="s">
        <v>929</v>
      </c>
      <c r="CY305" s="231">
        <v>3</v>
      </c>
      <c r="CZ305" s="231" t="s">
        <v>936</v>
      </c>
      <c r="DA305" s="231" t="s">
        <v>936</v>
      </c>
      <c r="DD305" s="54"/>
      <c r="DE305" s="49"/>
      <c r="DF305" s="49"/>
      <c r="DG305" s="49"/>
      <c r="DH305" s="49"/>
      <c r="DI305" s="4" t="s">
        <v>602</v>
      </c>
      <c r="DJ305" s="109">
        <v>390313447</v>
      </c>
      <c r="DK305" s="269" t="s">
        <v>600</v>
      </c>
      <c r="DL305" s="3">
        <v>6816</v>
      </c>
      <c r="DM305" s="269">
        <v>78</v>
      </c>
      <c r="DN305" s="521" t="s">
        <v>1088</v>
      </c>
      <c r="DO305" s="46" t="s">
        <v>48</v>
      </c>
      <c r="DP305" s="978" t="s">
        <v>161</v>
      </c>
      <c r="DQ305" s="996">
        <v>2</v>
      </c>
      <c r="DR305" s="559" t="s">
        <v>34</v>
      </c>
      <c r="DS305" s="1057" t="s">
        <v>34</v>
      </c>
      <c r="DU305" s="269">
        <v>0</v>
      </c>
      <c r="DV305" s="269" t="s">
        <v>863</v>
      </c>
      <c r="DW305" s="269" t="s">
        <v>863</v>
      </c>
      <c r="DX305" s="269" t="s">
        <v>863</v>
      </c>
      <c r="DY305" s="269" t="s">
        <v>863</v>
      </c>
      <c r="DZ305" s="269">
        <v>4057</v>
      </c>
      <c r="EA305" s="1020">
        <v>0.86899999999999999</v>
      </c>
      <c r="EB305" s="1020">
        <v>0.13100000000000001</v>
      </c>
      <c r="EC305" s="854">
        <v>6.4</v>
      </c>
      <c r="ED305" s="854">
        <v>3133</v>
      </c>
      <c r="EE305" s="854" t="s">
        <v>863</v>
      </c>
      <c r="EF305" s="269">
        <v>6.31</v>
      </c>
      <c r="EG305" s="269">
        <v>0</v>
      </c>
      <c r="EH305" s="556">
        <v>3</v>
      </c>
      <c r="EI305" s="283">
        <v>2</v>
      </c>
      <c r="EJ305" s="283">
        <v>10</v>
      </c>
      <c r="EK305" s="269">
        <v>100</v>
      </c>
      <c r="EL305" s="269">
        <v>3</v>
      </c>
      <c r="EM305" s="269">
        <v>1</v>
      </c>
      <c r="EN305" s="269">
        <v>180</v>
      </c>
      <c r="EO305" s="269">
        <v>90</v>
      </c>
      <c r="EP305" s="1083">
        <v>27.777777777777779</v>
      </c>
      <c r="EQ305" s="1057">
        <v>2</v>
      </c>
      <c r="ER305" s="269" t="s">
        <v>863</v>
      </c>
      <c r="ES305" s="1081">
        <v>3</v>
      </c>
      <c r="ET305" s="1057">
        <v>2</v>
      </c>
      <c r="EU305" s="269" t="s">
        <v>863</v>
      </c>
      <c r="EV305" s="269" t="s">
        <v>863</v>
      </c>
      <c r="EW305" s="269"/>
      <c r="EX305" s="987">
        <v>6816</v>
      </c>
      <c r="EY305" s="230"/>
      <c r="EZ305" s="230"/>
      <c r="FA305" s="230"/>
      <c r="FB305" s="230"/>
      <c r="FC305" s="126"/>
      <c r="FD305" s="128"/>
      <c r="FE305" s="197"/>
      <c r="FF305" s="32"/>
      <c r="FG305" s="230"/>
      <c r="FH305" s="230"/>
      <c r="FI305" s="230"/>
      <c r="FJ305" s="233"/>
      <c r="FK305" s="37"/>
      <c r="FL305" s="37"/>
      <c r="FM305" s="34"/>
      <c r="FN305" s="118"/>
      <c r="FO305" s="542"/>
      <c r="FP305" s="167">
        <v>4057</v>
      </c>
      <c r="FQ305" s="96" t="s">
        <v>603</v>
      </c>
      <c r="FR305" s="93"/>
      <c r="FS305" s="101"/>
      <c r="GR305" s="225"/>
      <c r="GS305" s="225"/>
    </row>
    <row r="306" spans="1:201" hidden="1" x14ac:dyDescent="0.25">
      <c r="A306" s="228">
        <v>181</v>
      </c>
      <c r="B306" s="228">
        <f>COUNTIFS($E$1:E306,E306,$G$1:G306,G306)</f>
        <v>1</v>
      </c>
      <c r="C306" s="228"/>
      <c r="D306" s="966">
        <v>6819</v>
      </c>
      <c r="E306" s="233" t="s">
        <v>604</v>
      </c>
      <c r="F306" s="230" t="s">
        <v>91</v>
      </c>
      <c r="G306" s="230">
        <v>390210427</v>
      </c>
      <c r="H306" s="230">
        <f t="shared" si="4"/>
        <v>78</v>
      </c>
      <c r="I306" s="230" t="s">
        <v>605</v>
      </c>
      <c r="J306" s="230" t="s">
        <v>606</v>
      </c>
      <c r="K306" s="230" t="s">
        <v>53</v>
      </c>
      <c r="L306" s="257" t="s">
        <v>48</v>
      </c>
      <c r="M306" s="230">
        <v>10</v>
      </c>
      <c r="N306" s="223" t="s">
        <v>1128</v>
      </c>
      <c r="O306" s="230"/>
      <c r="P306" s="230"/>
      <c r="Q306" s="290" t="s">
        <v>563</v>
      </c>
      <c r="R306" s="71"/>
      <c r="S306" s="71"/>
      <c r="T306" s="172" t="s">
        <v>32</v>
      </c>
      <c r="U306" s="175" t="s">
        <v>40</v>
      </c>
      <c r="V306" s="188" t="s">
        <v>479</v>
      </c>
      <c r="W306" s="172" t="s">
        <v>40</v>
      </c>
      <c r="X306" s="174" t="s">
        <v>480</v>
      </c>
      <c r="Y306" s="172" t="s">
        <v>545</v>
      </c>
      <c r="Z306" s="172" t="s">
        <v>40</v>
      </c>
      <c r="AA306" s="230"/>
      <c r="AB306" s="230"/>
      <c r="AC306" s="212">
        <v>219731</v>
      </c>
      <c r="AD306" s="212"/>
      <c r="AE306" s="212"/>
      <c r="AF306" s="212"/>
      <c r="AG306" s="212"/>
      <c r="AH306" s="76" t="s">
        <v>161</v>
      </c>
      <c r="AJ306" s="226">
        <v>76.900000000000006</v>
      </c>
      <c r="AK306" s="226">
        <v>86.3</v>
      </c>
      <c r="AL306" s="318">
        <v>66.364699999999999</v>
      </c>
      <c r="AM306" s="226">
        <v>504000</v>
      </c>
      <c r="AN306" s="281">
        <v>151.19999999999999</v>
      </c>
      <c r="AO306" s="226">
        <v>3</v>
      </c>
      <c r="AP306" s="397">
        <v>0.12</v>
      </c>
      <c r="AQ306" s="320">
        <v>0.57999999999999996</v>
      </c>
      <c r="AR306" s="371">
        <v>98.5</v>
      </c>
      <c r="AS306" s="322">
        <v>99.2</v>
      </c>
      <c r="AT306" s="373">
        <v>0.20689655172413793</v>
      </c>
      <c r="AU306" s="369">
        <v>20.379310344827587</v>
      </c>
      <c r="AV306" s="325">
        <v>1.2111425111021397E-3</v>
      </c>
      <c r="AW306" s="226">
        <v>0.12</v>
      </c>
      <c r="AX306" s="340">
        <v>0</v>
      </c>
      <c r="BC306" s="329">
        <v>0</v>
      </c>
      <c r="BD306" s="329"/>
      <c r="BJ306" s="108">
        <v>69.099999999999994</v>
      </c>
      <c r="BK306" s="108">
        <v>30</v>
      </c>
      <c r="BL306" s="331">
        <v>2.3033333333333332</v>
      </c>
      <c r="BM306" s="342">
        <v>0</v>
      </c>
      <c r="BN306" s="231" t="s">
        <v>754</v>
      </c>
      <c r="BO306" s="226">
        <v>14.8</v>
      </c>
      <c r="BP306" s="226">
        <v>13.3</v>
      </c>
      <c r="BQ306" s="333">
        <v>0.89864864864864868</v>
      </c>
      <c r="BR306" s="347"/>
      <c r="BS306" s="347"/>
      <c r="BT306" s="347"/>
      <c r="BU306" s="347"/>
      <c r="BV306" s="347"/>
      <c r="BW306" s="347"/>
      <c r="BX306" s="347"/>
      <c r="BY306" s="347"/>
      <c r="BZ306" s="347"/>
      <c r="CA306" s="347"/>
      <c r="CB306" s="347"/>
      <c r="CC306" s="347"/>
      <c r="CU306" s="66"/>
      <c r="CX306" s="231" t="s">
        <v>943</v>
      </c>
      <c r="CY306" s="231">
        <v>6</v>
      </c>
      <c r="CZ306" s="231" t="s">
        <v>936</v>
      </c>
      <c r="DA306" s="231" t="s">
        <v>936</v>
      </c>
      <c r="DD306" s="54"/>
      <c r="DE306" s="49"/>
      <c r="DF306" s="49"/>
      <c r="DG306" s="49"/>
      <c r="DH306" s="49"/>
      <c r="DI306" s="4" t="s">
        <v>604</v>
      </c>
      <c r="DJ306" s="109">
        <v>390210427</v>
      </c>
      <c r="DK306" s="269" t="s">
        <v>605</v>
      </c>
      <c r="DL306" s="3">
        <v>6819</v>
      </c>
      <c r="DM306" s="269">
        <v>78</v>
      </c>
      <c r="DN306" s="521" t="s">
        <v>1088</v>
      </c>
      <c r="DO306" s="46" t="s">
        <v>48</v>
      </c>
      <c r="DP306" s="978" t="s">
        <v>161</v>
      </c>
      <c r="DQ306" s="996">
        <v>2</v>
      </c>
      <c r="DR306" s="1057" t="s">
        <v>34</v>
      </c>
      <c r="DS306" s="1057" t="s">
        <v>1028</v>
      </c>
      <c r="DU306" s="269">
        <v>1</v>
      </c>
      <c r="DV306" s="998">
        <v>42785</v>
      </c>
      <c r="DW306" s="269">
        <v>1</v>
      </c>
      <c r="DX306" s="269">
        <v>346.2</v>
      </c>
      <c r="DY306" s="269">
        <v>696.4</v>
      </c>
      <c r="DZ306" s="269">
        <v>375119</v>
      </c>
      <c r="EA306" s="1020">
        <v>0.89600000000000002</v>
      </c>
      <c r="EB306" s="1020">
        <v>0.104</v>
      </c>
      <c r="EC306" s="854">
        <v>87</v>
      </c>
      <c r="ED306" s="854">
        <v>50000</v>
      </c>
      <c r="EE306" s="854" t="s">
        <v>863</v>
      </c>
      <c r="EF306" s="269">
        <v>16.73</v>
      </c>
      <c r="EG306" s="269">
        <v>4</v>
      </c>
      <c r="EH306" s="556">
        <v>6</v>
      </c>
      <c r="EI306" s="283" t="s">
        <v>607</v>
      </c>
      <c r="EJ306" s="283">
        <v>10</v>
      </c>
      <c r="EK306" s="269">
        <v>40</v>
      </c>
      <c r="EL306" s="269">
        <v>3</v>
      </c>
      <c r="EM306" s="269">
        <v>0</v>
      </c>
      <c r="EN306" s="269">
        <v>185</v>
      </c>
      <c r="EO306" s="269">
        <v>102</v>
      </c>
      <c r="EP306" s="1083">
        <v>29.802775748721697</v>
      </c>
      <c r="EQ306" s="1057">
        <v>3</v>
      </c>
      <c r="ER306" s="998">
        <v>42928</v>
      </c>
      <c r="ES306" s="1081" t="s">
        <v>863</v>
      </c>
      <c r="ET306" s="1057" t="s">
        <v>863</v>
      </c>
      <c r="EU306" s="269" t="s">
        <v>863</v>
      </c>
      <c r="EV306" s="269" t="s">
        <v>863</v>
      </c>
      <c r="EW306" s="269"/>
      <c r="EX306" s="987">
        <v>6819</v>
      </c>
      <c r="EY306" s="230"/>
      <c r="EZ306" s="230"/>
      <c r="FA306" s="230"/>
      <c r="FB306" s="230"/>
      <c r="FC306" s="126"/>
      <c r="FD306" s="128"/>
      <c r="FE306" s="197"/>
      <c r="FF306" s="32"/>
      <c r="FG306" s="230"/>
      <c r="FH306" s="230"/>
      <c r="FI306" s="230"/>
      <c r="FJ306" s="233"/>
      <c r="FK306" s="37"/>
      <c r="FL306" s="37"/>
      <c r="FM306" s="34"/>
      <c r="FN306" s="118"/>
      <c r="FO306" s="542"/>
      <c r="FP306" s="167">
        <v>219731</v>
      </c>
      <c r="FQ306" s="96" t="s">
        <v>161</v>
      </c>
      <c r="FR306" s="93"/>
      <c r="FS306" s="101"/>
      <c r="GR306" s="225"/>
      <c r="GS306" s="225"/>
    </row>
    <row r="307" spans="1:201" hidden="1" x14ac:dyDescent="0.25">
      <c r="A307" s="101">
        <v>182</v>
      </c>
      <c r="B307" s="228">
        <f>COUNTIFS($E$1:E307,E307,$G$1:G307,G307)</f>
        <v>1</v>
      </c>
      <c r="C307" s="228"/>
      <c r="D307" s="966">
        <v>6824</v>
      </c>
      <c r="E307" s="92" t="s">
        <v>608</v>
      </c>
      <c r="F307" s="230" t="s">
        <v>609</v>
      </c>
      <c r="G307" s="230">
        <v>9008145773</v>
      </c>
      <c r="H307" s="230">
        <f t="shared" si="4"/>
        <v>27</v>
      </c>
      <c r="I307" s="230" t="s">
        <v>610</v>
      </c>
      <c r="J307" s="230" t="s">
        <v>611</v>
      </c>
      <c r="K307" s="230" t="s">
        <v>53</v>
      </c>
      <c r="L307" s="257" t="s">
        <v>48</v>
      </c>
      <c r="M307" s="230">
        <v>20</v>
      </c>
      <c r="N307" s="230">
        <v>8</v>
      </c>
      <c r="O307" s="230"/>
      <c r="P307" s="230"/>
      <c r="Q307" s="290" t="s">
        <v>563</v>
      </c>
      <c r="R307" s="17"/>
      <c r="S307" s="71"/>
      <c r="T307" s="172" t="s">
        <v>32</v>
      </c>
      <c r="U307" s="175" t="s">
        <v>40</v>
      </c>
      <c r="V307" s="188" t="s">
        <v>479</v>
      </c>
      <c r="W307" s="172" t="s">
        <v>40</v>
      </c>
      <c r="X307" s="174" t="s">
        <v>480</v>
      </c>
      <c r="Y307" s="172" t="s">
        <v>545</v>
      </c>
      <c r="Z307" s="172" t="s">
        <v>40</v>
      </c>
      <c r="AA307" s="230"/>
      <c r="AB307" s="230"/>
      <c r="AC307" s="95">
        <v>4659</v>
      </c>
      <c r="AD307" s="95"/>
      <c r="AE307" s="95"/>
      <c r="AF307" s="95"/>
      <c r="AG307" s="95"/>
      <c r="AH307" s="76" t="s">
        <v>161</v>
      </c>
      <c r="AJ307" s="226">
        <v>57.1</v>
      </c>
      <c r="AK307" s="226">
        <v>84.2</v>
      </c>
      <c r="AL307" s="318">
        <v>48.07820000000001</v>
      </c>
      <c r="AM307" s="226">
        <v>75793</v>
      </c>
      <c r="AN307" s="281">
        <v>11.36895</v>
      </c>
      <c r="AO307" s="226">
        <v>3</v>
      </c>
      <c r="AP307" s="397">
        <v>53.5</v>
      </c>
      <c r="AQ307" s="320">
        <v>42.5</v>
      </c>
      <c r="AR307" s="371">
        <v>1.65</v>
      </c>
      <c r="AS307" s="322">
        <v>97.65</v>
      </c>
      <c r="AT307" s="373">
        <v>1.2588235294117647</v>
      </c>
      <c r="AU307" s="369">
        <v>2.0770588235294114</v>
      </c>
      <c r="AV307" s="325">
        <v>1.2117780294450737</v>
      </c>
      <c r="AW307" s="226">
        <v>40.799999999999997</v>
      </c>
      <c r="AX307" s="340">
        <v>2.5</v>
      </c>
      <c r="BC307" s="329">
        <v>2.5400000000000005</v>
      </c>
      <c r="BD307" s="329"/>
      <c r="BJ307" s="108">
        <v>41.1</v>
      </c>
      <c r="BK307" s="108">
        <v>58.8</v>
      </c>
      <c r="BL307" s="331">
        <v>0.69897959183673475</v>
      </c>
      <c r="BM307" s="342" t="s">
        <v>754</v>
      </c>
      <c r="BN307" s="231" t="s">
        <v>754</v>
      </c>
      <c r="BO307" s="226">
        <v>4.1100000000000003</v>
      </c>
      <c r="BP307" s="226">
        <v>10.6</v>
      </c>
      <c r="BQ307" s="333">
        <v>2.5790754257907538</v>
      </c>
      <c r="BR307" s="347"/>
      <c r="BS307" s="347"/>
      <c r="BT307" s="347"/>
      <c r="BU307" s="347"/>
      <c r="BV307" s="347"/>
      <c r="BW307" s="347"/>
      <c r="BX307" s="347"/>
      <c r="BY307" s="347"/>
      <c r="BZ307" s="347"/>
      <c r="CA307" s="347"/>
      <c r="CB307" s="347"/>
      <c r="CC307" s="347"/>
      <c r="CU307" s="66"/>
      <c r="CX307" s="231" t="s">
        <v>926</v>
      </c>
      <c r="CY307" s="231">
        <v>2</v>
      </c>
      <c r="CZ307" s="231" t="s">
        <v>927</v>
      </c>
      <c r="DA307" s="231" t="s">
        <v>928</v>
      </c>
      <c r="DD307" s="54"/>
      <c r="DE307" s="49"/>
      <c r="DF307" s="49"/>
      <c r="DG307" s="49"/>
      <c r="DH307" s="49"/>
      <c r="DI307" s="3" t="s">
        <v>608</v>
      </c>
      <c r="DJ307" s="109">
        <v>9008145773</v>
      </c>
      <c r="DK307" s="269" t="s">
        <v>610</v>
      </c>
      <c r="DL307" s="92">
        <v>6824</v>
      </c>
      <c r="DM307" s="269">
        <v>27</v>
      </c>
      <c r="DN307" s="521" t="s">
        <v>1088</v>
      </c>
      <c r="DO307" s="46" t="s">
        <v>48</v>
      </c>
      <c r="DP307" s="978" t="s">
        <v>161</v>
      </c>
      <c r="DQ307" s="996">
        <v>2</v>
      </c>
      <c r="DR307" s="1057" t="s">
        <v>1097</v>
      </c>
      <c r="DS307" s="1057" t="s">
        <v>1147</v>
      </c>
      <c r="DU307" s="269">
        <v>0</v>
      </c>
      <c r="DV307" s="269" t="s">
        <v>863</v>
      </c>
      <c r="DW307" s="269" t="s">
        <v>863</v>
      </c>
      <c r="DX307" s="269">
        <v>3.5</v>
      </c>
      <c r="DY307" s="269" t="s">
        <v>863</v>
      </c>
      <c r="DZ307" s="269">
        <v>4659</v>
      </c>
      <c r="EA307" s="1020">
        <v>2.5999999999999999E-2</v>
      </c>
      <c r="EB307" s="1020">
        <v>0.97399999999999998</v>
      </c>
      <c r="EC307" s="854" t="s">
        <v>863</v>
      </c>
      <c r="ED307" s="854" t="s">
        <v>863</v>
      </c>
      <c r="EE307" s="854" t="s">
        <v>863</v>
      </c>
      <c r="EF307" s="269" t="s">
        <v>863</v>
      </c>
      <c r="EG307" s="269">
        <v>0</v>
      </c>
      <c r="EH307" s="556">
        <v>2</v>
      </c>
      <c r="EI307" s="283">
        <v>8</v>
      </c>
      <c r="EJ307" s="283">
        <v>20</v>
      </c>
      <c r="EK307" s="269">
        <v>50</v>
      </c>
      <c r="EL307" s="269">
        <v>3</v>
      </c>
      <c r="EM307" s="269">
        <v>0</v>
      </c>
      <c r="EN307" s="269" t="s">
        <v>863</v>
      </c>
      <c r="EO307" s="269" t="s">
        <v>863</v>
      </c>
      <c r="EP307" s="1083" t="s">
        <v>863</v>
      </c>
      <c r="EQ307" s="1057">
        <v>0</v>
      </c>
      <c r="ER307" s="269" t="s">
        <v>863</v>
      </c>
      <c r="ES307" s="1081">
        <v>0</v>
      </c>
      <c r="ET307" s="1057">
        <v>0</v>
      </c>
      <c r="EU307" s="269">
        <v>6</v>
      </c>
      <c r="EV307" s="998">
        <v>42914</v>
      </c>
      <c r="EW307" s="998"/>
      <c r="EX307" s="987">
        <v>6824</v>
      </c>
      <c r="EY307" s="230"/>
      <c r="EZ307" s="230"/>
      <c r="FA307" s="230"/>
      <c r="FB307" s="230"/>
      <c r="FC307" s="126"/>
      <c r="FD307" s="128"/>
      <c r="FE307" s="197"/>
      <c r="FF307" s="32"/>
      <c r="FG307" s="230"/>
      <c r="FH307" s="230"/>
      <c r="FI307" s="230"/>
      <c r="FJ307" s="233"/>
      <c r="FK307" s="37"/>
      <c r="FL307" s="37"/>
      <c r="FM307" s="34"/>
      <c r="FN307" s="118"/>
      <c r="FO307" s="542"/>
      <c r="FP307" s="167">
        <v>4659</v>
      </c>
      <c r="FQ307" s="96" t="s">
        <v>161</v>
      </c>
      <c r="FR307" s="93"/>
      <c r="FS307" s="101"/>
      <c r="GR307" s="225"/>
      <c r="GS307" s="225"/>
    </row>
    <row r="308" spans="1:201" hidden="1" x14ac:dyDescent="0.25">
      <c r="A308" s="228">
        <v>183</v>
      </c>
      <c r="B308" s="228">
        <f>COUNTIFS($E$1:E308,E308,$G$1:G308,G308)</f>
        <v>2</v>
      </c>
      <c r="C308" s="228"/>
      <c r="D308" s="966">
        <v>6827</v>
      </c>
      <c r="E308" s="233" t="s">
        <v>596</v>
      </c>
      <c r="F308" s="230" t="s">
        <v>597</v>
      </c>
      <c r="G308" s="230">
        <v>9155185721</v>
      </c>
      <c r="H308" s="230">
        <f t="shared" si="4"/>
        <v>26</v>
      </c>
      <c r="I308" s="230" t="s">
        <v>612</v>
      </c>
      <c r="J308" s="230" t="s">
        <v>66</v>
      </c>
      <c r="K308" s="230" t="s">
        <v>53</v>
      </c>
      <c r="L308" s="257" t="s">
        <v>48</v>
      </c>
      <c r="M308" s="230">
        <v>7</v>
      </c>
      <c r="N308" s="231" t="s">
        <v>757</v>
      </c>
      <c r="O308" s="226"/>
      <c r="P308" s="226"/>
      <c r="Q308" s="290" t="s">
        <v>563</v>
      </c>
      <c r="R308" s="71"/>
      <c r="S308" s="71"/>
      <c r="T308" s="172" t="s">
        <v>32</v>
      </c>
      <c r="U308" s="175" t="s">
        <v>40</v>
      </c>
      <c r="V308" s="188" t="s">
        <v>479</v>
      </c>
      <c r="W308" s="172" t="s">
        <v>40</v>
      </c>
      <c r="X308" s="174" t="s">
        <v>480</v>
      </c>
      <c r="Y308" s="172" t="s">
        <v>545</v>
      </c>
      <c r="Z308" s="172" t="s">
        <v>40</v>
      </c>
      <c r="AA308" s="230"/>
      <c r="AB308" s="230"/>
      <c r="AC308" s="219">
        <v>23649</v>
      </c>
      <c r="AD308" s="219"/>
      <c r="AE308" s="219"/>
      <c r="AF308" s="219"/>
      <c r="AG308" s="219"/>
      <c r="AH308" s="76" t="s">
        <v>161</v>
      </c>
      <c r="AJ308" s="226">
        <v>80.8</v>
      </c>
      <c r="AK308" s="226">
        <v>94.8</v>
      </c>
      <c r="AL308" s="318">
        <v>76.598399999999998</v>
      </c>
      <c r="AM308" s="226">
        <v>533000</v>
      </c>
      <c r="AN308" s="281">
        <v>228.42857142857142</v>
      </c>
      <c r="AO308" s="226">
        <v>3</v>
      </c>
      <c r="AP308" s="397">
        <v>4.43</v>
      </c>
      <c r="AQ308" s="320">
        <v>2.2999999999999998</v>
      </c>
      <c r="AR308" s="371">
        <v>92.5</v>
      </c>
      <c r="AS308" s="322">
        <v>99.23</v>
      </c>
      <c r="AT308" s="373">
        <v>1.9260869565217391</v>
      </c>
      <c r="AU308" s="369">
        <v>178.16304347826087</v>
      </c>
      <c r="AV308" s="325">
        <v>4.672995780590717E-2</v>
      </c>
      <c r="AW308" s="226">
        <v>4.09</v>
      </c>
      <c r="AX308" s="340">
        <v>0</v>
      </c>
      <c r="BC308" s="329">
        <v>6.7999999999999977E-2</v>
      </c>
      <c r="BD308" s="329"/>
      <c r="BJ308" s="108">
        <v>62.9</v>
      </c>
      <c r="BK308" s="108">
        <v>36.6</v>
      </c>
      <c r="BL308" s="331">
        <v>1.7185792349726774</v>
      </c>
      <c r="BM308" s="342">
        <v>0</v>
      </c>
      <c r="BN308" s="231" t="s">
        <v>754</v>
      </c>
      <c r="BO308" s="226">
        <v>19.3</v>
      </c>
      <c r="BP308" s="226">
        <v>26</v>
      </c>
      <c r="BQ308" s="333">
        <v>1.3471502590673574</v>
      </c>
      <c r="BR308" s="347"/>
      <c r="BS308" s="347"/>
      <c r="BT308" s="347"/>
      <c r="BU308" s="347"/>
      <c r="BV308" s="347"/>
      <c r="BW308" s="347"/>
      <c r="BX308" s="347"/>
      <c r="BY308" s="347"/>
      <c r="BZ308" s="347"/>
      <c r="CA308" s="347"/>
      <c r="CB308" s="347"/>
      <c r="CC308" s="347"/>
      <c r="CU308" s="66"/>
      <c r="CX308" s="231" t="s">
        <v>942</v>
      </c>
      <c r="CY308" s="226">
        <v>7</v>
      </c>
      <c r="CZ308" s="231" t="s">
        <v>933</v>
      </c>
      <c r="DA308" s="231" t="s">
        <v>933</v>
      </c>
      <c r="DD308" s="54"/>
      <c r="DE308" s="49"/>
      <c r="DF308" s="49"/>
      <c r="DG308" s="49"/>
      <c r="DH308" s="49"/>
      <c r="DI308" s="4" t="s">
        <v>596</v>
      </c>
      <c r="DJ308" s="278">
        <v>9155185721</v>
      </c>
      <c r="DK308" s="276" t="s">
        <v>598</v>
      </c>
      <c r="DL308" s="160">
        <v>6807</v>
      </c>
      <c r="DM308" s="276">
        <v>26</v>
      </c>
      <c r="DN308" s="266" t="s">
        <v>1090</v>
      </c>
      <c r="DO308" s="46" t="s">
        <v>48</v>
      </c>
      <c r="DP308" s="978" t="s">
        <v>161</v>
      </c>
      <c r="DQ308" s="1021">
        <v>2</v>
      </c>
      <c r="DR308" s="1063" t="s">
        <v>66</v>
      </c>
      <c r="DS308" s="1063" t="s">
        <v>66</v>
      </c>
      <c r="DU308" s="276">
        <v>0</v>
      </c>
      <c r="DV308" s="276" t="s">
        <v>863</v>
      </c>
      <c r="DW308" s="276" t="s">
        <v>863</v>
      </c>
      <c r="DX308" s="276">
        <v>44.5</v>
      </c>
      <c r="DY308" s="276">
        <v>49.6</v>
      </c>
      <c r="DZ308" s="276">
        <v>25531</v>
      </c>
      <c r="EA308" s="1022">
        <v>0.90700000000000003</v>
      </c>
      <c r="EB308" s="1022">
        <v>9.2999999999999999E-2</v>
      </c>
      <c r="EC308" s="1025">
        <v>22</v>
      </c>
      <c r="ED308" s="1025">
        <v>44781</v>
      </c>
      <c r="EE308" s="1025" t="s">
        <v>863</v>
      </c>
      <c r="EF308" s="276">
        <v>6.97</v>
      </c>
      <c r="EG308" s="276">
        <v>0</v>
      </c>
      <c r="EH308" s="1075">
        <v>7</v>
      </c>
      <c r="EI308" s="283">
        <v>1</v>
      </c>
      <c r="EJ308" s="283">
        <v>5</v>
      </c>
      <c r="EK308" s="276">
        <v>5</v>
      </c>
      <c r="EL308" s="218">
        <v>2</v>
      </c>
      <c r="EM308" s="276">
        <v>1</v>
      </c>
      <c r="EN308" s="276" t="s">
        <v>863</v>
      </c>
      <c r="EO308" s="276" t="s">
        <v>863</v>
      </c>
      <c r="EP308" s="1089" t="s">
        <v>863</v>
      </c>
      <c r="EQ308" s="1063">
        <v>1</v>
      </c>
      <c r="ER308" s="276" t="s">
        <v>863</v>
      </c>
      <c r="ES308" s="1082">
        <v>0</v>
      </c>
      <c r="ET308" s="1063">
        <v>0</v>
      </c>
      <c r="EU308" s="276" t="s">
        <v>863</v>
      </c>
      <c r="EV308" s="276" t="s">
        <v>863</v>
      </c>
      <c r="EW308" s="276"/>
      <c r="EX308" s="987">
        <v>6827</v>
      </c>
      <c r="EY308" s="230"/>
      <c r="EZ308" s="230"/>
      <c r="FA308" s="230"/>
      <c r="FB308" s="230"/>
      <c r="FC308" s="126"/>
      <c r="FD308" s="128"/>
      <c r="FE308" s="197"/>
      <c r="FF308" s="32"/>
      <c r="FG308" s="230"/>
      <c r="FH308" s="230"/>
      <c r="FI308" s="230"/>
      <c r="FJ308" s="233"/>
      <c r="FK308" s="37"/>
      <c r="FL308" s="37"/>
      <c r="FM308" s="34"/>
      <c r="FN308" s="118"/>
      <c r="FO308" s="542"/>
      <c r="FP308" s="167">
        <v>23649</v>
      </c>
      <c r="FQ308" s="96" t="s">
        <v>161</v>
      </c>
      <c r="FR308" s="93"/>
      <c r="FS308" s="101"/>
      <c r="GR308" s="225"/>
      <c r="GS308" s="225"/>
    </row>
    <row r="309" spans="1:201" hidden="1" x14ac:dyDescent="0.25">
      <c r="A309" s="228">
        <v>184</v>
      </c>
      <c r="B309" s="228">
        <f>COUNTIFS($E$1:E309,E309,$G$1:G309,G309)</f>
        <v>1</v>
      </c>
      <c r="C309" s="228"/>
      <c r="D309" s="966">
        <v>6832</v>
      </c>
      <c r="E309" s="233" t="s">
        <v>613</v>
      </c>
      <c r="F309" s="230" t="s">
        <v>614</v>
      </c>
      <c r="G309" s="230">
        <v>340429480</v>
      </c>
      <c r="H309" s="230">
        <f t="shared" si="4"/>
        <v>83</v>
      </c>
      <c r="I309" s="230" t="s">
        <v>615</v>
      </c>
      <c r="J309" s="230" t="s">
        <v>31</v>
      </c>
      <c r="K309" s="230" t="s">
        <v>53</v>
      </c>
      <c r="L309" s="257" t="s">
        <v>48</v>
      </c>
      <c r="M309" s="123" t="s">
        <v>616</v>
      </c>
      <c r="N309" s="114" t="s">
        <v>1130</v>
      </c>
      <c r="O309" s="230"/>
      <c r="P309" s="230"/>
      <c r="Q309" s="290" t="s">
        <v>618</v>
      </c>
      <c r="R309" s="71"/>
      <c r="S309" s="71"/>
      <c r="T309" s="172" t="s">
        <v>32</v>
      </c>
      <c r="U309" s="175" t="s">
        <v>40</v>
      </c>
      <c r="V309" s="188" t="s">
        <v>479</v>
      </c>
      <c r="W309" s="172" t="s">
        <v>40</v>
      </c>
      <c r="X309" s="174" t="s">
        <v>480</v>
      </c>
      <c r="Y309" s="172" t="s">
        <v>545</v>
      </c>
      <c r="Z309" s="172" t="s">
        <v>40</v>
      </c>
      <c r="AA309" s="230"/>
      <c r="AB309" s="230"/>
      <c r="AC309" s="219">
        <v>23676</v>
      </c>
      <c r="AD309" s="219"/>
      <c r="AE309" s="219"/>
      <c r="AF309" s="219"/>
      <c r="AG309" s="219"/>
      <c r="AH309" s="76" t="s">
        <v>158</v>
      </c>
      <c r="AJ309" s="226">
        <v>95.9</v>
      </c>
      <c r="AK309" s="226">
        <v>92.2</v>
      </c>
      <c r="AL309" s="318">
        <v>88.419800000000009</v>
      </c>
      <c r="AM309" s="226">
        <v>546000</v>
      </c>
      <c r="AN309" s="281">
        <v>54.6</v>
      </c>
      <c r="AO309" s="226">
        <v>3</v>
      </c>
      <c r="AP309" s="397">
        <v>0.19</v>
      </c>
      <c r="AQ309" s="320">
        <v>4.07</v>
      </c>
      <c r="AR309" s="371">
        <v>94</v>
      </c>
      <c r="AS309" s="322">
        <v>98.26</v>
      </c>
      <c r="AT309" s="373">
        <v>4.6683046683046681E-2</v>
      </c>
      <c r="AU309" s="369">
        <v>4.3882063882063882</v>
      </c>
      <c r="AV309" s="325">
        <v>1.9373916590190682E-3</v>
      </c>
      <c r="AW309" s="226">
        <v>0.17</v>
      </c>
      <c r="AX309" s="340">
        <v>0</v>
      </c>
      <c r="BC309" s="329">
        <v>3.9999999999999983E-3</v>
      </c>
      <c r="BD309" s="329"/>
      <c r="BJ309" s="108">
        <v>85.5</v>
      </c>
      <c r="BK309" s="108">
        <v>14.4</v>
      </c>
      <c r="BL309" s="331">
        <v>5.9375</v>
      </c>
      <c r="BM309" s="342">
        <v>0</v>
      </c>
      <c r="BN309" s="231" t="s">
        <v>754</v>
      </c>
      <c r="BO309" s="226">
        <v>4.55</v>
      </c>
      <c r="BP309" s="226">
        <v>8.0299999999999994</v>
      </c>
      <c r="BQ309" s="333">
        <v>1.7648351648351648</v>
      </c>
      <c r="BR309" s="347"/>
      <c r="BS309" s="347"/>
      <c r="BT309" s="347"/>
      <c r="BU309" s="347"/>
      <c r="BV309" s="347"/>
      <c r="BW309" s="347"/>
      <c r="BX309" s="347"/>
      <c r="BY309" s="347"/>
      <c r="BZ309" s="347"/>
      <c r="CA309" s="347"/>
      <c r="CB309" s="347"/>
      <c r="CC309" s="347"/>
      <c r="CU309" s="66"/>
      <c r="CX309" s="231" t="s">
        <v>942</v>
      </c>
      <c r="CY309" s="231">
        <v>7</v>
      </c>
      <c r="CZ309" s="231" t="s">
        <v>936</v>
      </c>
      <c r="DA309" s="231" t="s">
        <v>936</v>
      </c>
      <c r="DD309" s="54"/>
      <c r="DE309" s="49"/>
      <c r="DF309" s="49"/>
      <c r="DG309" s="49"/>
      <c r="DH309" s="49"/>
      <c r="DI309" s="4" t="s">
        <v>613</v>
      </c>
      <c r="DJ309" s="109">
        <v>340429480</v>
      </c>
      <c r="DK309" s="269" t="s">
        <v>615</v>
      </c>
      <c r="DL309" s="3">
        <v>6832</v>
      </c>
      <c r="DM309" s="269">
        <v>83</v>
      </c>
      <c r="DN309" s="521" t="s">
        <v>1088</v>
      </c>
      <c r="DO309" s="46" t="s">
        <v>48</v>
      </c>
      <c r="DP309" s="978" t="s">
        <v>158</v>
      </c>
      <c r="DQ309" s="996">
        <v>2</v>
      </c>
      <c r="DR309" s="1057" t="s">
        <v>1104</v>
      </c>
      <c r="DS309" s="1057" t="s">
        <v>89</v>
      </c>
      <c r="DU309" s="269">
        <v>0</v>
      </c>
      <c r="DV309" s="269" t="s">
        <v>863</v>
      </c>
      <c r="DW309" s="269" t="s">
        <v>863</v>
      </c>
      <c r="DX309" s="269">
        <v>130.9</v>
      </c>
      <c r="DY309" s="269" t="s">
        <v>863</v>
      </c>
      <c r="DZ309" s="269">
        <v>23676</v>
      </c>
      <c r="EA309" s="1020">
        <v>0.92200000000000004</v>
      </c>
      <c r="EB309" s="1020">
        <v>7.8E-2</v>
      </c>
      <c r="EC309" s="854">
        <v>58.8</v>
      </c>
      <c r="ED309" s="854">
        <v>7370</v>
      </c>
      <c r="EE309" s="854">
        <v>360.6</v>
      </c>
      <c r="EF309" s="269">
        <v>3.03</v>
      </c>
      <c r="EG309" s="269">
        <v>0</v>
      </c>
      <c r="EH309" s="556">
        <v>7</v>
      </c>
      <c r="EI309" s="283" t="s">
        <v>617</v>
      </c>
      <c r="EJ309" s="288" t="s">
        <v>616</v>
      </c>
      <c r="EK309" s="269">
        <v>50</v>
      </c>
      <c r="EL309" s="269">
        <v>3</v>
      </c>
      <c r="EM309" s="269">
        <v>1</v>
      </c>
      <c r="EN309" s="269">
        <v>180</v>
      </c>
      <c r="EO309" s="269">
        <v>87</v>
      </c>
      <c r="EP309" s="1083">
        <v>26.851851851851855</v>
      </c>
      <c r="EQ309" s="1057">
        <v>2</v>
      </c>
      <c r="ER309" s="269" t="s">
        <v>863</v>
      </c>
      <c r="ES309" s="1081">
        <v>1</v>
      </c>
      <c r="ET309" s="1057">
        <v>1</v>
      </c>
      <c r="EU309" s="269" t="s">
        <v>863</v>
      </c>
      <c r="EV309" s="269" t="s">
        <v>863</v>
      </c>
      <c r="EW309" s="269"/>
      <c r="EX309" s="987">
        <v>6832</v>
      </c>
      <c r="EY309" s="230"/>
      <c r="EZ309" s="230"/>
      <c r="FA309" s="230"/>
      <c r="FB309" s="230"/>
      <c r="FC309" s="126"/>
      <c r="FD309" s="128"/>
      <c r="FE309" s="197"/>
      <c r="FF309" s="32"/>
      <c r="FG309" s="230"/>
      <c r="FH309" s="230"/>
      <c r="FI309" s="230"/>
      <c r="FJ309" s="233"/>
      <c r="FK309" s="37"/>
      <c r="FL309" s="37"/>
      <c r="FM309" s="34"/>
      <c r="FN309" s="118"/>
      <c r="FO309" s="542"/>
      <c r="FP309" s="167">
        <v>23676</v>
      </c>
      <c r="FQ309" s="96" t="s">
        <v>158</v>
      </c>
      <c r="FR309" s="93"/>
      <c r="FS309" s="101"/>
      <c r="GR309" s="225"/>
      <c r="GS309" s="225"/>
    </row>
    <row r="310" spans="1:201" hidden="1" x14ac:dyDescent="0.25">
      <c r="A310" s="101">
        <v>185</v>
      </c>
      <c r="B310" s="228">
        <f>COUNTIFS($E$1:E310,E310,$G$1:G310,G310)</f>
        <v>1</v>
      </c>
      <c r="C310" s="228"/>
      <c r="D310" s="966">
        <v>6850</v>
      </c>
      <c r="E310" s="233" t="s">
        <v>619</v>
      </c>
      <c r="F310" s="230" t="s">
        <v>90</v>
      </c>
      <c r="G310" s="230">
        <v>7907314536</v>
      </c>
      <c r="H310" s="230">
        <f t="shared" si="4"/>
        <v>38</v>
      </c>
      <c r="I310" s="230" t="s">
        <v>620</v>
      </c>
      <c r="J310" s="230" t="s">
        <v>92</v>
      </c>
      <c r="K310" s="230" t="s">
        <v>53</v>
      </c>
      <c r="L310" s="257" t="s">
        <v>48</v>
      </c>
      <c r="M310" s="230" t="s">
        <v>621</v>
      </c>
      <c r="N310" s="416" t="s">
        <v>1129</v>
      </c>
      <c r="O310" s="416"/>
      <c r="P310" s="416"/>
      <c r="Q310" s="292" t="s">
        <v>618</v>
      </c>
      <c r="R310" s="14"/>
      <c r="S310" s="14"/>
      <c r="T310" s="413" t="s">
        <v>32</v>
      </c>
      <c r="U310" s="413" t="s">
        <v>623</v>
      </c>
      <c r="V310" s="414" t="s">
        <v>40</v>
      </c>
      <c r="W310" s="413" t="s">
        <v>40</v>
      </c>
      <c r="X310" s="415" t="s">
        <v>591</v>
      </c>
      <c r="Y310" s="413" t="s">
        <v>545</v>
      </c>
      <c r="Z310" s="413" t="s">
        <v>40</v>
      </c>
      <c r="AA310" s="416"/>
      <c r="AB310" s="416"/>
      <c r="AC310" s="29">
        <v>466</v>
      </c>
      <c r="AD310" s="29"/>
      <c r="AE310" s="29"/>
      <c r="AF310" s="29"/>
      <c r="AG310" s="29"/>
      <c r="AH310" s="440" t="s">
        <v>158</v>
      </c>
      <c r="AI310" s="418" t="s">
        <v>470</v>
      </c>
      <c r="AJ310" s="43"/>
      <c r="AK310" s="43"/>
      <c r="AL310" s="43"/>
      <c r="AM310" s="43"/>
      <c r="AN310" s="43"/>
      <c r="AO310" s="43">
        <v>3</v>
      </c>
      <c r="AP310" s="377" t="s">
        <v>754</v>
      </c>
      <c r="AQ310" s="378" t="s">
        <v>754</v>
      </c>
      <c r="AR310" s="379" t="s">
        <v>754</v>
      </c>
      <c r="AS310" s="322" t="e">
        <v>#VALUE!</v>
      </c>
      <c r="AT310" s="43" t="e">
        <v>#VALUE!</v>
      </c>
      <c r="AU310" s="43" t="e">
        <v>#VALUE!</v>
      </c>
      <c r="AV310" s="381" t="e">
        <v>#VALUE!</v>
      </c>
      <c r="AW310" s="43"/>
      <c r="AX310" s="382"/>
      <c r="AY310" s="43"/>
      <c r="AZ310" s="43"/>
      <c r="BA310" s="383"/>
      <c r="BB310" s="43"/>
      <c r="BC310" s="329" t="e">
        <v>#VALUE!</v>
      </c>
      <c r="BD310" s="329"/>
      <c r="BE310" s="43"/>
      <c r="BF310" s="43"/>
      <c r="BG310" s="43"/>
      <c r="BH310" s="43"/>
      <c r="BI310" s="43"/>
      <c r="BJ310" s="43"/>
      <c r="BK310" s="43"/>
      <c r="BL310" s="384"/>
      <c r="BM310" s="381"/>
      <c r="BN310" s="43"/>
      <c r="BO310" s="43"/>
      <c r="BP310" s="43"/>
      <c r="BQ310" s="385" t="e">
        <v>#DIV/0!</v>
      </c>
      <c r="BR310" s="386"/>
      <c r="BS310" s="386"/>
      <c r="BT310" s="386"/>
      <c r="BU310" s="386"/>
      <c r="BV310" s="386"/>
      <c r="BW310" s="386"/>
      <c r="BX310" s="386"/>
      <c r="BY310" s="386"/>
      <c r="BZ310" s="386"/>
      <c r="CA310" s="386"/>
      <c r="CB310" s="386"/>
      <c r="CC310" s="386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13"/>
      <c r="CO310" s="13"/>
      <c r="CP310" s="13"/>
      <c r="CQ310" s="13"/>
      <c r="CR310" s="13"/>
      <c r="CS310" s="13"/>
      <c r="CT310" s="13"/>
      <c r="CU310" s="13"/>
      <c r="CV310" s="43"/>
      <c r="CW310" s="374"/>
      <c r="CX310" s="226" t="s">
        <v>929</v>
      </c>
      <c r="CY310" s="226">
        <v>3</v>
      </c>
      <c r="CZ310" s="43" t="s">
        <v>754</v>
      </c>
      <c r="DA310" s="43" t="s">
        <v>754</v>
      </c>
      <c r="DD310" s="54"/>
      <c r="DE310" s="56"/>
      <c r="DF310" s="56"/>
      <c r="DG310" s="56"/>
      <c r="DH310" s="56"/>
      <c r="DI310" s="420" t="s">
        <v>619</v>
      </c>
      <c r="DJ310" s="274">
        <v>7907314536</v>
      </c>
      <c r="DK310" s="274" t="s">
        <v>620</v>
      </c>
      <c r="DL310" s="136">
        <v>6850</v>
      </c>
      <c r="DM310" s="274">
        <v>38</v>
      </c>
      <c r="DN310" s="274" t="s">
        <v>1088</v>
      </c>
      <c r="DO310" s="274" t="s">
        <v>48</v>
      </c>
      <c r="DP310" s="982" t="s">
        <v>158</v>
      </c>
      <c r="DQ310" s="1007">
        <v>2</v>
      </c>
      <c r="DR310" s="1061" t="s">
        <v>34</v>
      </c>
      <c r="DS310" s="1061" t="s">
        <v>34</v>
      </c>
      <c r="DU310" s="274">
        <v>0</v>
      </c>
      <c r="DV310" s="1008" t="s">
        <v>863</v>
      </c>
      <c r="DW310" s="274" t="s">
        <v>863</v>
      </c>
      <c r="DX310" s="274" t="s">
        <v>863</v>
      </c>
      <c r="DY310" s="274" t="s">
        <v>863</v>
      </c>
      <c r="DZ310" s="274">
        <v>466</v>
      </c>
      <c r="EA310" s="908">
        <v>3.4000000000000002E-2</v>
      </c>
      <c r="EB310" s="908">
        <v>0.96599999999999997</v>
      </c>
      <c r="EC310" s="908" t="s">
        <v>863</v>
      </c>
      <c r="ED310" s="908" t="s">
        <v>863</v>
      </c>
      <c r="EE310" s="908" t="s">
        <v>863</v>
      </c>
      <c r="EF310" s="274" t="s">
        <v>863</v>
      </c>
      <c r="EG310" s="274">
        <v>0</v>
      </c>
      <c r="EH310" s="1061">
        <v>3</v>
      </c>
      <c r="EI310" s="284" t="s">
        <v>622</v>
      </c>
      <c r="EJ310" s="284" t="s">
        <v>621</v>
      </c>
      <c r="EK310" s="274" t="s">
        <v>863</v>
      </c>
      <c r="EL310" s="274" t="s">
        <v>863</v>
      </c>
      <c r="EM310" s="274">
        <v>0</v>
      </c>
      <c r="EN310" s="274">
        <v>183</v>
      </c>
      <c r="EO310" s="274">
        <v>102</v>
      </c>
      <c r="EP310" s="1087">
        <v>30.45776225029114</v>
      </c>
      <c r="EQ310" s="1061">
        <v>0</v>
      </c>
      <c r="ER310" s="274" t="s">
        <v>863</v>
      </c>
      <c r="ES310" s="1078">
        <v>2</v>
      </c>
      <c r="ET310" s="1061">
        <v>1</v>
      </c>
      <c r="EU310" s="274">
        <v>4</v>
      </c>
      <c r="EV310" s="691">
        <v>42899</v>
      </c>
      <c r="EW310" s="691"/>
      <c r="EX310" s="987">
        <v>6850</v>
      </c>
      <c r="EY310" s="230"/>
      <c r="EZ310" s="230"/>
      <c r="FA310" s="230"/>
      <c r="FB310" s="230"/>
      <c r="FC310" s="126"/>
      <c r="FD310" s="128"/>
      <c r="FE310" s="197"/>
      <c r="FF310" s="32"/>
      <c r="FG310" s="230"/>
      <c r="FH310" s="230"/>
      <c r="FI310" s="230"/>
      <c r="FJ310" s="233"/>
      <c r="FK310" s="37"/>
      <c r="FL310" s="37"/>
      <c r="FM310" s="34"/>
      <c r="FN310" s="118"/>
      <c r="FO310" s="542"/>
      <c r="FP310" s="167">
        <v>466</v>
      </c>
      <c r="FQ310" s="96" t="s">
        <v>158</v>
      </c>
      <c r="FR310" s="915" t="s">
        <v>470</v>
      </c>
      <c r="FS310" s="916"/>
      <c r="GR310" s="225"/>
      <c r="GS310" s="225"/>
    </row>
    <row r="311" spans="1:201" hidden="1" x14ac:dyDescent="0.25">
      <c r="A311" s="101">
        <v>186</v>
      </c>
      <c r="B311" s="228">
        <f>COUNTIFS($E$1:E311,E311,$G$1:G311,G311)</f>
        <v>1</v>
      </c>
      <c r="C311" s="228"/>
      <c r="D311" s="966">
        <v>6851</v>
      </c>
      <c r="E311" s="233" t="s">
        <v>624</v>
      </c>
      <c r="F311" s="230" t="s">
        <v>91</v>
      </c>
      <c r="G311" s="230">
        <v>460227423</v>
      </c>
      <c r="H311" s="230">
        <f t="shared" si="4"/>
        <v>71</v>
      </c>
      <c r="I311" s="230" t="s">
        <v>620</v>
      </c>
      <c r="J311" s="230" t="s">
        <v>34</v>
      </c>
      <c r="K311" s="230" t="s">
        <v>53</v>
      </c>
      <c r="L311" s="257" t="s">
        <v>48</v>
      </c>
      <c r="M311" s="230" t="s">
        <v>625</v>
      </c>
      <c r="N311" s="416">
        <v>2</v>
      </c>
      <c r="O311" s="416"/>
      <c r="P311" s="416"/>
      <c r="Q311" s="292" t="s">
        <v>618</v>
      </c>
      <c r="R311" s="14"/>
      <c r="S311" s="14"/>
      <c r="T311" s="413" t="s">
        <v>32</v>
      </c>
      <c r="U311" s="413" t="s">
        <v>623</v>
      </c>
      <c r="V311" s="414" t="s">
        <v>40</v>
      </c>
      <c r="W311" s="413" t="s">
        <v>40</v>
      </c>
      <c r="X311" s="415" t="s">
        <v>591</v>
      </c>
      <c r="Y311" s="413" t="s">
        <v>545</v>
      </c>
      <c r="Z311" s="413" t="s">
        <v>40</v>
      </c>
      <c r="AA311" s="416"/>
      <c r="AB311" s="416"/>
      <c r="AC311" s="29">
        <v>1062</v>
      </c>
      <c r="AD311" s="29"/>
      <c r="AE311" s="29"/>
      <c r="AF311" s="29"/>
      <c r="AG311" s="29"/>
      <c r="AH311" s="440" t="s">
        <v>161</v>
      </c>
      <c r="AI311" s="418" t="s">
        <v>470</v>
      </c>
      <c r="AJ311" s="43"/>
      <c r="AK311" s="43"/>
      <c r="AL311" s="43"/>
      <c r="AM311" s="43"/>
      <c r="AN311" s="43"/>
      <c r="AO311" s="43">
        <v>3</v>
      </c>
      <c r="AP311" s="377" t="s">
        <v>754</v>
      </c>
      <c r="AQ311" s="378" t="s">
        <v>754</v>
      </c>
      <c r="AR311" s="379" t="s">
        <v>754</v>
      </c>
      <c r="AS311" s="322" t="e">
        <v>#VALUE!</v>
      </c>
      <c r="AT311" s="43" t="e">
        <v>#VALUE!</v>
      </c>
      <c r="AU311" s="43" t="e">
        <v>#VALUE!</v>
      </c>
      <c r="AV311" s="381" t="e">
        <v>#VALUE!</v>
      </c>
      <c r="AW311" s="43"/>
      <c r="AX311" s="382"/>
      <c r="AY311" s="43"/>
      <c r="AZ311" s="43"/>
      <c r="BA311" s="383"/>
      <c r="BB311" s="43"/>
      <c r="BC311" s="329" t="e">
        <v>#VALUE!</v>
      </c>
      <c r="BD311" s="329"/>
      <c r="BE311" s="43"/>
      <c r="BF311" s="43"/>
      <c r="BG311" s="43"/>
      <c r="BH311" s="43"/>
      <c r="BI311" s="43"/>
      <c r="BJ311" s="43"/>
      <c r="BK311" s="43"/>
      <c r="BL311" s="384"/>
      <c r="BM311" s="381"/>
      <c r="BN311" s="43"/>
      <c r="BO311" s="43"/>
      <c r="BP311" s="43"/>
      <c r="BQ311" s="385" t="e">
        <v>#DIV/0!</v>
      </c>
      <c r="BR311" s="386"/>
      <c r="BS311" s="386"/>
      <c r="BT311" s="386"/>
      <c r="BU311" s="386"/>
      <c r="BV311" s="386"/>
      <c r="BW311" s="386"/>
      <c r="BX311" s="386"/>
      <c r="BY311" s="386"/>
      <c r="BZ311" s="386"/>
      <c r="CA311" s="386"/>
      <c r="CB311" s="386"/>
      <c r="CC311" s="386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13"/>
      <c r="CO311" s="13"/>
      <c r="CP311" s="13"/>
      <c r="CQ311" s="13"/>
      <c r="CR311" s="13"/>
      <c r="CS311" s="13"/>
      <c r="CT311" s="13"/>
      <c r="CU311" s="13"/>
      <c r="CV311" s="43"/>
      <c r="CW311" s="374"/>
      <c r="CX311" s="226" t="s">
        <v>929</v>
      </c>
      <c r="CY311" s="226">
        <v>3</v>
      </c>
      <c r="CZ311" s="43" t="s">
        <v>754</v>
      </c>
      <c r="DA311" s="43" t="s">
        <v>754</v>
      </c>
      <c r="DD311" s="54"/>
      <c r="DE311" s="56"/>
      <c r="DF311" s="56"/>
      <c r="DG311" s="56"/>
      <c r="DH311" s="56"/>
      <c r="DI311" s="420" t="s">
        <v>624</v>
      </c>
      <c r="DJ311" s="274">
        <v>460227423</v>
      </c>
      <c r="DK311" s="274" t="s">
        <v>620</v>
      </c>
      <c r="DL311" s="136">
        <v>6851</v>
      </c>
      <c r="DM311" s="274">
        <v>71</v>
      </c>
      <c r="DN311" s="274" t="s">
        <v>1088</v>
      </c>
      <c r="DO311" s="274" t="s">
        <v>48</v>
      </c>
      <c r="DP311" s="982" t="s">
        <v>161</v>
      </c>
      <c r="DQ311" s="1007">
        <v>2</v>
      </c>
      <c r="DR311" s="1061" t="s">
        <v>34</v>
      </c>
      <c r="DS311" s="1061" t="s">
        <v>34</v>
      </c>
      <c r="DU311" s="274">
        <v>0</v>
      </c>
      <c r="DV311" s="1008" t="s">
        <v>863</v>
      </c>
      <c r="DW311" s="274" t="s">
        <v>863</v>
      </c>
      <c r="DX311" s="274" t="s">
        <v>863</v>
      </c>
      <c r="DY311" s="274" t="s">
        <v>863</v>
      </c>
      <c r="DZ311" s="274">
        <v>1062</v>
      </c>
      <c r="EA311" s="908">
        <v>0.55200000000000005</v>
      </c>
      <c r="EB311" s="908">
        <v>0.47799999999999998</v>
      </c>
      <c r="EC311" s="908" t="s">
        <v>863</v>
      </c>
      <c r="ED311" s="908" t="s">
        <v>863</v>
      </c>
      <c r="EE311" s="908" t="s">
        <v>863</v>
      </c>
      <c r="EF311" s="274" t="s">
        <v>863</v>
      </c>
      <c r="EG311" s="274">
        <v>0</v>
      </c>
      <c r="EH311" s="1061">
        <v>3</v>
      </c>
      <c r="EI311" s="284">
        <v>2</v>
      </c>
      <c r="EJ311" s="284" t="s">
        <v>625</v>
      </c>
      <c r="EK311" s="274" t="s">
        <v>863</v>
      </c>
      <c r="EL311" s="274" t="s">
        <v>863</v>
      </c>
      <c r="EM311" s="274">
        <v>0</v>
      </c>
      <c r="EN311" s="274" t="s">
        <v>863</v>
      </c>
      <c r="EO311" s="274" t="s">
        <v>863</v>
      </c>
      <c r="EP311" s="1087" t="s">
        <v>863</v>
      </c>
      <c r="EQ311" s="1061">
        <v>2</v>
      </c>
      <c r="ER311" s="274" t="s">
        <v>863</v>
      </c>
      <c r="ES311" s="1078">
        <v>2</v>
      </c>
      <c r="ET311" s="1061">
        <v>1</v>
      </c>
      <c r="EU311" s="274" t="s">
        <v>863</v>
      </c>
      <c r="EV311" s="691">
        <v>35631</v>
      </c>
      <c r="EW311" s="691"/>
      <c r="EX311" s="987">
        <v>6851</v>
      </c>
      <c r="EY311" s="207"/>
      <c r="EZ311" s="207"/>
      <c r="FA311" s="207"/>
      <c r="FB311" s="207"/>
      <c r="FC311" s="660"/>
      <c r="FD311" s="661"/>
      <c r="FE311" s="662"/>
      <c r="FF311" s="663"/>
      <c r="FG311" s="230"/>
      <c r="FH311" s="207"/>
      <c r="FI311" s="230"/>
      <c r="FJ311" s="233"/>
      <c r="FK311" s="664"/>
      <c r="FL311" s="664"/>
      <c r="FM311" s="34"/>
      <c r="FN311" s="896"/>
      <c r="FO311" s="542"/>
      <c r="FP311" s="897">
        <v>1062</v>
      </c>
      <c r="FQ311" s="96" t="s">
        <v>161</v>
      </c>
      <c r="FR311" s="915" t="s">
        <v>470</v>
      </c>
      <c r="FS311" s="916"/>
      <c r="GR311" s="225"/>
      <c r="GS311" s="225"/>
    </row>
    <row r="312" spans="1:201" hidden="1" x14ac:dyDescent="0.25">
      <c r="A312" s="101">
        <v>187</v>
      </c>
      <c r="B312" s="228">
        <f>COUNTIFS($E$1:E312,E312,$G$1:G312,G312)</f>
        <v>1</v>
      </c>
      <c r="C312" s="228"/>
      <c r="D312" s="966">
        <v>6852</v>
      </c>
      <c r="E312" s="233" t="s">
        <v>626</v>
      </c>
      <c r="F312" s="230" t="s">
        <v>627</v>
      </c>
      <c r="G312" s="230">
        <v>6404271181</v>
      </c>
      <c r="H312" s="230">
        <f t="shared" si="4"/>
        <v>53</v>
      </c>
      <c r="I312" s="230" t="s">
        <v>620</v>
      </c>
      <c r="J312" s="230" t="s">
        <v>628</v>
      </c>
      <c r="K312" s="230" t="s">
        <v>53</v>
      </c>
      <c r="L312" s="257" t="s">
        <v>48</v>
      </c>
      <c r="M312" s="100" t="s">
        <v>616</v>
      </c>
      <c r="N312" s="90">
        <v>2</v>
      </c>
      <c r="O312" s="90"/>
      <c r="P312" s="90"/>
      <c r="Q312" s="295" t="s">
        <v>618</v>
      </c>
      <c r="R312" s="16"/>
      <c r="S312" s="16"/>
      <c r="T312" s="178" t="s">
        <v>32</v>
      </c>
      <c r="U312" s="176" t="s">
        <v>623</v>
      </c>
      <c r="V312" s="191" t="s">
        <v>479</v>
      </c>
      <c r="W312" s="178" t="s">
        <v>40</v>
      </c>
      <c r="X312" s="192" t="s">
        <v>629</v>
      </c>
      <c r="Y312" s="178" t="s">
        <v>545</v>
      </c>
      <c r="Z312" s="178" t="s">
        <v>481</v>
      </c>
      <c r="AA312" s="90"/>
      <c r="AB312" s="90"/>
      <c r="AC312" s="219">
        <v>7348</v>
      </c>
      <c r="AD312" s="219"/>
      <c r="AE312" s="219"/>
      <c r="AF312" s="219"/>
      <c r="AG312" s="219"/>
      <c r="AH312" s="451" t="s">
        <v>161</v>
      </c>
      <c r="AI312" s="452" t="s">
        <v>470</v>
      </c>
      <c r="AJ312" s="453">
        <v>90.1</v>
      </c>
      <c r="AK312" s="90">
        <v>85.7</v>
      </c>
      <c r="AL312" s="318">
        <v>77.215699999999998</v>
      </c>
      <c r="AM312" s="90">
        <v>296016</v>
      </c>
      <c r="AN312" s="281">
        <v>49.335999999999999</v>
      </c>
      <c r="AO312" s="90">
        <v>5</v>
      </c>
      <c r="AP312" s="397">
        <v>2.92</v>
      </c>
      <c r="AQ312" s="320">
        <v>5.49</v>
      </c>
      <c r="AR312" s="371">
        <v>89.8</v>
      </c>
      <c r="AS312" s="322">
        <v>98.21</v>
      </c>
      <c r="AT312" s="373">
        <v>0.53187613843351544</v>
      </c>
      <c r="AU312" s="369">
        <v>47.762477231329683</v>
      </c>
      <c r="AV312" s="325">
        <v>3.0643299401826005E-2</v>
      </c>
      <c r="AW312" s="90">
        <v>2.4900000000000002</v>
      </c>
      <c r="AX312" s="454">
        <v>0.1</v>
      </c>
      <c r="AY312" s="90"/>
      <c r="AZ312" s="90"/>
      <c r="BA312" s="455"/>
      <c r="BB312" s="90"/>
      <c r="BC312" s="329">
        <v>8.5999999999999938E-2</v>
      </c>
      <c r="BD312" s="329"/>
      <c r="BE312" s="90"/>
      <c r="BF312" s="90"/>
      <c r="BG312" s="90"/>
      <c r="BH312" s="90"/>
      <c r="BI312" s="90"/>
      <c r="BJ312" s="108">
        <v>55.8</v>
      </c>
      <c r="BK312" s="108">
        <v>44</v>
      </c>
      <c r="BL312" s="331">
        <v>1.2681818181818181</v>
      </c>
      <c r="BM312" s="342">
        <v>0</v>
      </c>
      <c r="BN312" s="231" t="s">
        <v>754</v>
      </c>
      <c r="BO312" s="90">
        <v>3.48</v>
      </c>
      <c r="BP312" s="90">
        <v>8.1300000000000008</v>
      </c>
      <c r="BQ312" s="333">
        <v>2.3362068965517242</v>
      </c>
      <c r="BR312" s="347"/>
      <c r="BS312" s="347"/>
      <c r="BT312" s="347"/>
      <c r="BU312" s="347"/>
      <c r="BV312" s="347"/>
      <c r="BW312" s="347"/>
      <c r="BX312" s="347"/>
      <c r="BY312" s="347"/>
      <c r="BZ312" s="347"/>
      <c r="CA312" s="347"/>
      <c r="CB312" s="347"/>
      <c r="CC312" s="347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16"/>
      <c r="CO312" s="16"/>
      <c r="CP312" s="16"/>
      <c r="CQ312" s="16"/>
      <c r="CR312" s="16"/>
      <c r="CS312" s="16"/>
      <c r="CT312" s="16"/>
      <c r="CU312" s="16"/>
      <c r="CV312" s="90"/>
      <c r="CW312" s="90"/>
      <c r="CX312" s="45" t="s">
        <v>929</v>
      </c>
      <c r="CY312" s="45">
        <v>3</v>
      </c>
      <c r="CZ312" s="45" t="s">
        <v>936</v>
      </c>
      <c r="DA312" s="45" t="s">
        <v>936</v>
      </c>
      <c r="DB312" s="456"/>
      <c r="DC312" s="90"/>
      <c r="DD312" s="54"/>
      <c r="DE312" s="49"/>
      <c r="DF312" s="49"/>
      <c r="DG312" s="49"/>
      <c r="DH312" s="49"/>
      <c r="DI312" s="9" t="s">
        <v>626</v>
      </c>
      <c r="DJ312" s="218">
        <v>6404271181</v>
      </c>
      <c r="DK312" s="269" t="s">
        <v>620</v>
      </c>
      <c r="DL312" s="92">
        <v>6852</v>
      </c>
      <c r="DM312" s="269">
        <v>53</v>
      </c>
      <c r="DN312" s="521" t="s">
        <v>1088</v>
      </c>
      <c r="DO312" s="279" t="s">
        <v>48</v>
      </c>
      <c r="DP312" s="978" t="s">
        <v>161</v>
      </c>
      <c r="DQ312" s="996">
        <v>2</v>
      </c>
      <c r="DR312" s="1057" t="s">
        <v>34</v>
      </c>
      <c r="DS312" s="1057" t="s">
        <v>34</v>
      </c>
      <c r="DU312" s="269">
        <v>0</v>
      </c>
      <c r="DV312" s="269" t="s">
        <v>863</v>
      </c>
      <c r="DW312" s="269" t="s">
        <v>863</v>
      </c>
      <c r="DX312" s="269" t="s">
        <v>863</v>
      </c>
      <c r="DY312" s="269" t="s">
        <v>863</v>
      </c>
      <c r="DZ312" s="269">
        <v>296</v>
      </c>
      <c r="EA312" s="1020">
        <v>0.13500000000000001</v>
      </c>
      <c r="EB312" s="1020">
        <v>0.86499999999999999</v>
      </c>
      <c r="EC312" s="854" t="s">
        <v>863</v>
      </c>
      <c r="ED312" s="854" t="s">
        <v>863</v>
      </c>
      <c r="EE312" s="854" t="s">
        <v>863</v>
      </c>
      <c r="EF312" s="269" t="s">
        <v>863</v>
      </c>
      <c r="EG312" s="269">
        <v>0</v>
      </c>
      <c r="EH312" s="556">
        <v>3</v>
      </c>
      <c r="EI312" s="283">
        <v>2</v>
      </c>
      <c r="EJ312" s="288" t="s">
        <v>616</v>
      </c>
      <c r="EK312" s="269" t="s">
        <v>863</v>
      </c>
      <c r="EL312" s="269" t="s">
        <v>863</v>
      </c>
      <c r="EM312" s="269">
        <v>0</v>
      </c>
      <c r="EN312" s="269">
        <v>185</v>
      </c>
      <c r="EO312" s="269">
        <v>122</v>
      </c>
      <c r="EP312" s="1083">
        <v>35.646457268078898</v>
      </c>
      <c r="EQ312" s="1057">
        <v>2</v>
      </c>
      <c r="ER312" s="269" t="s">
        <v>863</v>
      </c>
      <c r="ES312" s="1081">
        <v>3</v>
      </c>
      <c r="ET312" s="1057">
        <v>1</v>
      </c>
      <c r="EU312" s="269" t="s">
        <v>863</v>
      </c>
      <c r="EV312" s="998">
        <v>42837</v>
      </c>
      <c r="EW312" s="998"/>
      <c r="EX312" s="987">
        <v>6852</v>
      </c>
      <c r="EY312" s="230"/>
      <c r="EZ312" s="230"/>
      <c r="FA312" s="230"/>
      <c r="FB312" s="230"/>
      <c r="FC312" s="126"/>
      <c r="FD312" s="128"/>
      <c r="FE312" s="197"/>
      <c r="FF312" s="32"/>
      <c r="FG312" s="230"/>
      <c r="FH312" s="230"/>
      <c r="FI312" s="230"/>
      <c r="FJ312" s="233"/>
      <c r="FK312" s="37"/>
      <c r="FL312" s="37"/>
      <c r="FM312" s="34"/>
      <c r="FN312" s="118"/>
      <c r="FO312" s="542"/>
      <c r="FP312" s="167">
        <v>7348</v>
      </c>
      <c r="FQ312" s="96" t="s">
        <v>161</v>
      </c>
      <c r="FR312" s="915" t="s">
        <v>470</v>
      </c>
      <c r="FS312" s="916"/>
      <c r="GR312" s="225"/>
      <c r="GS312" s="225"/>
    </row>
    <row r="313" spans="1:201" hidden="1" x14ac:dyDescent="0.25">
      <c r="A313" s="101">
        <v>188</v>
      </c>
      <c r="B313" s="228">
        <f>COUNTIFS($E$1:E313,E313,$G$1:G313,G313)</f>
        <v>1</v>
      </c>
      <c r="C313" s="228"/>
      <c r="D313" s="966">
        <v>6853</v>
      </c>
      <c r="E313" s="233" t="s">
        <v>604</v>
      </c>
      <c r="F313" s="230" t="s">
        <v>630</v>
      </c>
      <c r="G313" s="230">
        <v>7510035313</v>
      </c>
      <c r="H313" s="230">
        <f t="shared" si="4"/>
        <v>42</v>
      </c>
      <c r="I313" s="230" t="s">
        <v>620</v>
      </c>
      <c r="J313" s="223" t="s">
        <v>631</v>
      </c>
      <c r="K313" s="230" t="s">
        <v>53</v>
      </c>
      <c r="L313" s="257" t="s">
        <v>48</v>
      </c>
      <c r="M313" s="100" t="s">
        <v>625</v>
      </c>
      <c r="N313" s="230">
        <v>9</v>
      </c>
      <c r="O313" s="230"/>
      <c r="P313" s="230"/>
      <c r="Q313" s="290" t="s">
        <v>618</v>
      </c>
      <c r="R313" s="71"/>
      <c r="S313" s="71"/>
      <c r="T313" s="172" t="s">
        <v>32</v>
      </c>
      <c r="U313" s="175" t="s">
        <v>40</v>
      </c>
      <c r="V313" s="188" t="s">
        <v>479</v>
      </c>
      <c r="W313" s="172" t="s">
        <v>40</v>
      </c>
      <c r="X313" s="174" t="s">
        <v>480</v>
      </c>
      <c r="Y313" s="172" t="s">
        <v>545</v>
      </c>
      <c r="Z313" s="172" t="s">
        <v>481</v>
      </c>
      <c r="AA313" s="230"/>
      <c r="AB313" s="230"/>
      <c r="AC313" s="212">
        <v>1787</v>
      </c>
      <c r="AD313" s="212"/>
      <c r="AE313" s="212"/>
      <c r="AF313" s="212"/>
      <c r="AG313" s="212"/>
      <c r="AH313" s="76" t="s">
        <v>161</v>
      </c>
      <c r="AJ313" s="226">
        <v>6.41</v>
      </c>
      <c r="AK313" s="226">
        <v>85.2</v>
      </c>
      <c r="AL313" s="318">
        <v>5.4613200000000006</v>
      </c>
      <c r="AM313" s="226">
        <v>11505</v>
      </c>
      <c r="AN313" s="281">
        <v>9.2040000000000006</v>
      </c>
      <c r="AO313" s="226">
        <v>4</v>
      </c>
      <c r="AP313" s="397">
        <v>14.3</v>
      </c>
      <c r="AQ313" s="320">
        <v>82</v>
      </c>
      <c r="AR313" s="371">
        <v>1.1000000000000001</v>
      </c>
      <c r="AS313" s="322">
        <v>97.399999999999991</v>
      </c>
      <c r="AT313" s="373">
        <v>0.17439024390243904</v>
      </c>
      <c r="AU313" s="369">
        <v>0.19182926829268296</v>
      </c>
      <c r="AV313" s="325">
        <v>0.17208182912154033</v>
      </c>
      <c r="AW313" s="226">
        <v>6.49</v>
      </c>
      <c r="AX313" s="340">
        <v>1.6</v>
      </c>
      <c r="BC313" s="329">
        <v>1.5620000000000001</v>
      </c>
      <c r="BD313" s="329"/>
      <c r="BJ313" s="108">
        <v>63.9</v>
      </c>
      <c r="BK313" s="108">
        <v>34.799999999999997</v>
      </c>
      <c r="BL313" s="331">
        <v>1.8362068965517242</v>
      </c>
      <c r="BM313" s="342" t="s">
        <v>754</v>
      </c>
      <c r="BN313" s="231" t="s">
        <v>754</v>
      </c>
      <c r="BO313" s="226">
        <v>2.52</v>
      </c>
      <c r="BP313" s="226">
        <v>8.85</v>
      </c>
      <c r="BQ313" s="333">
        <v>3.5119047619047619</v>
      </c>
      <c r="BR313" s="347"/>
      <c r="BS313" s="347"/>
      <c r="BT313" s="347"/>
      <c r="BU313" s="347"/>
      <c r="BV313" s="347"/>
      <c r="BW313" s="347"/>
      <c r="BX313" s="347"/>
      <c r="BY313" s="347"/>
      <c r="BZ313" s="347"/>
      <c r="CA313" s="347"/>
      <c r="CB313" s="347"/>
      <c r="CC313" s="347"/>
      <c r="CU313" s="66"/>
      <c r="CX313" s="231" t="s">
        <v>926</v>
      </c>
      <c r="CY313" s="231">
        <v>2</v>
      </c>
      <c r="CZ313" s="421" t="s">
        <v>927</v>
      </c>
      <c r="DA313" s="62" t="s">
        <v>927</v>
      </c>
      <c r="DD313" s="54"/>
      <c r="DE313" s="49"/>
      <c r="DF313" s="49"/>
      <c r="DG313" s="49"/>
      <c r="DH313" s="49"/>
      <c r="DI313" s="4" t="s">
        <v>604</v>
      </c>
      <c r="DJ313" s="218">
        <v>7510035313</v>
      </c>
      <c r="DK313" s="269" t="s">
        <v>620</v>
      </c>
      <c r="DL313" s="92">
        <v>6853</v>
      </c>
      <c r="DM313" s="269">
        <v>42</v>
      </c>
      <c r="DN313" s="521" t="s">
        <v>1088</v>
      </c>
      <c r="DO313" s="279" t="s">
        <v>48</v>
      </c>
      <c r="DP313" s="978" t="s">
        <v>161</v>
      </c>
      <c r="DQ313" s="996">
        <v>2</v>
      </c>
      <c r="DR313" s="1057" t="s">
        <v>1001</v>
      </c>
      <c r="DS313" s="1057" t="s">
        <v>1001</v>
      </c>
      <c r="DU313" s="269">
        <v>0</v>
      </c>
      <c r="DV313" s="269" t="s">
        <v>863</v>
      </c>
      <c r="DW313" s="269" t="s">
        <v>863</v>
      </c>
      <c r="DX313" s="269" t="s">
        <v>863</v>
      </c>
      <c r="DY313" s="269" t="s">
        <v>863</v>
      </c>
      <c r="DZ313" s="269">
        <v>1787</v>
      </c>
      <c r="EA313" s="1020">
        <v>6.4000000000000001E-2</v>
      </c>
      <c r="EB313" s="1020">
        <v>0.93600000000000005</v>
      </c>
      <c r="EC313" s="854">
        <v>2.1</v>
      </c>
      <c r="ED313" s="854">
        <v>1018</v>
      </c>
      <c r="EE313" s="854">
        <v>56.3</v>
      </c>
      <c r="EF313" s="269">
        <v>2.61</v>
      </c>
      <c r="EG313" s="269">
        <v>0</v>
      </c>
      <c r="EH313" s="556">
        <v>2</v>
      </c>
      <c r="EI313" s="283">
        <v>9</v>
      </c>
      <c r="EJ313" s="288" t="s">
        <v>625</v>
      </c>
      <c r="EK313" s="269">
        <v>25</v>
      </c>
      <c r="EL313" s="269">
        <v>3</v>
      </c>
      <c r="EM313" s="269">
        <v>0</v>
      </c>
      <c r="EN313" s="269">
        <v>169</v>
      </c>
      <c r="EO313" s="269">
        <v>86</v>
      </c>
      <c r="EP313" s="1083">
        <v>30.110990511536706</v>
      </c>
      <c r="EQ313" s="1057">
        <v>0</v>
      </c>
      <c r="ER313" s="269" t="s">
        <v>863</v>
      </c>
      <c r="ES313" s="1081">
        <v>0</v>
      </c>
      <c r="ET313" s="1057">
        <v>0</v>
      </c>
      <c r="EU313" s="269">
        <v>1</v>
      </c>
      <c r="EV313" s="998">
        <v>42929</v>
      </c>
      <c r="EW313" s="998"/>
      <c r="EX313" s="987">
        <v>6853</v>
      </c>
      <c r="EY313" s="230"/>
      <c r="EZ313" s="230"/>
      <c r="FA313" s="230"/>
      <c r="FB313" s="230"/>
      <c r="FC313" s="126"/>
      <c r="FD313" s="128"/>
      <c r="FE313" s="197"/>
      <c r="FF313" s="32"/>
      <c r="FG313" s="230"/>
      <c r="FH313" s="230"/>
      <c r="FI313" s="230"/>
      <c r="FJ313" s="233"/>
      <c r="FK313" s="37"/>
      <c r="FL313" s="37"/>
      <c r="FM313" s="34"/>
      <c r="FN313" s="118"/>
      <c r="FO313" s="542"/>
      <c r="FP313" s="167">
        <v>1787</v>
      </c>
      <c r="FQ313" s="96" t="s">
        <v>161</v>
      </c>
      <c r="FR313" s="93"/>
      <c r="FS313" s="101"/>
      <c r="GR313" s="225"/>
      <c r="GS313" s="225"/>
    </row>
    <row r="314" spans="1:201" hidden="1" x14ac:dyDescent="0.25">
      <c r="A314" s="101">
        <v>189</v>
      </c>
      <c r="B314" s="228">
        <f>COUNTIFS($E$1:E314,E314,$G$1:G314,G314)</f>
        <v>1</v>
      </c>
      <c r="C314" s="228"/>
      <c r="D314" s="966">
        <v>6854</v>
      </c>
      <c r="E314" s="233" t="s">
        <v>632</v>
      </c>
      <c r="F314" s="230" t="s">
        <v>63</v>
      </c>
      <c r="G314" s="230">
        <v>5507271451</v>
      </c>
      <c r="H314" s="230">
        <f t="shared" si="4"/>
        <v>62</v>
      </c>
      <c r="I314" s="230" t="s">
        <v>620</v>
      </c>
      <c r="J314" s="223" t="s">
        <v>633</v>
      </c>
      <c r="K314" s="230" t="s">
        <v>53</v>
      </c>
      <c r="L314" s="257" t="s">
        <v>48</v>
      </c>
      <c r="M314" s="230" t="s">
        <v>616</v>
      </c>
      <c r="N314" s="226">
        <v>9</v>
      </c>
      <c r="O314" s="226"/>
      <c r="P314" s="226"/>
      <c r="Q314" s="290" t="s">
        <v>618</v>
      </c>
      <c r="T314" s="172" t="s">
        <v>32</v>
      </c>
      <c r="U314" s="175" t="s">
        <v>40</v>
      </c>
      <c r="V314" s="188" t="s">
        <v>479</v>
      </c>
      <c r="W314" s="172" t="s">
        <v>40</v>
      </c>
      <c r="X314" s="174" t="s">
        <v>480</v>
      </c>
      <c r="Y314" s="172" t="s">
        <v>545</v>
      </c>
      <c r="Z314" s="172" t="s">
        <v>481</v>
      </c>
      <c r="AA314" s="230"/>
      <c r="AB314" s="230"/>
      <c r="AC314" s="212">
        <v>945</v>
      </c>
      <c r="AD314" s="212"/>
      <c r="AE314" s="212"/>
      <c r="AF314" s="212"/>
      <c r="AG314" s="212"/>
      <c r="AH314" s="76" t="s">
        <v>158</v>
      </c>
      <c r="AJ314" s="226">
        <v>95.8</v>
      </c>
      <c r="AK314" s="226">
        <v>86.6</v>
      </c>
      <c r="AL314" s="318">
        <v>82.962799999999987</v>
      </c>
      <c r="AM314" s="226">
        <v>133077</v>
      </c>
      <c r="AN314" s="281">
        <v>17.743600000000001</v>
      </c>
      <c r="AO314" s="226">
        <v>4</v>
      </c>
      <c r="AP314" s="397">
        <v>26.3</v>
      </c>
      <c r="AQ314" s="320">
        <v>32.1</v>
      </c>
      <c r="AR314" s="371">
        <v>35.1</v>
      </c>
      <c r="AS314" s="322">
        <v>93.5</v>
      </c>
      <c r="AT314" s="373">
        <v>0.81931464174454827</v>
      </c>
      <c r="AU314" s="369">
        <v>28.757943925233647</v>
      </c>
      <c r="AV314" s="325">
        <v>0.39136904761904762</v>
      </c>
      <c r="AW314" s="226">
        <v>14.5</v>
      </c>
      <c r="AX314" s="62">
        <v>0</v>
      </c>
      <c r="BC314" s="329">
        <v>2.3600000000000003</v>
      </c>
      <c r="BD314" s="329"/>
      <c r="BJ314" s="108">
        <v>67.7</v>
      </c>
      <c r="BK314" s="108">
        <v>32.299999999999997</v>
      </c>
      <c r="BL314" s="331">
        <v>2.0959752321981426</v>
      </c>
      <c r="BM314" s="342" t="s">
        <v>754</v>
      </c>
      <c r="BN314" s="231" t="s">
        <v>754</v>
      </c>
      <c r="BO314" s="226">
        <v>2.64</v>
      </c>
      <c r="BP314" s="226">
        <v>3.9</v>
      </c>
      <c r="BQ314" s="333">
        <v>1.4772727272727271</v>
      </c>
      <c r="BR314" s="347"/>
      <c r="BS314" s="347"/>
      <c r="BT314" s="347"/>
      <c r="BU314" s="347"/>
      <c r="BV314" s="347"/>
      <c r="BW314" s="347"/>
      <c r="BX314" s="347"/>
      <c r="BY314" s="347"/>
      <c r="BZ314" s="347"/>
      <c r="CA314" s="347"/>
      <c r="CB314" s="347"/>
      <c r="CC314" s="347"/>
      <c r="CU314" s="66"/>
      <c r="CX314" s="231" t="s">
        <v>929</v>
      </c>
      <c r="CY314" s="231">
        <v>3</v>
      </c>
      <c r="CZ314" s="421" t="s">
        <v>1293</v>
      </c>
      <c r="DA314" s="421" t="s">
        <v>1293</v>
      </c>
      <c r="DD314" s="54"/>
      <c r="DE314" s="49"/>
      <c r="DF314" s="49"/>
      <c r="DG314" s="49"/>
      <c r="DH314" s="49"/>
      <c r="DI314" s="4" t="s">
        <v>632</v>
      </c>
      <c r="DJ314" s="218">
        <v>5507271451</v>
      </c>
      <c r="DK314" s="269" t="s">
        <v>620</v>
      </c>
      <c r="DL314" s="92">
        <v>6854</v>
      </c>
      <c r="DM314" s="269">
        <v>62</v>
      </c>
      <c r="DN314" s="521" t="s">
        <v>1088</v>
      </c>
      <c r="DO314" s="279" t="s">
        <v>48</v>
      </c>
      <c r="DP314" s="978" t="s">
        <v>158</v>
      </c>
      <c r="DQ314" s="996">
        <v>2</v>
      </c>
      <c r="DR314" s="1057" t="s">
        <v>34</v>
      </c>
      <c r="DS314" s="1057" t="s">
        <v>34</v>
      </c>
      <c r="DU314" s="269">
        <v>0</v>
      </c>
      <c r="DV314" s="269" t="s">
        <v>863</v>
      </c>
      <c r="DW314" s="269" t="s">
        <v>863</v>
      </c>
      <c r="DX314" s="269" t="s">
        <v>863</v>
      </c>
      <c r="DY314" s="269" t="s">
        <v>863</v>
      </c>
      <c r="DZ314" s="269">
        <v>945</v>
      </c>
      <c r="EA314" s="1020">
        <v>0.377</v>
      </c>
      <c r="EB314" s="1020">
        <v>0.623</v>
      </c>
      <c r="EC314" s="854" t="s">
        <v>863</v>
      </c>
      <c r="ED314" s="854" t="s">
        <v>863</v>
      </c>
      <c r="EE314" s="854" t="s">
        <v>863</v>
      </c>
      <c r="EF314" s="269" t="s">
        <v>863</v>
      </c>
      <c r="EG314" s="269">
        <v>0</v>
      </c>
      <c r="EH314" s="556">
        <v>3</v>
      </c>
      <c r="EI314" s="283" t="s">
        <v>634</v>
      </c>
      <c r="EJ314" s="283" t="s">
        <v>616</v>
      </c>
      <c r="EK314" s="269">
        <v>50</v>
      </c>
      <c r="EL314" s="269">
        <v>3</v>
      </c>
      <c r="EM314" s="269">
        <v>0</v>
      </c>
      <c r="EN314" s="269">
        <v>162</v>
      </c>
      <c r="EO314" s="269">
        <v>90</v>
      </c>
      <c r="EP314" s="1083">
        <v>34.293552812071326</v>
      </c>
      <c r="EQ314" s="1057">
        <v>0</v>
      </c>
      <c r="ER314" s="269" t="s">
        <v>863</v>
      </c>
      <c r="ES314" s="1081">
        <v>2</v>
      </c>
      <c r="ET314" s="1057">
        <v>2</v>
      </c>
      <c r="EU314" s="269">
        <v>4</v>
      </c>
      <c r="EV314" s="269" t="s">
        <v>1148</v>
      </c>
      <c r="EW314" s="269"/>
      <c r="EX314" s="987">
        <v>6854</v>
      </c>
      <c r="EY314" s="230"/>
      <c r="EZ314" s="230"/>
      <c r="FA314" s="230"/>
      <c r="FB314" s="230"/>
      <c r="FC314" s="126"/>
      <c r="FD314" s="128"/>
      <c r="FE314" s="197"/>
      <c r="FF314" s="32"/>
      <c r="FG314" s="230"/>
      <c r="FH314" s="230"/>
      <c r="FI314" s="230"/>
      <c r="FJ314" s="233"/>
      <c r="FK314" s="37"/>
      <c r="FL314" s="37"/>
      <c r="FM314" s="34"/>
      <c r="FN314" s="118"/>
      <c r="FO314" s="542"/>
      <c r="FP314" s="167">
        <v>945</v>
      </c>
      <c r="FQ314" s="96" t="s">
        <v>158</v>
      </c>
      <c r="FR314" s="93"/>
      <c r="FS314" s="101"/>
      <c r="GR314" s="225"/>
      <c r="GS314" s="225"/>
    </row>
    <row r="315" spans="1:201" hidden="1" x14ac:dyDescent="0.25">
      <c r="A315" s="228">
        <v>190</v>
      </c>
      <c r="B315" s="228">
        <f>COUNTIFS($E$1:E315,E315,$G$1:G315,G315)</f>
        <v>2</v>
      </c>
      <c r="C315" s="228"/>
      <c r="D315" s="966">
        <v>6855</v>
      </c>
      <c r="E315" s="233" t="s">
        <v>613</v>
      </c>
      <c r="F315" s="230" t="s">
        <v>614</v>
      </c>
      <c r="G315" s="230">
        <v>340429480</v>
      </c>
      <c r="H315" s="230">
        <f t="shared" si="4"/>
        <v>83</v>
      </c>
      <c r="I315" s="230" t="s">
        <v>620</v>
      </c>
      <c r="J315" s="230" t="s">
        <v>31</v>
      </c>
      <c r="K315" s="230" t="s">
        <v>53</v>
      </c>
      <c r="L315" s="257" t="s">
        <v>48</v>
      </c>
      <c r="M315" s="230" t="s">
        <v>446</v>
      </c>
      <c r="N315" s="226">
        <v>9</v>
      </c>
      <c r="O315" s="226"/>
      <c r="P315" s="226"/>
      <c r="Q315" s="290" t="s">
        <v>618</v>
      </c>
      <c r="T315" s="172" t="s">
        <v>32</v>
      </c>
      <c r="U315" s="175" t="s">
        <v>40</v>
      </c>
      <c r="V315" s="188" t="s">
        <v>479</v>
      </c>
      <c r="W315" s="172" t="s">
        <v>40</v>
      </c>
      <c r="X315" s="174" t="s">
        <v>480</v>
      </c>
      <c r="Y315" s="172" t="s">
        <v>545</v>
      </c>
      <c r="Z315" s="172" t="s">
        <v>481</v>
      </c>
      <c r="AA315" s="230"/>
      <c r="AB315" s="230"/>
      <c r="AC315" s="219">
        <v>1505</v>
      </c>
      <c r="AD315" s="219"/>
      <c r="AE315" s="219"/>
      <c r="AF315" s="219"/>
      <c r="AG315" s="219"/>
      <c r="AH315" s="76" t="s">
        <v>158</v>
      </c>
      <c r="AJ315" s="226">
        <v>71.599999999999994</v>
      </c>
      <c r="AK315" s="226">
        <v>42</v>
      </c>
      <c r="AL315" s="318">
        <v>30.071999999999999</v>
      </c>
      <c r="AM315" s="226">
        <v>91893</v>
      </c>
      <c r="AN315" s="281">
        <v>18.378599999999999</v>
      </c>
      <c r="AO315" s="226">
        <v>4</v>
      </c>
      <c r="AP315" s="397">
        <v>26.9</v>
      </c>
      <c r="AQ315" s="320">
        <v>20.2</v>
      </c>
      <c r="AR315" s="371">
        <v>47.9</v>
      </c>
      <c r="AS315" s="322">
        <v>95</v>
      </c>
      <c r="AT315" s="373">
        <v>1.3316831683168318</v>
      </c>
      <c r="AU315" s="369">
        <v>63.787623762376242</v>
      </c>
      <c r="AV315" s="325">
        <v>0.39500734214390604</v>
      </c>
      <c r="AW315" s="226">
        <v>25.3</v>
      </c>
      <c r="AX315" s="62">
        <v>0.3</v>
      </c>
      <c r="BC315" s="329">
        <v>0.31999999999999956</v>
      </c>
      <c r="BD315" s="329"/>
      <c r="BJ315" s="108">
        <v>77.8</v>
      </c>
      <c r="BK315" s="108">
        <v>22.1</v>
      </c>
      <c r="BL315" s="331">
        <v>3.5203619909502257</v>
      </c>
      <c r="BM315" s="342" t="s">
        <v>754</v>
      </c>
      <c r="BN315" s="231" t="s">
        <v>754</v>
      </c>
      <c r="BO315" s="226">
        <v>10.7</v>
      </c>
      <c r="BP315" s="226">
        <v>12.5</v>
      </c>
      <c r="BQ315" s="333">
        <v>1.1682242990654206</v>
      </c>
      <c r="BR315" s="347"/>
      <c r="BS315" s="347"/>
      <c r="BT315" s="347"/>
      <c r="BU315" s="347"/>
      <c r="BV315" s="347"/>
      <c r="BW315" s="347"/>
      <c r="BX315" s="347"/>
      <c r="BY315" s="347"/>
      <c r="BZ315" s="347"/>
      <c r="CA315" s="347"/>
      <c r="CB315" s="347"/>
      <c r="CC315" s="347"/>
      <c r="CU315" s="66"/>
      <c r="CX315" s="231" t="s">
        <v>942</v>
      </c>
      <c r="CY315" s="226">
        <v>7</v>
      </c>
      <c r="CZ315" s="421" t="s">
        <v>1293</v>
      </c>
      <c r="DA315" s="421" t="s">
        <v>1294</v>
      </c>
      <c r="DD315" s="54"/>
      <c r="DE315" s="49"/>
      <c r="DF315" s="49"/>
      <c r="DG315" s="49"/>
      <c r="DH315" s="49"/>
      <c r="DI315" s="4" t="s">
        <v>613</v>
      </c>
      <c r="DJ315" s="278">
        <v>340429480</v>
      </c>
      <c r="DK315" s="276" t="s">
        <v>615</v>
      </c>
      <c r="DL315" s="160">
        <v>6832</v>
      </c>
      <c r="DM315" s="276">
        <v>83</v>
      </c>
      <c r="DN315" s="521" t="s">
        <v>1088</v>
      </c>
      <c r="DO315" s="46" t="s">
        <v>48</v>
      </c>
      <c r="DP315" s="978" t="s">
        <v>158</v>
      </c>
      <c r="DQ315" s="1021">
        <v>2</v>
      </c>
      <c r="DR315" s="1063" t="s">
        <v>1104</v>
      </c>
      <c r="DS315" s="1063" t="s">
        <v>89</v>
      </c>
      <c r="DU315" s="276">
        <v>0</v>
      </c>
      <c r="DV315" s="276" t="s">
        <v>863</v>
      </c>
      <c r="DW315" s="276" t="s">
        <v>863</v>
      </c>
      <c r="DX315" s="276">
        <v>130.9</v>
      </c>
      <c r="DY315" s="276" t="s">
        <v>863</v>
      </c>
      <c r="DZ315" s="276">
        <v>23676</v>
      </c>
      <c r="EA315" s="1022">
        <v>0.92200000000000004</v>
      </c>
      <c r="EB315" s="1022">
        <v>7.8E-2</v>
      </c>
      <c r="EC315" s="1025">
        <v>58.8</v>
      </c>
      <c r="ED315" s="1025">
        <v>7370</v>
      </c>
      <c r="EE315" s="1025">
        <v>360.6</v>
      </c>
      <c r="EF315" s="276">
        <v>3.03</v>
      </c>
      <c r="EG315" s="276">
        <v>0</v>
      </c>
      <c r="EH315" s="1075">
        <v>7</v>
      </c>
      <c r="EI315" s="283" t="s">
        <v>617</v>
      </c>
      <c r="EJ315" s="288" t="s">
        <v>616</v>
      </c>
      <c r="EK315" s="276">
        <v>50</v>
      </c>
      <c r="EL315" s="269">
        <v>3</v>
      </c>
      <c r="EM315" s="276">
        <v>1</v>
      </c>
      <c r="EN315" s="276">
        <v>180</v>
      </c>
      <c r="EO315" s="276">
        <v>87</v>
      </c>
      <c r="EP315" s="1089">
        <v>26.851851851851855</v>
      </c>
      <c r="EQ315" s="1063">
        <v>2</v>
      </c>
      <c r="ER315" s="276" t="s">
        <v>863</v>
      </c>
      <c r="ES315" s="1082">
        <v>1</v>
      </c>
      <c r="ET315" s="1063">
        <v>1</v>
      </c>
      <c r="EU315" s="276" t="s">
        <v>863</v>
      </c>
      <c r="EV315" s="276" t="s">
        <v>863</v>
      </c>
      <c r="EW315" s="276"/>
      <c r="EX315" s="987">
        <v>6855</v>
      </c>
      <c r="EY315" s="230"/>
      <c r="EZ315" s="230"/>
      <c r="FA315" s="230"/>
      <c r="FB315" s="230"/>
      <c r="FC315" s="126"/>
      <c r="FD315" s="128"/>
      <c r="FE315" s="197"/>
      <c r="FF315" s="32"/>
      <c r="FG315" s="230"/>
      <c r="FH315" s="230"/>
      <c r="FI315" s="230"/>
      <c r="FJ315" s="233"/>
      <c r="FK315" s="37"/>
      <c r="FL315" s="37"/>
      <c r="FM315" s="34"/>
      <c r="FN315" s="118"/>
      <c r="FO315" s="542"/>
      <c r="FP315" s="167">
        <v>1505</v>
      </c>
      <c r="FQ315" s="96" t="s">
        <v>158</v>
      </c>
      <c r="FR315" s="93"/>
      <c r="FS315" s="101"/>
      <c r="GR315" s="225"/>
      <c r="GS315" s="225"/>
    </row>
    <row r="316" spans="1:201" hidden="1" x14ac:dyDescent="0.25">
      <c r="A316" s="101">
        <v>192</v>
      </c>
      <c r="B316" s="228">
        <f>COUNTIFS($E$1:E316,E316,$G$1:G316,G316)</f>
        <v>1</v>
      </c>
      <c r="C316" s="228"/>
      <c r="D316" s="966">
        <v>6857</v>
      </c>
      <c r="E316" s="233" t="s">
        <v>635</v>
      </c>
      <c r="F316" s="230" t="s">
        <v>184</v>
      </c>
      <c r="G316" s="230">
        <v>520207025</v>
      </c>
      <c r="H316" s="230">
        <f t="shared" si="4"/>
        <v>65</v>
      </c>
      <c r="I316" s="230" t="s">
        <v>636</v>
      </c>
      <c r="J316" s="230" t="s">
        <v>34</v>
      </c>
      <c r="K316" s="230" t="s">
        <v>53</v>
      </c>
      <c r="L316" s="257" t="s">
        <v>48</v>
      </c>
      <c r="M316" s="230" t="s">
        <v>637</v>
      </c>
      <c r="N316" s="230">
        <v>2</v>
      </c>
      <c r="O316" s="230"/>
      <c r="P316" s="230"/>
      <c r="Q316" s="296" t="s">
        <v>618</v>
      </c>
      <c r="R316" s="71"/>
      <c r="S316" s="71"/>
      <c r="T316" s="172" t="s">
        <v>32</v>
      </c>
      <c r="U316" s="175" t="s">
        <v>40</v>
      </c>
      <c r="V316" s="188" t="s">
        <v>479</v>
      </c>
      <c r="W316" s="172" t="s">
        <v>40</v>
      </c>
      <c r="X316" s="174" t="s">
        <v>638</v>
      </c>
      <c r="Y316" s="172" t="s">
        <v>545</v>
      </c>
      <c r="Z316" s="172" t="s">
        <v>639</v>
      </c>
      <c r="AA316" s="230" t="s">
        <v>640</v>
      </c>
      <c r="AB316" s="230"/>
      <c r="AC316" s="95">
        <v>375</v>
      </c>
      <c r="AD316" s="95"/>
      <c r="AE316" s="95"/>
      <c r="AF316" s="95"/>
      <c r="AG316" s="95"/>
      <c r="AH316" s="441" t="s">
        <v>158</v>
      </c>
      <c r="AI316" s="457"/>
      <c r="AJ316" s="230">
        <v>71.900000000000006</v>
      </c>
      <c r="AK316" s="230"/>
      <c r="AL316" s="318"/>
      <c r="AM316" s="230"/>
      <c r="AN316" s="230"/>
      <c r="AO316" s="230">
        <v>4</v>
      </c>
      <c r="AP316" s="397">
        <v>22.1</v>
      </c>
      <c r="AQ316" s="320">
        <v>72.3</v>
      </c>
      <c r="AR316" s="371">
        <v>3.86</v>
      </c>
      <c r="AS316" s="322">
        <v>98.26</v>
      </c>
      <c r="AT316" s="373">
        <v>0.30567081604426005</v>
      </c>
      <c r="AU316" s="369">
        <v>1.1798893499308438</v>
      </c>
      <c r="AV316" s="325">
        <v>0.29017857142857145</v>
      </c>
      <c r="AW316" s="230">
        <v>20.2</v>
      </c>
      <c r="AX316" s="444">
        <v>0.3</v>
      </c>
      <c r="AY316" s="230">
        <v>1.5</v>
      </c>
      <c r="AZ316" s="230"/>
      <c r="BA316" s="445"/>
      <c r="BB316" s="230"/>
      <c r="BC316" s="329">
        <v>0.38000000000000045</v>
      </c>
      <c r="BD316" s="329"/>
      <c r="BE316" s="230"/>
      <c r="BF316" s="230"/>
      <c r="BG316" s="230"/>
      <c r="BH316" s="230"/>
      <c r="BI316" s="230"/>
      <c r="BJ316" s="108"/>
      <c r="BK316" s="108"/>
      <c r="BL316" s="446"/>
      <c r="BM316" s="447"/>
      <c r="BN316" s="230"/>
      <c r="BO316" s="230"/>
      <c r="BP316" s="230"/>
      <c r="BQ316" s="333" t="e">
        <v>#DIV/0!</v>
      </c>
      <c r="BR316" s="347"/>
      <c r="BS316" s="347"/>
      <c r="BT316" s="347"/>
      <c r="BU316" s="347"/>
      <c r="BV316" s="347"/>
      <c r="BW316" s="347"/>
      <c r="BX316" s="347"/>
      <c r="BY316" s="347"/>
      <c r="BZ316" s="347"/>
      <c r="CA316" s="347"/>
      <c r="CB316" s="347"/>
      <c r="CC316" s="347"/>
      <c r="CD316" s="230"/>
      <c r="CE316" s="230"/>
      <c r="CF316" s="230"/>
      <c r="CG316" s="230"/>
      <c r="CH316" s="230"/>
      <c r="CI316" s="230"/>
      <c r="CJ316" s="230"/>
      <c r="CK316" s="230"/>
      <c r="CL316" s="230"/>
      <c r="CM316" s="230"/>
      <c r="CN316" s="71"/>
      <c r="CO316" s="71"/>
      <c r="CP316" s="71"/>
      <c r="CQ316" s="71"/>
      <c r="CR316" s="71"/>
      <c r="CS316" s="71"/>
      <c r="CT316" s="71"/>
      <c r="CU316" s="71"/>
      <c r="CV316" s="230"/>
      <c r="CW316" s="230"/>
      <c r="CX316" s="223" t="s">
        <v>929</v>
      </c>
      <c r="CY316" s="223">
        <v>3</v>
      </c>
      <c r="CZ316" s="223" t="s">
        <v>927</v>
      </c>
      <c r="DA316" s="62" t="s">
        <v>927</v>
      </c>
      <c r="DB316" s="448"/>
      <c r="DC316" s="230"/>
      <c r="DD316" s="54"/>
      <c r="DE316" s="49"/>
      <c r="DF316" s="49"/>
      <c r="DG316" s="49"/>
      <c r="DH316" s="49"/>
      <c r="DI316" s="233" t="s">
        <v>635</v>
      </c>
      <c r="DJ316" s="218">
        <v>520207025</v>
      </c>
      <c r="DK316" s="269" t="s">
        <v>636</v>
      </c>
      <c r="DL316" s="92">
        <v>6857</v>
      </c>
      <c r="DM316" s="269">
        <v>65</v>
      </c>
      <c r="DN316" s="521" t="s">
        <v>1088</v>
      </c>
      <c r="DO316" s="279" t="s">
        <v>48</v>
      </c>
      <c r="DP316" s="978" t="s">
        <v>158</v>
      </c>
      <c r="DQ316" s="996">
        <v>2</v>
      </c>
      <c r="DR316" s="559" t="s">
        <v>34</v>
      </c>
      <c r="DS316" s="1057" t="s">
        <v>34</v>
      </c>
      <c r="DU316" s="269">
        <v>0</v>
      </c>
      <c r="DV316" s="269" t="s">
        <v>863</v>
      </c>
      <c r="DW316" s="269" t="s">
        <v>863</v>
      </c>
      <c r="DX316" s="269" t="s">
        <v>863</v>
      </c>
      <c r="DY316" s="269" t="s">
        <v>863</v>
      </c>
      <c r="DZ316" s="269">
        <v>375</v>
      </c>
      <c r="EA316" s="1020">
        <v>0.17299999999999999</v>
      </c>
      <c r="EB316" s="1020">
        <v>0.82699999999999996</v>
      </c>
      <c r="EC316" s="854" t="s">
        <v>863</v>
      </c>
      <c r="ED316" s="854" t="s">
        <v>863</v>
      </c>
      <c r="EE316" s="854" t="s">
        <v>863</v>
      </c>
      <c r="EF316" s="269" t="s">
        <v>863</v>
      </c>
      <c r="EG316" s="269">
        <v>0</v>
      </c>
      <c r="EH316" s="556">
        <v>3</v>
      </c>
      <c r="EI316" s="283">
        <v>2</v>
      </c>
      <c r="EJ316" s="283" t="s">
        <v>637</v>
      </c>
      <c r="EK316" s="269">
        <v>28</v>
      </c>
      <c r="EL316" s="269">
        <v>3</v>
      </c>
      <c r="EM316" s="269">
        <v>1</v>
      </c>
      <c r="EN316" s="269">
        <v>182</v>
      </c>
      <c r="EO316" s="269">
        <v>82</v>
      </c>
      <c r="EP316" s="1083">
        <v>24.755464315903879</v>
      </c>
      <c r="EQ316" s="1057">
        <v>1</v>
      </c>
      <c r="ER316" s="269" t="s">
        <v>863</v>
      </c>
      <c r="ES316" s="1081">
        <v>2</v>
      </c>
      <c r="ET316" s="1057">
        <v>2</v>
      </c>
      <c r="EU316" s="269">
        <v>4</v>
      </c>
      <c r="EV316" s="998">
        <v>43004</v>
      </c>
      <c r="EW316" s="998"/>
      <c r="EX316" s="987">
        <v>6857</v>
      </c>
      <c r="EY316" s="230"/>
      <c r="EZ316" s="230"/>
      <c r="FA316" s="230"/>
      <c r="FB316" s="230"/>
      <c r="FC316" s="126"/>
      <c r="FD316" s="128"/>
      <c r="FE316" s="197"/>
      <c r="FF316" s="32"/>
      <c r="FG316" s="230"/>
      <c r="FH316" s="230"/>
      <c r="FI316" s="230"/>
      <c r="FJ316" s="233"/>
      <c r="FK316" s="37"/>
      <c r="FL316" s="37"/>
      <c r="FM316" s="34"/>
      <c r="FN316" s="118"/>
      <c r="FO316" s="542"/>
      <c r="FP316" s="167">
        <v>375</v>
      </c>
      <c r="FQ316" s="96" t="s">
        <v>158</v>
      </c>
      <c r="FR316" s="42"/>
      <c r="FS316" s="101"/>
      <c r="GR316" s="225"/>
      <c r="GS316" s="225"/>
    </row>
    <row r="317" spans="1:201" hidden="1" x14ac:dyDescent="0.25">
      <c r="A317" s="101">
        <v>193</v>
      </c>
      <c r="B317" s="228">
        <f>COUNTIFS($E$1:E317,E317,$G$1:G317,G317)</f>
        <v>4</v>
      </c>
      <c r="C317" s="228"/>
      <c r="D317" s="966">
        <v>6864</v>
      </c>
      <c r="E317" s="233" t="s">
        <v>278</v>
      </c>
      <c r="F317" s="230" t="s">
        <v>279</v>
      </c>
      <c r="G317" s="230">
        <v>511219201</v>
      </c>
      <c r="H317" s="230">
        <f t="shared" si="4"/>
        <v>66</v>
      </c>
      <c r="I317" s="230" t="s">
        <v>641</v>
      </c>
      <c r="J317" s="230" t="s">
        <v>573</v>
      </c>
      <c r="K317" s="230" t="s">
        <v>53</v>
      </c>
      <c r="L317" s="257" t="s">
        <v>48</v>
      </c>
      <c r="M317" s="230">
        <v>6</v>
      </c>
      <c r="N317" s="230">
        <v>2</v>
      </c>
      <c r="O317" s="230"/>
      <c r="P317" s="230"/>
      <c r="Q317" s="296" t="s">
        <v>618</v>
      </c>
      <c r="R317" s="71"/>
      <c r="S317" s="71"/>
      <c r="T317" s="172" t="s">
        <v>32</v>
      </c>
      <c r="U317" s="175" t="s">
        <v>40</v>
      </c>
      <c r="V317" s="188" t="s">
        <v>479</v>
      </c>
      <c r="W317" s="172" t="s">
        <v>40</v>
      </c>
      <c r="X317" s="174" t="s">
        <v>642</v>
      </c>
      <c r="Y317" s="172" t="s">
        <v>545</v>
      </c>
      <c r="Z317" s="172" t="s">
        <v>639</v>
      </c>
      <c r="AA317" s="230"/>
      <c r="AB317" s="230"/>
      <c r="AC317" s="219">
        <v>1487</v>
      </c>
      <c r="AD317" s="219"/>
      <c r="AE317" s="219"/>
      <c r="AF317" s="219"/>
      <c r="AG317" s="219"/>
      <c r="AH317" s="441" t="s">
        <v>158</v>
      </c>
      <c r="AI317" s="457"/>
      <c r="AJ317" s="230"/>
      <c r="AK317" s="230"/>
      <c r="AL317" s="318"/>
      <c r="AM317" s="230"/>
      <c r="AN317" s="230"/>
      <c r="AO317" s="230">
        <v>4</v>
      </c>
      <c r="AP317" s="397">
        <v>32.1</v>
      </c>
      <c r="AQ317" s="320">
        <v>18.8</v>
      </c>
      <c r="AR317" s="371">
        <v>46.6</v>
      </c>
      <c r="AS317" s="322">
        <v>97.5</v>
      </c>
      <c r="AT317" s="373">
        <v>1.7074468085106382</v>
      </c>
      <c r="AU317" s="369">
        <v>79.567021276595739</v>
      </c>
      <c r="AV317" s="344">
        <v>0.49082568807339449</v>
      </c>
      <c r="AW317" s="230">
        <v>29</v>
      </c>
      <c r="AX317" s="444">
        <v>1.8</v>
      </c>
      <c r="AY317" s="230">
        <v>6</v>
      </c>
      <c r="AZ317" s="230"/>
      <c r="BA317" s="445"/>
      <c r="BB317" s="230">
        <v>0.11</v>
      </c>
      <c r="BC317" s="329">
        <v>0.62000000000000033</v>
      </c>
      <c r="BD317" s="329"/>
      <c r="BE317" s="230"/>
      <c r="BF317" s="230"/>
      <c r="BG317" s="230"/>
      <c r="BH317" s="230"/>
      <c r="BI317" s="230"/>
      <c r="BJ317" s="108">
        <v>38.1</v>
      </c>
      <c r="BK317" s="108">
        <v>61.4</v>
      </c>
      <c r="BL317" s="331">
        <v>0.62052117263843654</v>
      </c>
      <c r="BM317" s="342" t="s">
        <v>754</v>
      </c>
      <c r="BN317" s="231" t="s">
        <v>754</v>
      </c>
      <c r="BO317" s="230"/>
      <c r="BP317" s="230"/>
      <c r="BQ317" s="333" t="e">
        <v>#DIV/0!</v>
      </c>
      <c r="BR317" s="347"/>
      <c r="BS317" s="347"/>
      <c r="BT317" s="347"/>
      <c r="BU317" s="347"/>
      <c r="BV317" s="347"/>
      <c r="BW317" s="347"/>
      <c r="BX317" s="347"/>
      <c r="BY317" s="347"/>
      <c r="BZ317" s="347"/>
      <c r="CA317" s="347"/>
      <c r="CB317" s="347"/>
      <c r="CC317" s="347"/>
      <c r="CD317" s="230"/>
      <c r="CE317" s="230"/>
      <c r="CF317" s="230"/>
      <c r="CG317" s="230"/>
      <c r="CH317" s="230"/>
      <c r="CI317" s="230"/>
      <c r="CJ317" s="230"/>
      <c r="CK317" s="230"/>
      <c r="CL317" s="230"/>
      <c r="CM317" s="230"/>
      <c r="CN317" s="71"/>
      <c r="CO317" s="71"/>
      <c r="CP317" s="71"/>
      <c r="CQ317" s="71"/>
      <c r="CR317" s="71"/>
      <c r="CS317" s="71"/>
      <c r="CT317" s="71"/>
      <c r="CU317" s="71"/>
      <c r="CV317" s="230"/>
      <c r="CW317" s="230"/>
      <c r="CX317" s="223" t="s">
        <v>929</v>
      </c>
      <c r="CY317" s="223">
        <v>3</v>
      </c>
      <c r="CZ317" s="223" t="s">
        <v>1293</v>
      </c>
      <c r="DA317" s="223" t="s">
        <v>1294</v>
      </c>
      <c r="DB317" s="448"/>
      <c r="DC317" s="230"/>
      <c r="DD317" s="54"/>
      <c r="DE317" s="49"/>
      <c r="DF317" s="49"/>
      <c r="DG317" s="49"/>
      <c r="DH317" s="49"/>
      <c r="DI317" s="233" t="s">
        <v>278</v>
      </c>
      <c r="DJ317" s="278">
        <v>511219201</v>
      </c>
      <c r="DK317" s="276" t="s">
        <v>572</v>
      </c>
      <c r="DL317" s="160">
        <v>6747</v>
      </c>
      <c r="DM317" s="276">
        <v>66</v>
      </c>
      <c r="DN317" s="521" t="s">
        <v>1088</v>
      </c>
      <c r="DO317" s="46" t="s">
        <v>48</v>
      </c>
      <c r="DP317" s="978" t="s">
        <v>457</v>
      </c>
      <c r="DQ317" s="1021">
        <v>2</v>
      </c>
      <c r="DR317" s="1063" t="s">
        <v>445</v>
      </c>
      <c r="DS317" s="1063" t="s">
        <v>34</v>
      </c>
      <c r="DU317" s="276">
        <v>0</v>
      </c>
      <c r="DV317" s="276" t="s">
        <v>863</v>
      </c>
      <c r="DW317" s="276" t="s">
        <v>863</v>
      </c>
      <c r="DX317" s="276">
        <v>6</v>
      </c>
      <c r="DY317" s="276" t="s">
        <v>863</v>
      </c>
      <c r="DZ317" s="276">
        <v>2679</v>
      </c>
      <c r="EA317" s="1022">
        <v>0.435</v>
      </c>
      <c r="EB317" s="1022">
        <v>0.56499999999999995</v>
      </c>
      <c r="EC317" s="1025">
        <v>2.2999999999999998</v>
      </c>
      <c r="ED317" s="1025">
        <v>480.4</v>
      </c>
      <c r="EE317" s="1025">
        <v>90.2</v>
      </c>
      <c r="EF317" s="276">
        <v>3.38</v>
      </c>
      <c r="EG317" s="276">
        <v>0</v>
      </c>
      <c r="EH317" s="1075">
        <v>3</v>
      </c>
      <c r="EI317" s="283" t="s">
        <v>574</v>
      </c>
      <c r="EJ317" s="283">
        <v>7</v>
      </c>
      <c r="EK317" s="276">
        <v>15</v>
      </c>
      <c r="EL317" s="218">
        <v>2</v>
      </c>
      <c r="EM317" s="276">
        <v>1</v>
      </c>
      <c r="EN317" s="276">
        <v>183</v>
      </c>
      <c r="EO317" s="276">
        <v>107</v>
      </c>
      <c r="EP317" s="1089">
        <v>31.95078981157992</v>
      </c>
      <c r="EQ317" s="1063">
        <v>1</v>
      </c>
      <c r="ER317" s="276" t="s">
        <v>863</v>
      </c>
      <c r="ES317" s="1082">
        <v>3</v>
      </c>
      <c r="ET317" s="1063">
        <v>2</v>
      </c>
      <c r="EU317" s="276">
        <v>6</v>
      </c>
      <c r="EV317" s="1024">
        <v>42810</v>
      </c>
      <c r="EW317" s="1024"/>
      <c r="EX317" s="987">
        <v>6864</v>
      </c>
      <c r="EY317" s="230"/>
      <c r="EZ317" s="230"/>
      <c r="FA317" s="230"/>
      <c r="FB317" s="230"/>
      <c r="FC317" s="126"/>
      <c r="FD317" s="128"/>
      <c r="FE317" s="197"/>
      <c r="FF317" s="32"/>
      <c r="FG317" s="230"/>
      <c r="FH317" s="230"/>
      <c r="FI317" s="230"/>
      <c r="FJ317" s="233"/>
      <c r="FK317" s="37"/>
      <c r="FL317" s="37"/>
      <c r="FM317" s="34"/>
      <c r="FN317" s="118"/>
      <c r="FO317" s="542"/>
      <c r="FP317" s="167">
        <v>1487</v>
      </c>
      <c r="FQ317" s="96" t="s">
        <v>158</v>
      </c>
      <c r="FR317" s="93"/>
      <c r="FS317" s="101"/>
      <c r="GR317" s="225"/>
      <c r="GS317" s="225"/>
    </row>
    <row r="318" spans="1:201" hidden="1" x14ac:dyDescent="0.25">
      <c r="A318" s="228">
        <v>194</v>
      </c>
      <c r="B318" s="228">
        <f>COUNTIFS($E$1:E318,E318,$G$1:G318,G318)</f>
        <v>2</v>
      </c>
      <c r="C318" s="228"/>
      <c r="D318" s="966">
        <v>6865</v>
      </c>
      <c r="E318" s="233" t="s">
        <v>217</v>
      </c>
      <c r="F318" s="230" t="s">
        <v>79</v>
      </c>
      <c r="G318" s="230">
        <v>385125447</v>
      </c>
      <c r="H318" s="230">
        <f t="shared" si="4"/>
        <v>79</v>
      </c>
      <c r="I318" s="230" t="s">
        <v>641</v>
      </c>
      <c r="J318" s="230" t="s">
        <v>643</v>
      </c>
      <c r="K318" s="230" t="s">
        <v>53</v>
      </c>
      <c r="L318" s="257" t="s">
        <v>48</v>
      </c>
      <c r="M318" s="230">
        <v>9</v>
      </c>
      <c r="N318" s="230" t="s">
        <v>644</v>
      </c>
      <c r="O318" s="230"/>
      <c r="P318" s="230"/>
      <c r="Q318" s="296" t="s">
        <v>618</v>
      </c>
      <c r="R318" s="71"/>
      <c r="S318" s="71"/>
      <c r="T318" s="172" t="s">
        <v>32</v>
      </c>
      <c r="U318" s="175" t="s">
        <v>40</v>
      </c>
      <c r="V318" s="188" t="s">
        <v>479</v>
      </c>
      <c r="W318" s="172" t="s">
        <v>40</v>
      </c>
      <c r="X318" s="174" t="s">
        <v>642</v>
      </c>
      <c r="Y318" s="172" t="s">
        <v>545</v>
      </c>
      <c r="Z318" s="172" t="s">
        <v>639</v>
      </c>
      <c r="AA318" s="230"/>
      <c r="AB318" s="230"/>
      <c r="AC318" s="219">
        <v>485</v>
      </c>
      <c r="AD318" s="219"/>
      <c r="AE318" s="219"/>
      <c r="AF318" s="219"/>
      <c r="AG318" s="219"/>
      <c r="AH318" s="441" t="s">
        <v>158</v>
      </c>
      <c r="AI318" s="457"/>
      <c r="AJ318" s="230"/>
      <c r="AK318" s="230"/>
      <c r="AL318" s="318"/>
      <c r="AM318" s="230"/>
      <c r="AN318" s="230"/>
      <c r="AO318" s="230">
        <v>4</v>
      </c>
      <c r="AP318" s="397">
        <v>38.200000000000003</v>
      </c>
      <c r="AQ318" s="320">
        <v>38.299999999999997</v>
      </c>
      <c r="AR318" s="371">
        <v>15.2</v>
      </c>
      <c r="AS318" s="322">
        <v>91.7</v>
      </c>
      <c r="AT318" s="373">
        <v>0.99738903394255884</v>
      </c>
      <c r="AU318" s="369">
        <v>15.160313315926894</v>
      </c>
      <c r="AV318" s="344">
        <v>0.71401869158878506</v>
      </c>
      <c r="AW318" s="230">
        <v>31.2</v>
      </c>
      <c r="AX318" s="444">
        <v>3.5</v>
      </c>
      <c r="AY318" s="230">
        <v>7</v>
      </c>
      <c r="AZ318" s="230"/>
      <c r="BA318" s="445"/>
      <c r="BB318" s="230">
        <v>0.15</v>
      </c>
      <c r="BC318" s="329">
        <v>1.4000000000000008</v>
      </c>
      <c r="BD318" s="329"/>
      <c r="BE318" s="230"/>
      <c r="BF318" s="230"/>
      <c r="BG318" s="230"/>
      <c r="BH318" s="230"/>
      <c r="BI318" s="230"/>
      <c r="BJ318" s="108">
        <v>34.4</v>
      </c>
      <c r="BK318" s="108">
        <v>65.099999999999994</v>
      </c>
      <c r="BL318" s="331">
        <v>0.52841781874039939</v>
      </c>
      <c r="BM318" s="342" t="s">
        <v>754</v>
      </c>
      <c r="BN318" s="231" t="s">
        <v>754</v>
      </c>
      <c r="BO318" s="230"/>
      <c r="BP318" s="230"/>
      <c r="BQ318" s="333" t="e">
        <v>#DIV/0!</v>
      </c>
      <c r="BR318" s="347"/>
      <c r="BS318" s="347"/>
      <c r="BT318" s="347"/>
      <c r="BU318" s="347"/>
      <c r="BV318" s="347"/>
      <c r="BW318" s="347"/>
      <c r="BX318" s="347"/>
      <c r="BY318" s="347"/>
      <c r="BZ318" s="347"/>
      <c r="CA318" s="347"/>
      <c r="CB318" s="347"/>
      <c r="CC318" s="347"/>
      <c r="CD318" s="230"/>
      <c r="CE318" s="230"/>
      <c r="CF318" s="230"/>
      <c r="CG318" s="230"/>
      <c r="CH318" s="230"/>
      <c r="CI318" s="230"/>
      <c r="CJ318" s="230"/>
      <c r="CK318" s="230"/>
      <c r="CL318" s="230"/>
      <c r="CM318" s="230"/>
      <c r="CN318" s="71"/>
      <c r="CO318" s="71"/>
      <c r="CP318" s="71"/>
      <c r="CQ318" s="71"/>
      <c r="CR318" s="71"/>
      <c r="CS318" s="71"/>
      <c r="CT318" s="71"/>
      <c r="CU318" s="71"/>
      <c r="CV318" s="230"/>
      <c r="CW318" s="230"/>
      <c r="CX318" s="223" t="s">
        <v>929</v>
      </c>
      <c r="CY318" s="223">
        <v>3</v>
      </c>
      <c r="CZ318" s="223" t="s">
        <v>935</v>
      </c>
      <c r="DA318" s="223" t="s">
        <v>935</v>
      </c>
      <c r="DB318" s="448"/>
      <c r="DC318" s="230"/>
      <c r="DD318" s="54"/>
      <c r="DE318" s="49"/>
      <c r="DF318" s="49"/>
      <c r="DG318" s="49"/>
      <c r="DH318" s="49"/>
      <c r="DI318" s="233" t="s">
        <v>217</v>
      </c>
      <c r="DJ318" s="218">
        <v>385125447</v>
      </c>
      <c r="DK318" s="269" t="s">
        <v>641</v>
      </c>
      <c r="DL318" s="92">
        <v>6865</v>
      </c>
      <c r="DM318" s="269">
        <v>79</v>
      </c>
      <c r="DN318" s="266" t="s">
        <v>1090</v>
      </c>
      <c r="DO318" s="279" t="s">
        <v>48</v>
      </c>
      <c r="DP318" s="978" t="s">
        <v>1149</v>
      </c>
      <c r="DQ318" s="996">
        <v>3</v>
      </c>
      <c r="DR318" s="1057" t="s">
        <v>998</v>
      </c>
      <c r="DS318" s="1057" t="s">
        <v>998</v>
      </c>
      <c r="DU318" s="269">
        <v>0</v>
      </c>
      <c r="DV318" s="998" t="s">
        <v>863</v>
      </c>
      <c r="DW318" s="269" t="s">
        <v>863</v>
      </c>
      <c r="DX318" s="269">
        <v>12</v>
      </c>
      <c r="DY318" s="269" t="s">
        <v>863</v>
      </c>
      <c r="DZ318" s="269">
        <v>658</v>
      </c>
      <c r="EA318" s="1020">
        <v>0.48199999999999998</v>
      </c>
      <c r="EB318" s="1020">
        <v>0.51800000000000002</v>
      </c>
      <c r="EC318" s="854">
        <v>2.5</v>
      </c>
      <c r="ED318" s="854" t="s">
        <v>863</v>
      </c>
      <c r="EE318" s="854" t="s">
        <v>863</v>
      </c>
      <c r="EF318" s="269">
        <v>2.84</v>
      </c>
      <c r="EG318" s="269">
        <v>0</v>
      </c>
      <c r="EH318" s="556">
        <v>3</v>
      </c>
      <c r="EI318" s="283" t="s">
        <v>644</v>
      </c>
      <c r="EJ318" s="283">
        <v>9</v>
      </c>
      <c r="EK318" s="269">
        <v>30</v>
      </c>
      <c r="EL318" s="269">
        <v>3</v>
      </c>
      <c r="EM318" s="269">
        <v>1</v>
      </c>
      <c r="EN318" s="269">
        <v>160</v>
      </c>
      <c r="EO318" s="269">
        <v>78</v>
      </c>
      <c r="EP318" s="1083">
        <v>30.468750000000007</v>
      </c>
      <c r="EQ318" s="1057">
        <v>1</v>
      </c>
      <c r="ER318" s="269" t="s">
        <v>863</v>
      </c>
      <c r="ES318" s="1081">
        <v>3</v>
      </c>
      <c r="ET318" s="1057">
        <v>2</v>
      </c>
      <c r="EU318" s="269" t="s">
        <v>863</v>
      </c>
      <c r="EV318" s="269" t="s">
        <v>863</v>
      </c>
      <c r="EW318" s="269"/>
      <c r="EX318" s="987">
        <v>6865</v>
      </c>
      <c r="EY318" s="230"/>
      <c r="EZ318" s="230"/>
      <c r="FA318" s="230"/>
      <c r="FB318" s="230"/>
      <c r="FC318" s="126"/>
      <c r="FD318" s="128"/>
      <c r="FE318" s="197"/>
      <c r="FF318" s="32"/>
      <c r="FG318" s="230"/>
      <c r="FH318" s="230"/>
      <c r="FI318" s="230"/>
      <c r="FJ318" s="233"/>
      <c r="FK318" s="37"/>
      <c r="FL318" s="37"/>
      <c r="FM318" s="34"/>
      <c r="FN318" s="118"/>
      <c r="FO318" s="542"/>
      <c r="FP318" s="167">
        <v>485</v>
      </c>
      <c r="FQ318" s="96" t="s">
        <v>158</v>
      </c>
      <c r="FR318" s="93"/>
      <c r="FS318" s="101"/>
      <c r="GR318" s="225"/>
      <c r="GS318" s="225"/>
    </row>
    <row r="319" spans="1:201" hidden="1" x14ac:dyDescent="0.25">
      <c r="A319" s="101">
        <v>195</v>
      </c>
      <c r="B319" s="228">
        <f>COUNTIFS($E$1:E319,E319,$G$1:G319,G319)</f>
        <v>1</v>
      </c>
      <c r="C319" s="228"/>
      <c r="D319" s="966">
        <v>6905</v>
      </c>
      <c r="E319" s="233" t="s">
        <v>645</v>
      </c>
      <c r="F319" s="230" t="s">
        <v>58</v>
      </c>
      <c r="G319" s="230">
        <v>435304449</v>
      </c>
      <c r="H319" s="230">
        <f t="shared" si="4"/>
        <v>74</v>
      </c>
      <c r="I319" s="230" t="s">
        <v>646</v>
      </c>
      <c r="J319" s="230" t="s">
        <v>34</v>
      </c>
      <c r="K319" s="230" t="s">
        <v>53</v>
      </c>
      <c r="L319" s="257" t="s">
        <v>48</v>
      </c>
      <c r="M319" s="230"/>
      <c r="N319" s="416">
        <v>9</v>
      </c>
      <c r="O319" s="416"/>
      <c r="P319" s="416"/>
      <c r="Q319" s="292" t="s">
        <v>618</v>
      </c>
      <c r="R319" s="14"/>
      <c r="S319" s="14"/>
      <c r="T319" s="413" t="s">
        <v>32</v>
      </c>
      <c r="U319" s="413" t="s">
        <v>40</v>
      </c>
      <c r="V319" s="414" t="s">
        <v>479</v>
      </c>
      <c r="W319" s="413" t="s">
        <v>40</v>
      </c>
      <c r="X319" s="415" t="s">
        <v>480</v>
      </c>
      <c r="Y319" s="413" t="s">
        <v>545</v>
      </c>
      <c r="Z319" s="413" t="s">
        <v>481</v>
      </c>
      <c r="AA319" s="416"/>
      <c r="AB319" s="416"/>
      <c r="AC319" s="29">
        <v>1366</v>
      </c>
      <c r="AD319" s="29"/>
      <c r="AE319" s="29"/>
      <c r="AF319" s="29"/>
      <c r="AG319" s="29"/>
      <c r="AH319" s="417" t="s">
        <v>647</v>
      </c>
      <c r="AI319" s="418"/>
      <c r="AJ319" s="43"/>
      <c r="AK319" s="43"/>
      <c r="AL319" s="43"/>
      <c r="AM319" s="43"/>
      <c r="AN319" s="43"/>
      <c r="AO319" s="43">
        <v>4</v>
      </c>
      <c r="AP319" s="377" t="s">
        <v>754</v>
      </c>
      <c r="AQ319" s="378" t="s">
        <v>754</v>
      </c>
      <c r="AR319" s="379" t="s">
        <v>754</v>
      </c>
      <c r="AS319" s="322" t="e">
        <v>#VALUE!</v>
      </c>
      <c r="AT319" s="43" t="e">
        <v>#VALUE!</v>
      </c>
      <c r="AU319" s="43" t="e">
        <v>#VALUE!</v>
      </c>
      <c r="AV319" s="381" t="e">
        <v>#VALUE!</v>
      </c>
      <c r="AW319" s="43"/>
      <c r="AX319" s="382"/>
      <c r="AY319" s="43"/>
      <c r="AZ319" s="43"/>
      <c r="BA319" s="383"/>
      <c r="BB319" s="43"/>
      <c r="BC319" s="329" t="e">
        <v>#VALUE!</v>
      </c>
      <c r="BD319" s="329"/>
      <c r="BE319" s="43"/>
      <c r="BF319" s="43"/>
      <c r="BG319" s="43"/>
      <c r="BH319" s="43"/>
      <c r="BI319" s="43"/>
      <c r="BJ319" s="43"/>
      <c r="BK319" s="43"/>
      <c r="BL319" s="384"/>
      <c r="BM319" s="381"/>
      <c r="BN319" s="43"/>
      <c r="BO319" s="43"/>
      <c r="BP319" s="43"/>
      <c r="BQ319" s="385" t="e">
        <v>#DIV/0!</v>
      </c>
      <c r="BR319" s="386"/>
      <c r="BS319" s="386"/>
      <c r="BT319" s="386"/>
      <c r="BU319" s="386"/>
      <c r="BV319" s="386"/>
      <c r="BW319" s="386"/>
      <c r="BX319" s="386"/>
      <c r="BY319" s="386"/>
      <c r="BZ319" s="386"/>
      <c r="CA319" s="386"/>
      <c r="CB319" s="386"/>
      <c r="CC319" s="386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13"/>
      <c r="CO319" s="13"/>
      <c r="CP319" s="13"/>
      <c r="CQ319" s="13"/>
      <c r="CR319" s="13"/>
      <c r="CS319" s="13"/>
      <c r="CT319" s="13"/>
      <c r="CU319" s="13"/>
      <c r="CV319" s="43"/>
      <c r="CW319" s="374"/>
      <c r="CX319" s="226" t="s">
        <v>929</v>
      </c>
      <c r="CY319" s="226">
        <v>3</v>
      </c>
      <c r="CZ319" s="43" t="s">
        <v>754</v>
      </c>
      <c r="DA319" s="43" t="s">
        <v>754</v>
      </c>
      <c r="DD319" s="54"/>
      <c r="DE319" s="56"/>
      <c r="DF319" s="56"/>
      <c r="DG319" s="56"/>
      <c r="DH319" s="56"/>
      <c r="DI319" s="420" t="s">
        <v>645</v>
      </c>
      <c r="DJ319" s="274">
        <v>435304449</v>
      </c>
      <c r="DK319" s="274" t="s">
        <v>646</v>
      </c>
      <c r="DL319" s="136">
        <v>6905</v>
      </c>
      <c r="DM319" s="274">
        <v>74</v>
      </c>
      <c r="DN319" s="274" t="s">
        <v>1090</v>
      </c>
      <c r="DO319" s="274" t="s">
        <v>48</v>
      </c>
      <c r="DP319" s="982" t="s">
        <v>161</v>
      </c>
      <c r="DQ319" s="1007">
        <v>2</v>
      </c>
      <c r="DR319" s="1061" t="s">
        <v>34</v>
      </c>
      <c r="DS319" s="1061" t="s">
        <v>34</v>
      </c>
      <c r="DU319" s="274">
        <v>0</v>
      </c>
      <c r="DV319" s="1008" t="s">
        <v>863</v>
      </c>
      <c r="DW319" s="274" t="s">
        <v>863</v>
      </c>
      <c r="DX319" s="274" t="s">
        <v>863</v>
      </c>
      <c r="DY319" s="274" t="s">
        <v>863</v>
      </c>
      <c r="DZ319" s="274">
        <v>1366</v>
      </c>
      <c r="EA319" s="908">
        <v>0.504</v>
      </c>
      <c r="EB319" s="908">
        <v>0.496</v>
      </c>
      <c r="EC319" s="908">
        <v>3.7</v>
      </c>
      <c r="ED319" s="908">
        <v>3939</v>
      </c>
      <c r="EE319" s="908" t="s">
        <v>863</v>
      </c>
      <c r="EF319" s="274">
        <v>3</v>
      </c>
      <c r="EG319" s="274">
        <v>1</v>
      </c>
      <c r="EH319" s="1061">
        <v>3</v>
      </c>
      <c r="EI319" s="284" t="s">
        <v>82</v>
      </c>
      <c r="EJ319" s="284"/>
      <c r="EK319" s="274">
        <v>30</v>
      </c>
      <c r="EL319" s="274">
        <v>3</v>
      </c>
      <c r="EM319" s="274">
        <v>0</v>
      </c>
      <c r="EN319" s="274">
        <v>160</v>
      </c>
      <c r="EO319" s="274">
        <v>66</v>
      </c>
      <c r="EP319" s="1087">
        <v>25.781250000000007</v>
      </c>
      <c r="EQ319" s="1061">
        <v>0</v>
      </c>
      <c r="ER319" s="274" t="s">
        <v>863</v>
      </c>
      <c r="ES319" s="1078">
        <v>1</v>
      </c>
      <c r="ET319" s="1061">
        <v>1</v>
      </c>
      <c r="EU319" s="274">
        <v>4</v>
      </c>
      <c r="EV319" s="691">
        <v>42942</v>
      </c>
      <c r="EW319" s="691"/>
      <c r="EX319" s="987">
        <v>6905</v>
      </c>
      <c r="EY319" s="230"/>
      <c r="EZ319" s="230"/>
      <c r="FA319" s="230"/>
      <c r="FB319" s="230"/>
      <c r="FC319" s="126"/>
      <c r="FD319" s="128"/>
      <c r="FE319" s="197"/>
      <c r="FF319" s="32"/>
      <c r="FG319" s="230"/>
      <c r="FH319" s="230"/>
      <c r="FI319" s="230"/>
      <c r="FJ319" s="233"/>
      <c r="FK319" s="37"/>
      <c r="FL319" s="37"/>
      <c r="FM319" s="34"/>
      <c r="FN319" s="118"/>
      <c r="FO319" s="542"/>
      <c r="FP319" s="167">
        <v>1366</v>
      </c>
      <c r="FQ319" s="96" t="s">
        <v>647</v>
      </c>
      <c r="FR319" s="93"/>
      <c r="FS319" s="101"/>
      <c r="GR319" s="225"/>
      <c r="GS319" s="225"/>
    </row>
    <row r="320" spans="1:201" hidden="1" x14ac:dyDescent="0.25">
      <c r="A320" s="101">
        <v>196</v>
      </c>
      <c r="B320" s="228">
        <f>COUNTIFS($E$1:E320,E320,$G$1:G320,G320)</f>
        <v>1</v>
      </c>
      <c r="C320" s="228"/>
      <c r="D320" s="966">
        <v>6907</v>
      </c>
      <c r="E320" s="233" t="s">
        <v>648</v>
      </c>
      <c r="F320" s="230" t="s">
        <v>73</v>
      </c>
      <c r="G320" s="230">
        <v>5608171360</v>
      </c>
      <c r="H320" s="230">
        <f t="shared" si="4"/>
        <v>61</v>
      </c>
      <c r="I320" s="230" t="s">
        <v>646</v>
      </c>
      <c r="J320" s="230" t="s">
        <v>92</v>
      </c>
      <c r="K320" s="230" t="s">
        <v>53</v>
      </c>
      <c r="L320" s="257" t="s">
        <v>48</v>
      </c>
      <c r="M320" s="230">
        <v>4</v>
      </c>
      <c r="N320" s="230" t="s">
        <v>571</v>
      </c>
      <c r="O320" s="230"/>
      <c r="P320" s="230"/>
      <c r="Q320" s="296" t="s">
        <v>618</v>
      </c>
      <c r="R320" s="71"/>
      <c r="S320" s="71"/>
      <c r="T320" s="172" t="s">
        <v>32</v>
      </c>
      <c r="U320" s="175" t="s">
        <v>40</v>
      </c>
      <c r="V320" s="188" t="s">
        <v>479</v>
      </c>
      <c r="W320" s="172" t="s">
        <v>40</v>
      </c>
      <c r="X320" s="174" t="s">
        <v>480</v>
      </c>
      <c r="Y320" s="172" t="s">
        <v>545</v>
      </c>
      <c r="Z320" s="172" t="s">
        <v>481</v>
      </c>
      <c r="AA320" s="230"/>
      <c r="AB320" s="230"/>
      <c r="AC320" s="95">
        <v>20701</v>
      </c>
      <c r="AD320" s="95"/>
      <c r="AE320" s="95"/>
      <c r="AF320" s="95"/>
      <c r="AG320" s="95"/>
      <c r="AH320" s="441" t="s">
        <v>161</v>
      </c>
      <c r="AI320" s="457"/>
      <c r="AJ320" s="230">
        <v>73.5</v>
      </c>
      <c r="AK320" s="230">
        <v>85.1</v>
      </c>
      <c r="AL320" s="318">
        <v>62.548499999999997</v>
      </c>
      <c r="AM320" s="230">
        <v>149576</v>
      </c>
      <c r="AN320" s="281">
        <v>149.57599999999999</v>
      </c>
      <c r="AO320" s="230">
        <v>4</v>
      </c>
      <c r="AP320" s="370">
        <v>6.38</v>
      </c>
      <c r="AQ320" s="320">
        <v>1.65</v>
      </c>
      <c r="AR320" s="371">
        <v>91.4</v>
      </c>
      <c r="AS320" s="322">
        <v>99.43</v>
      </c>
      <c r="AT320" s="373">
        <v>3.8666666666666667</v>
      </c>
      <c r="AU320" s="369">
        <v>353.41333333333336</v>
      </c>
      <c r="AV320" s="325">
        <v>6.8565287479849538E-2</v>
      </c>
      <c r="AW320" s="230">
        <v>5.6</v>
      </c>
      <c r="AX320" s="98">
        <v>0.2</v>
      </c>
      <c r="AY320" s="230"/>
      <c r="AZ320" s="230"/>
      <c r="BA320" s="445"/>
      <c r="BB320" s="230"/>
      <c r="BC320" s="329">
        <v>0.15600000000000006</v>
      </c>
      <c r="BD320" s="329"/>
      <c r="BE320" s="230"/>
      <c r="BF320" s="230"/>
      <c r="BG320" s="230"/>
      <c r="BH320" s="230"/>
      <c r="BI320" s="230"/>
      <c r="BJ320" s="108">
        <v>68.2</v>
      </c>
      <c r="BK320" s="108">
        <v>31.4</v>
      </c>
      <c r="BL320" s="331">
        <v>2.1719745222929938</v>
      </c>
      <c r="BM320" s="342" t="s">
        <v>754</v>
      </c>
      <c r="BN320" s="231" t="s">
        <v>754</v>
      </c>
      <c r="BO320" s="230">
        <v>4.54</v>
      </c>
      <c r="BP320" s="230">
        <v>13.4</v>
      </c>
      <c r="BQ320" s="333">
        <v>2.9515418502202642</v>
      </c>
      <c r="BR320" s="347"/>
      <c r="BS320" s="347"/>
      <c r="BT320" s="347"/>
      <c r="BU320" s="347"/>
      <c r="BV320" s="347"/>
      <c r="BW320" s="347"/>
      <c r="BX320" s="347"/>
      <c r="BY320" s="347"/>
      <c r="BZ320" s="347"/>
      <c r="CA320" s="347"/>
      <c r="CB320" s="347"/>
      <c r="CC320" s="347"/>
      <c r="CD320" s="230"/>
      <c r="CE320" s="230"/>
      <c r="CF320" s="230"/>
      <c r="CG320" s="230"/>
      <c r="CH320" s="230"/>
      <c r="CI320" s="230"/>
      <c r="CJ320" s="230"/>
      <c r="CK320" s="230"/>
      <c r="CL320" s="230"/>
      <c r="CM320" s="230"/>
      <c r="CN320" s="71"/>
      <c r="CO320" s="71"/>
      <c r="CP320" s="71"/>
      <c r="CQ320" s="71"/>
      <c r="CR320" s="71"/>
      <c r="CS320" s="71"/>
      <c r="CT320" s="71"/>
      <c r="CU320" s="71"/>
      <c r="CV320" s="230"/>
      <c r="CW320" s="230"/>
      <c r="CX320" s="223" t="s">
        <v>942</v>
      </c>
      <c r="CY320" s="223">
        <v>7</v>
      </c>
      <c r="CZ320" s="223" t="s">
        <v>936</v>
      </c>
      <c r="DA320" s="223" t="s">
        <v>936</v>
      </c>
      <c r="DB320" s="448"/>
      <c r="DC320" s="230"/>
      <c r="DD320" s="54"/>
      <c r="DE320" s="49"/>
      <c r="DF320" s="49"/>
      <c r="DG320" s="49"/>
      <c r="DH320" s="49"/>
      <c r="DI320" s="233" t="s">
        <v>648</v>
      </c>
      <c r="DJ320" s="109">
        <v>5608171360</v>
      </c>
      <c r="DK320" s="269" t="s">
        <v>646</v>
      </c>
      <c r="DL320" s="3">
        <v>6907</v>
      </c>
      <c r="DM320" s="269">
        <v>61</v>
      </c>
      <c r="DN320" s="521" t="s">
        <v>1088</v>
      </c>
      <c r="DO320" s="46" t="s">
        <v>48</v>
      </c>
      <c r="DP320" s="978" t="s">
        <v>161</v>
      </c>
      <c r="DQ320" s="996">
        <v>2</v>
      </c>
      <c r="DR320" s="1057" t="s">
        <v>89</v>
      </c>
      <c r="DS320" s="1057" t="s">
        <v>89</v>
      </c>
      <c r="DU320" s="269">
        <v>0</v>
      </c>
      <c r="DV320" s="269" t="s">
        <v>863</v>
      </c>
      <c r="DW320" s="269" t="s">
        <v>863</v>
      </c>
      <c r="DX320" s="269">
        <v>34</v>
      </c>
      <c r="DY320" s="269" t="s">
        <v>863</v>
      </c>
      <c r="DZ320" s="269">
        <v>20701</v>
      </c>
      <c r="EA320" s="1020">
        <v>0.89500000000000002</v>
      </c>
      <c r="EB320" s="1020">
        <v>0.105</v>
      </c>
      <c r="EC320" s="854">
        <v>6.4</v>
      </c>
      <c r="ED320" s="854">
        <v>1286</v>
      </c>
      <c r="EE320" s="854" t="s">
        <v>1150</v>
      </c>
      <c r="EF320" s="919">
        <v>2.5499999999999998</v>
      </c>
      <c r="EG320" s="269">
        <v>0</v>
      </c>
      <c r="EH320" s="556">
        <v>7</v>
      </c>
      <c r="EI320" s="283" t="s">
        <v>571</v>
      </c>
      <c r="EJ320" s="283">
        <v>4</v>
      </c>
      <c r="EK320" s="269">
        <v>30</v>
      </c>
      <c r="EL320" s="269">
        <v>3</v>
      </c>
      <c r="EM320" s="269">
        <v>1</v>
      </c>
      <c r="EN320" s="269" t="s">
        <v>863</v>
      </c>
      <c r="EO320" s="269">
        <v>73</v>
      </c>
      <c r="EP320" s="1083" t="s">
        <v>863</v>
      </c>
      <c r="EQ320" s="1057">
        <v>0</v>
      </c>
      <c r="ER320" s="269" t="s">
        <v>863</v>
      </c>
      <c r="ES320" s="1081">
        <v>1</v>
      </c>
      <c r="ET320" s="1057">
        <v>1</v>
      </c>
      <c r="EU320" s="269" t="s">
        <v>863</v>
      </c>
      <c r="EV320" s="269" t="s">
        <v>863</v>
      </c>
      <c r="EW320" s="269"/>
      <c r="EX320" s="987">
        <v>6907</v>
      </c>
      <c r="EY320" s="230"/>
      <c r="EZ320" s="230"/>
      <c r="FA320" s="230"/>
      <c r="FB320" s="230"/>
      <c r="FC320" s="126"/>
      <c r="FD320" s="128"/>
      <c r="FE320" s="197"/>
      <c r="FF320" s="32"/>
      <c r="FG320" s="230"/>
      <c r="FH320" s="230"/>
      <c r="FI320" s="230"/>
      <c r="FJ320" s="233"/>
      <c r="FK320" s="37"/>
      <c r="FL320" s="37"/>
      <c r="FM320" s="34"/>
      <c r="FN320" s="118"/>
      <c r="FO320" s="542"/>
      <c r="FP320" s="167">
        <v>20701</v>
      </c>
      <c r="FQ320" s="96" t="s">
        <v>161</v>
      </c>
      <c r="FR320" s="93"/>
      <c r="FS320" s="101"/>
      <c r="GR320" s="225"/>
      <c r="GS320" s="225"/>
    </row>
    <row r="321" spans="1:201" hidden="1" x14ac:dyDescent="0.25">
      <c r="A321" s="101">
        <v>197</v>
      </c>
      <c r="B321" s="228">
        <f>COUNTIFS($E$1:E321,E321,$G$1:G321,G321)</f>
        <v>1</v>
      </c>
      <c r="C321" s="228"/>
      <c r="D321" s="966">
        <v>6932</v>
      </c>
      <c r="E321" s="233" t="s">
        <v>649</v>
      </c>
      <c r="F321" s="230" t="s">
        <v>650</v>
      </c>
      <c r="G321" s="230">
        <v>416230462</v>
      </c>
      <c r="H321" s="230">
        <f t="shared" si="4"/>
        <v>76</v>
      </c>
      <c r="I321" s="230" t="s">
        <v>651</v>
      </c>
      <c r="J321" s="223" t="s">
        <v>60</v>
      </c>
      <c r="K321" s="230" t="s">
        <v>53</v>
      </c>
      <c r="L321" s="257" t="s">
        <v>48</v>
      </c>
      <c r="M321" s="228">
        <v>6</v>
      </c>
      <c r="N321" s="228">
        <v>2</v>
      </c>
      <c r="O321" s="228"/>
      <c r="P321" s="228"/>
      <c r="Q321" s="290" t="s">
        <v>618</v>
      </c>
      <c r="T321" s="173" t="s">
        <v>545</v>
      </c>
      <c r="U321" s="177" t="s">
        <v>545</v>
      </c>
      <c r="V321" s="177" t="s">
        <v>40</v>
      </c>
      <c r="W321" s="177" t="s">
        <v>545</v>
      </c>
      <c r="X321" s="190" t="s">
        <v>480</v>
      </c>
      <c r="Y321" s="173" t="s">
        <v>40</v>
      </c>
      <c r="Z321" s="173" t="s">
        <v>545</v>
      </c>
      <c r="AA321" s="97"/>
      <c r="AB321" s="97">
        <v>155</v>
      </c>
      <c r="AC321" s="212">
        <v>361</v>
      </c>
      <c r="AD321" s="212"/>
      <c r="AE321" s="212"/>
      <c r="AF321" s="212"/>
      <c r="AG321" s="212"/>
      <c r="AH321" s="450" t="s">
        <v>652</v>
      </c>
      <c r="AJ321" s="226">
        <v>34.9</v>
      </c>
      <c r="AK321" s="226">
        <v>92.5</v>
      </c>
      <c r="AL321" s="318">
        <v>32.282499999999999</v>
      </c>
      <c r="AM321" s="226">
        <v>67744</v>
      </c>
      <c r="AN321" s="281">
        <v>11.290666666666667</v>
      </c>
      <c r="AO321" s="226">
        <v>1</v>
      </c>
      <c r="AP321" s="370">
        <v>48.3</v>
      </c>
      <c r="AQ321" s="320">
        <v>21</v>
      </c>
      <c r="AR321" s="371">
        <v>29.2</v>
      </c>
      <c r="AS321" s="322">
        <v>98.5</v>
      </c>
      <c r="AT321" s="373">
        <v>2.2999999999999998</v>
      </c>
      <c r="AU321" s="369">
        <v>67.16</v>
      </c>
      <c r="AV321" s="325">
        <v>0.96215139442231068</v>
      </c>
      <c r="AW321" s="280">
        <v>44.779200000000003</v>
      </c>
      <c r="AX321" s="46">
        <v>0.7</v>
      </c>
      <c r="AY321" s="231" t="s">
        <v>754</v>
      </c>
      <c r="BB321" s="334">
        <v>3.5999999999999997E-2</v>
      </c>
      <c r="BC321" s="329">
        <v>0.70415999999999879</v>
      </c>
      <c r="BD321" s="329"/>
      <c r="BJ321" s="280">
        <v>27.6</v>
      </c>
      <c r="BK321" s="280">
        <v>72.2</v>
      </c>
      <c r="BL321" s="331">
        <v>0.38145896656534956</v>
      </c>
      <c r="BM321" s="342" t="s">
        <v>754</v>
      </c>
      <c r="BN321" s="231" t="s">
        <v>754</v>
      </c>
      <c r="BO321" s="438">
        <v>2.52</v>
      </c>
      <c r="BP321" s="438">
        <v>8.36</v>
      </c>
      <c r="BQ321" s="333">
        <v>3.3174603174603172</v>
      </c>
      <c r="BR321" s="347"/>
      <c r="BS321" s="347"/>
      <c r="BT321" s="347"/>
      <c r="BU321" s="347"/>
      <c r="BV321" s="347"/>
      <c r="BW321" s="347"/>
      <c r="BX321" s="347"/>
      <c r="BY321" s="347"/>
      <c r="BZ321" s="347"/>
      <c r="CA321" s="347"/>
      <c r="CB321" s="347"/>
      <c r="CC321" s="347"/>
      <c r="CU321" s="66"/>
      <c r="CX321" s="62" t="s">
        <v>926</v>
      </c>
      <c r="CY321" s="62">
        <v>2</v>
      </c>
      <c r="CZ321" s="62" t="s">
        <v>930</v>
      </c>
      <c r="DA321" s="231" t="s">
        <v>930</v>
      </c>
      <c r="DD321" s="54"/>
      <c r="DE321" s="49"/>
      <c r="DF321" s="49"/>
      <c r="DG321" s="49"/>
      <c r="DH321" s="49"/>
      <c r="DI321" s="4" t="s">
        <v>649</v>
      </c>
      <c r="DJ321" s="109">
        <v>416230462</v>
      </c>
      <c r="DK321" s="269" t="s">
        <v>651</v>
      </c>
      <c r="DL321" s="3">
        <v>6932</v>
      </c>
      <c r="DM321" s="269">
        <v>76</v>
      </c>
      <c r="DN321" s="266" t="s">
        <v>1090</v>
      </c>
      <c r="DO321" s="46" t="s">
        <v>48</v>
      </c>
      <c r="DP321" s="978" t="s">
        <v>161</v>
      </c>
      <c r="DQ321" s="996">
        <v>2</v>
      </c>
      <c r="DR321" s="1057" t="s">
        <v>60</v>
      </c>
      <c r="DS321" s="1057" t="s">
        <v>60</v>
      </c>
      <c r="DU321" s="1026">
        <v>0</v>
      </c>
      <c r="DV321" s="269" t="s">
        <v>863</v>
      </c>
      <c r="DW321" s="269" t="s">
        <v>863</v>
      </c>
      <c r="DX321" s="269" t="s">
        <v>863</v>
      </c>
      <c r="DY321" s="269" t="s">
        <v>863</v>
      </c>
      <c r="DZ321" s="269">
        <v>361</v>
      </c>
      <c r="EA321" s="1020">
        <v>0.29399999999999998</v>
      </c>
      <c r="EB321" s="1020">
        <v>0.70599999999999996</v>
      </c>
      <c r="EC321" s="854" t="s">
        <v>863</v>
      </c>
      <c r="ED321" s="854" t="s">
        <v>863</v>
      </c>
      <c r="EE321" s="854" t="s">
        <v>863</v>
      </c>
      <c r="EF321" s="919" t="s">
        <v>863</v>
      </c>
      <c r="EG321" s="269">
        <v>0</v>
      </c>
      <c r="EH321" s="556">
        <v>2</v>
      </c>
      <c r="EI321" s="283">
        <v>2</v>
      </c>
      <c r="EJ321" s="283">
        <v>6</v>
      </c>
      <c r="EK321" s="269">
        <v>20</v>
      </c>
      <c r="EL321" s="269">
        <v>2</v>
      </c>
      <c r="EM321" s="269">
        <v>0</v>
      </c>
      <c r="EN321" s="269">
        <v>160</v>
      </c>
      <c r="EO321" s="269">
        <v>71</v>
      </c>
      <c r="EP321" s="1083">
        <v>27.734375000000004</v>
      </c>
      <c r="EQ321" s="1057">
        <v>1</v>
      </c>
      <c r="ER321" s="998" t="s">
        <v>863</v>
      </c>
      <c r="ES321" s="1081">
        <v>0</v>
      </c>
      <c r="ET321" s="1057">
        <v>0</v>
      </c>
      <c r="EU321" s="269">
        <v>1</v>
      </c>
      <c r="EV321" s="998">
        <v>42908</v>
      </c>
      <c r="EW321" s="998"/>
      <c r="EX321" s="987">
        <v>6932</v>
      </c>
      <c r="EY321" s="207"/>
      <c r="EZ321" s="207"/>
      <c r="FA321" s="207"/>
      <c r="FB321" s="207"/>
      <c r="FC321" s="660"/>
      <c r="FD321" s="661"/>
      <c r="FE321" s="662"/>
      <c r="FF321" s="663">
        <v>50</v>
      </c>
      <c r="FG321" s="230">
        <v>210098</v>
      </c>
      <c r="FH321" s="207">
        <v>10</v>
      </c>
      <c r="FI321" s="133">
        <v>420.19600000000003</v>
      </c>
      <c r="FJ321" s="538">
        <v>146.648404</v>
      </c>
      <c r="FK321" s="917"/>
      <c r="FL321" s="664"/>
      <c r="FM321" s="540">
        <v>2.4616701590560783</v>
      </c>
      <c r="FN321" s="918"/>
      <c r="FO321" s="542" t="e">
        <v>#DIV/0!</v>
      </c>
      <c r="FP321" s="897">
        <v>361</v>
      </c>
      <c r="FQ321" s="96" t="s">
        <v>652</v>
      </c>
      <c r="FR321" s="93"/>
      <c r="FS321" s="101">
        <v>34.9</v>
      </c>
      <c r="GR321" s="225"/>
      <c r="GS321" s="225"/>
    </row>
    <row r="322" spans="1:201" hidden="1" x14ac:dyDescent="0.25">
      <c r="A322" s="101">
        <v>198</v>
      </c>
      <c r="B322" s="228">
        <f>COUNTIFS($E$1:E322,E322,$G$1:G322,G322)</f>
        <v>1</v>
      </c>
      <c r="C322" s="228"/>
      <c r="D322" s="966">
        <v>6933</v>
      </c>
      <c r="E322" s="233" t="s">
        <v>653</v>
      </c>
      <c r="F322" s="230" t="s">
        <v>286</v>
      </c>
      <c r="G322" s="230">
        <v>6407246846</v>
      </c>
      <c r="H322" s="230">
        <f t="shared" si="4"/>
        <v>53</v>
      </c>
      <c r="I322" s="230" t="s">
        <v>651</v>
      </c>
      <c r="J322" s="230" t="s">
        <v>34</v>
      </c>
      <c r="K322" s="230" t="s">
        <v>53</v>
      </c>
      <c r="L322" s="257" t="s">
        <v>48</v>
      </c>
      <c r="M322" s="230">
        <v>7</v>
      </c>
      <c r="N322" s="230">
        <v>2</v>
      </c>
      <c r="O322" s="230"/>
      <c r="P322" s="230"/>
      <c r="Q322" s="290" t="s">
        <v>618</v>
      </c>
      <c r="T322" s="173" t="s">
        <v>545</v>
      </c>
      <c r="U322" s="177" t="s">
        <v>545</v>
      </c>
      <c r="V322" s="177" t="s">
        <v>40</v>
      </c>
      <c r="W322" s="177" t="s">
        <v>545</v>
      </c>
      <c r="X322" s="190" t="s">
        <v>480</v>
      </c>
      <c r="Y322" s="173" t="s">
        <v>40</v>
      </c>
      <c r="Z322" s="173" t="s">
        <v>545</v>
      </c>
      <c r="AA322" s="97"/>
      <c r="AB322" s="97">
        <v>38</v>
      </c>
      <c r="AC322" s="212">
        <v>225</v>
      </c>
      <c r="AD322" s="212"/>
      <c r="AE322" s="212"/>
      <c r="AF322" s="212"/>
      <c r="AG322" s="212"/>
      <c r="AH322" s="450" t="s">
        <v>652</v>
      </c>
      <c r="AJ322" s="226">
        <v>50.5</v>
      </c>
      <c r="AK322" s="226">
        <v>84.3</v>
      </c>
      <c r="AL322" s="318">
        <v>42.571499999999993</v>
      </c>
      <c r="AM322" s="226">
        <v>14929</v>
      </c>
      <c r="AN322" s="281">
        <v>2.1327142857142856</v>
      </c>
      <c r="AO322" s="226">
        <v>1</v>
      </c>
      <c r="AP322" s="370">
        <v>30.6</v>
      </c>
      <c r="AQ322" s="320">
        <v>51.3</v>
      </c>
      <c r="AR322" s="371">
        <v>14.7</v>
      </c>
      <c r="AS322" s="322">
        <v>96.600000000000009</v>
      </c>
      <c r="AT322" s="373">
        <v>0.59649122807017552</v>
      </c>
      <c r="AU322" s="369">
        <v>8.7684210526315791</v>
      </c>
      <c r="AV322" s="325">
        <v>0.46363636363636368</v>
      </c>
      <c r="AW322" s="280">
        <v>25.360499999999998</v>
      </c>
      <c r="AX322" s="458">
        <v>1</v>
      </c>
      <c r="AY322" s="231" t="s">
        <v>754</v>
      </c>
      <c r="BB322" s="334">
        <v>3.6999999999999998E-2</v>
      </c>
      <c r="BC322" s="329">
        <v>1.0479000000000007</v>
      </c>
      <c r="BD322" s="329"/>
      <c r="BJ322" s="280">
        <v>25.1</v>
      </c>
      <c r="BK322" s="280">
        <v>73.8</v>
      </c>
      <c r="BL322" s="331">
        <v>0.34071550255536626</v>
      </c>
      <c r="BM322" s="342" t="s">
        <v>754</v>
      </c>
      <c r="BN322" s="231" t="s">
        <v>754</v>
      </c>
      <c r="BO322" s="438">
        <v>1.07</v>
      </c>
      <c r="BP322" s="438">
        <v>3.63</v>
      </c>
      <c r="BQ322" s="333">
        <v>3.3925233644859811</v>
      </c>
      <c r="BR322" s="347"/>
      <c r="BS322" s="347"/>
      <c r="BT322" s="347"/>
      <c r="BU322" s="347"/>
      <c r="BV322" s="347"/>
      <c r="BW322" s="347"/>
      <c r="BX322" s="347"/>
      <c r="BY322" s="347"/>
      <c r="BZ322" s="347"/>
      <c r="CA322" s="347"/>
      <c r="CB322" s="347"/>
      <c r="CC322" s="347"/>
      <c r="CU322" s="66"/>
      <c r="CX322" s="62" t="s">
        <v>929</v>
      </c>
      <c r="CY322" s="62">
        <v>3</v>
      </c>
      <c r="CZ322" s="62" t="s">
        <v>927</v>
      </c>
      <c r="DA322" s="62" t="s">
        <v>927</v>
      </c>
      <c r="DD322" s="54">
        <v>6933</v>
      </c>
      <c r="DE322" s="56">
        <v>188.98446829000002</v>
      </c>
      <c r="DF322" s="56">
        <v>28.242932669999998</v>
      </c>
      <c r="DG322" s="56">
        <v>0</v>
      </c>
      <c r="DH322" s="56">
        <v>24.265071489999997</v>
      </c>
      <c r="DI322" s="4" t="s">
        <v>653</v>
      </c>
      <c r="DJ322" s="109">
        <v>6407246846</v>
      </c>
      <c r="DK322" s="269" t="s">
        <v>651</v>
      </c>
      <c r="DL322" s="3">
        <v>6933</v>
      </c>
      <c r="DM322" s="269">
        <v>53</v>
      </c>
      <c r="DN322" s="521" t="s">
        <v>1088</v>
      </c>
      <c r="DO322" s="46" t="s">
        <v>48</v>
      </c>
      <c r="DP322" s="978" t="s">
        <v>161</v>
      </c>
      <c r="DQ322" s="996">
        <v>2</v>
      </c>
      <c r="DR322" s="1057" t="s">
        <v>34</v>
      </c>
      <c r="DS322" s="1057" t="s">
        <v>34</v>
      </c>
      <c r="DU322" s="1026">
        <v>0</v>
      </c>
      <c r="DV322" s="269" t="s">
        <v>863</v>
      </c>
      <c r="DW322" s="269" t="s">
        <v>863</v>
      </c>
      <c r="DX322" s="269" t="s">
        <v>863</v>
      </c>
      <c r="DY322" s="269" t="s">
        <v>863</v>
      </c>
      <c r="DZ322" s="269">
        <v>225</v>
      </c>
      <c r="EA322" s="1020">
        <v>0.218</v>
      </c>
      <c r="EB322" s="1020">
        <v>0.78200000000000003</v>
      </c>
      <c r="EC322" s="854" t="s">
        <v>863</v>
      </c>
      <c r="ED322" s="854" t="s">
        <v>863</v>
      </c>
      <c r="EE322" s="854" t="s">
        <v>863</v>
      </c>
      <c r="EF322" s="919" t="s">
        <v>863</v>
      </c>
      <c r="EG322" s="269">
        <v>0</v>
      </c>
      <c r="EH322" s="556">
        <v>3</v>
      </c>
      <c r="EI322" s="283">
        <v>2</v>
      </c>
      <c r="EJ322" s="283">
        <v>7</v>
      </c>
      <c r="EK322" s="269">
        <v>30</v>
      </c>
      <c r="EL322" s="269">
        <v>3</v>
      </c>
      <c r="EM322" s="269">
        <v>0</v>
      </c>
      <c r="EN322" s="269">
        <v>180</v>
      </c>
      <c r="EO322" s="269">
        <v>90</v>
      </c>
      <c r="EP322" s="1083">
        <v>27.777777777777779</v>
      </c>
      <c r="EQ322" s="1057">
        <v>0</v>
      </c>
      <c r="ER322" s="269" t="s">
        <v>863</v>
      </c>
      <c r="ES322" s="1081">
        <v>3</v>
      </c>
      <c r="ET322" s="1057">
        <v>2</v>
      </c>
      <c r="EU322" s="269">
        <v>4</v>
      </c>
      <c r="EV322" s="998">
        <v>42649</v>
      </c>
      <c r="EW322" s="998"/>
      <c r="EX322" s="987">
        <v>6933</v>
      </c>
      <c r="EY322" s="230"/>
      <c r="EZ322" s="230"/>
      <c r="FA322" s="230"/>
      <c r="FB322" s="230"/>
      <c r="FC322" s="126"/>
      <c r="FD322" s="128"/>
      <c r="FE322" s="197"/>
      <c r="FF322" s="32">
        <v>50</v>
      </c>
      <c r="FG322" s="230">
        <v>35055</v>
      </c>
      <c r="FH322" s="230">
        <v>10</v>
      </c>
      <c r="FI322" s="133">
        <v>70.11</v>
      </c>
      <c r="FJ322" s="538">
        <v>35.405549999999998</v>
      </c>
      <c r="FK322" s="539"/>
      <c r="FL322" s="37"/>
      <c r="FM322" s="540">
        <v>6.3549358786969847</v>
      </c>
      <c r="FN322" s="541"/>
      <c r="FO322" s="542" t="e">
        <v>#DIV/0!</v>
      </c>
      <c r="FP322" s="167">
        <v>225</v>
      </c>
      <c r="FQ322" s="96" t="s">
        <v>652</v>
      </c>
      <c r="FR322" s="93"/>
      <c r="FS322" s="101">
        <v>50.5</v>
      </c>
      <c r="GR322" s="225"/>
      <c r="GS322" s="225"/>
    </row>
    <row r="323" spans="1:201" hidden="1" x14ac:dyDescent="0.25">
      <c r="A323" s="101">
        <v>199</v>
      </c>
      <c r="B323" s="228">
        <f>COUNTIFS($E$1:E323,E323,$G$1:G323,G323)</f>
        <v>1</v>
      </c>
      <c r="C323" s="228"/>
      <c r="D323" s="1046">
        <v>6936</v>
      </c>
      <c r="E323" s="10" t="s">
        <v>654</v>
      </c>
      <c r="F323" s="207" t="s">
        <v>95</v>
      </c>
      <c r="G323" s="207">
        <v>505126167</v>
      </c>
      <c r="H323" s="230">
        <f t="shared" si="4"/>
        <v>67</v>
      </c>
      <c r="I323" s="207" t="s">
        <v>655</v>
      </c>
      <c r="J323" s="209" t="s">
        <v>656</v>
      </c>
      <c r="K323" s="207" t="s">
        <v>53</v>
      </c>
      <c r="L323" s="256" t="s">
        <v>48</v>
      </c>
      <c r="M323" s="207">
        <v>7</v>
      </c>
      <c r="N323" s="207">
        <v>2</v>
      </c>
      <c r="O323" s="207"/>
      <c r="P323" s="207"/>
      <c r="Q323" s="12" t="s">
        <v>618</v>
      </c>
      <c r="T323" s="173" t="s">
        <v>545</v>
      </c>
      <c r="U323" s="177" t="s">
        <v>545</v>
      </c>
      <c r="V323" s="177" t="s">
        <v>40</v>
      </c>
      <c r="W323" s="177" t="s">
        <v>545</v>
      </c>
      <c r="X323" s="190" t="s">
        <v>480</v>
      </c>
      <c r="Y323" s="173" t="s">
        <v>40</v>
      </c>
      <c r="Z323" s="173" t="s">
        <v>545</v>
      </c>
      <c r="AA323" s="97"/>
      <c r="AB323" s="97">
        <v>128</v>
      </c>
      <c r="AC323" s="212">
        <v>508</v>
      </c>
      <c r="AD323" s="212"/>
      <c r="AE323" s="212"/>
      <c r="AF323" s="212"/>
      <c r="AG323" s="212"/>
      <c r="AH323" s="450" t="s">
        <v>652</v>
      </c>
      <c r="AJ323" s="226">
        <v>64.400000000000006</v>
      </c>
      <c r="AK323" s="226">
        <v>91.1</v>
      </c>
      <c r="AL323" s="318">
        <v>58.668399999999998</v>
      </c>
      <c r="AM323" s="226">
        <v>58446</v>
      </c>
      <c r="AN323" s="281">
        <v>8.3494285714285716</v>
      </c>
      <c r="AO323" s="226">
        <v>1</v>
      </c>
      <c r="AP323" s="370">
        <v>7.16</v>
      </c>
      <c r="AQ323" s="320">
        <v>55.1</v>
      </c>
      <c r="AR323" s="371">
        <v>31</v>
      </c>
      <c r="AS323" s="322">
        <v>93.26</v>
      </c>
      <c r="AT323" s="373">
        <v>0.12994555353901996</v>
      </c>
      <c r="AU323" s="369">
        <v>4.0283121597096185</v>
      </c>
      <c r="AV323" s="325">
        <v>8.3159117305458774E-2</v>
      </c>
      <c r="AW323" s="280">
        <v>3.9663000000000004</v>
      </c>
      <c r="AX323" s="46">
        <v>0.6</v>
      </c>
      <c r="AY323" s="231" t="s">
        <v>754</v>
      </c>
      <c r="BB323" s="334">
        <v>1.31</v>
      </c>
      <c r="BC323" s="329">
        <v>0.63873999999999997</v>
      </c>
      <c r="BD323" s="329"/>
      <c r="BJ323" s="280">
        <v>32.799999999999997</v>
      </c>
      <c r="BK323" s="280">
        <v>65.900000000000006</v>
      </c>
      <c r="BL323" s="331">
        <v>0.4978354978354978</v>
      </c>
      <c r="BM323" s="342" t="s">
        <v>754</v>
      </c>
      <c r="BN323" s="231" t="s">
        <v>754</v>
      </c>
      <c r="BO323" s="438">
        <v>4.09</v>
      </c>
      <c r="BP323" s="438">
        <v>8.33</v>
      </c>
      <c r="BQ323" s="333">
        <v>2.0366748166259168</v>
      </c>
      <c r="BR323" s="347"/>
      <c r="BS323" s="347"/>
      <c r="BT323" s="347"/>
      <c r="BU323" s="347"/>
      <c r="BV323" s="347"/>
      <c r="BW323" s="347"/>
      <c r="BX323" s="347"/>
      <c r="BY323" s="347"/>
      <c r="BZ323" s="347"/>
      <c r="CA323" s="347"/>
      <c r="CB323" s="347"/>
      <c r="CC323" s="347"/>
      <c r="CU323" s="66"/>
      <c r="CX323" s="62" t="s">
        <v>926</v>
      </c>
      <c r="CY323" s="62">
        <v>2</v>
      </c>
      <c r="CZ323" s="62" t="s">
        <v>1292</v>
      </c>
      <c r="DA323" s="62" t="s">
        <v>1292</v>
      </c>
      <c r="DD323" s="54"/>
      <c r="DE323" s="56"/>
      <c r="DF323" s="56"/>
      <c r="DG323" s="56"/>
      <c r="DH323" s="56"/>
      <c r="DI323" s="4" t="s">
        <v>654</v>
      </c>
      <c r="DJ323" s="109">
        <v>505126167</v>
      </c>
      <c r="DK323" s="269" t="s">
        <v>655</v>
      </c>
      <c r="DL323" s="3">
        <v>6936</v>
      </c>
      <c r="DM323" s="269">
        <v>67</v>
      </c>
      <c r="DN323" s="266" t="s">
        <v>1090</v>
      </c>
      <c r="DO323" s="46" t="s">
        <v>48</v>
      </c>
      <c r="DP323" s="978" t="s">
        <v>161</v>
      </c>
      <c r="DQ323" s="996">
        <v>2</v>
      </c>
      <c r="DR323" s="1057" t="s">
        <v>1001</v>
      </c>
      <c r="DS323" s="1057" t="s">
        <v>1001</v>
      </c>
      <c r="DU323" s="1026">
        <v>0</v>
      </c>
      <c r="DV323" s="269" t="s">
        <v>863</v>
      </c>
      <c r="DW323" s="269" t="s">
        <v>863</v>
      </c>
      <c r="DX323" s="269">
        <v>1.8</v>
      </c>
      <c r="DY323" s="269" t="s">
        <v>863</v>
      </c>
      <c r="DZ323" s="269">
        <v>508</v>
      </c>
      <c r="EA323" s="1020">
        <v>0.22</v>
      </c>
      <c r="EB323" s="1020">
        <v>0.78</v>
      </c>
      <c r="EC323" s="854" t="s">
        <v>863</v>
      </c>
      <c r="ED323" s="854" t="s">
        <v>863</v>
      </c>
      <c r="EE323" s="854" t="s">
        <v>863</v>
      </c>
      <c r="EF323" s="919" t="s">
        <v>863</v>
      </c>
      <c r="EG323" s="269">
        <v>0</v>
      </c>
      <c r="EH323" s="556">
        <v>2</v>
      </c>
      <c r="EI323" s="283">
        <v>2</v>
      </c>
      <c r="EJ323" s="283">
        <v>7</v>
      </c>
      <c r="EK323" s="269">
        <v>12</v>
      </c>
      <c r="EL323" s="218">
        <v>2</v>
      </c>
      <c r="EM323" s="269">
        <v>0</v>
      </c>
      <c r="EN323" s="269">
        <v>153</v>
      </c>
      <c r="EO323" s="269">
        <v>68</v>
      </c>
      <c r="EP323" s="1083">
        <v>29.048656499636895</v>
      </c>
      <c r="EQ323" s="1057">
        <v>1</v>
      </c>
      <c r="ER323" s="998" t="s">
        <v>863</v>
      </c>
      <c r="ES323" s="1081">
        <v>2</v>
      </c>
      <c r="ET323" s="1057">
        <v>1</v>
      </c>
      <c r="EU323" s="269">
        <v>4</v>
      </c>
      <c r="EV323" s="998">
        <v>42927</v>
      </c>
      <c r="EW323" s="998"/>
      <c r="EX323" s="988">
        <v>6936</v>
      </c>
      <c r="EY323" s="207"/>
      <c r="EZ323" s="207"/>
      <c r="FA323" s="207"/>
      <c r="FB323" s="207"/>
      <c r="FC323" s="660"/>
      <c r="FD323" s="661"/>
      <c r="FE323" s="662"/>
      <c r="FF323" s="663">
        <v>50</v>
      </c>
      <c r="FG323" s="230">
        <v>99693</v>
      </c>
      <c r="FH323" s="207">
        <v>10</v>
      </c>
      <c r="FI323" s="133">
        <v>199.386</v>
      </c>
      <c r="FJ323" s="538">
        <v>128.404584</v>
      </c>
      <c r="FK323" s="917"/>
      <c r="FL323" s="664"/>
      <c r="FM323" s="540">
        <v>3.9562450511891383</v>
      </c>
      <c r="FN323" s="541"/>
      <c r="FO323" s="542" t="e">
        <v>#DIV/0!</v>
      </c>
      <c r="FP323" s="167">
        <v>508</v>
      </c>
      <c r="FQ323" s="96" t="s">
        <v>652</v>
      </c>
      <c r="FR323" s="93"/>
      <c r="FS323" s="101">
        <v>64.400000000000006</v>
      </c>
      <c r="GR323" s="225"/>
      <c r="GS323" s="225"/>
    </row>
    <row r="324" spans="1:201" hidden="1" x14ac:dyDescent="0.25">
      <c r="A324" s="101">
        <v>200</v>
      </c>
      <c r="B324" s="228">
        <f>COUNTIFS($E$1:E324,E324,$G$1:G324,G324)</f>
        <v>1</v>
      </c>
      <c r="C324" s="228"/>
      <c r="D324" s="966">
        <v>6945</v>
      </c>
      <c r="E324" s="233" t="s">
        <v>657</v>
      </c>
      <c r="F324" s="230" t="s">
        <v>61</v>
      </c>
      <c r="G324" s="230">
        <v>7707255347</v>
      </c>
      <c r="H324" s="230">
        <f t="shared" si="4"/>
        <v>40</v>
      </c>
      <c r="I324" s="207" t="s">
        <v>655</v>
      </c>
      <c r="J324" s="230" t="s">
        <v>92</v>
      </c>
      <c r="K324" s="230" t="s">
        <v>53</v>
      </c>
      <c r="L324" s="256" t="s">
        <v>48</v>
      </c>
      <c r="M324" s="230" t="s">
        <v>488</v>
      </c>
      <c r="N324" s="230" t="s">
        <v>658</v>
      </c>
      <c r="O324" s="230"/>
      <c r="P324" s="230"/>
      <c r="Q324" s="290" t="s">
        <v>618</v>
      </c>
      <c r="T324" s="173" t="s">
        <v>32</v>
      </c>
      <c r="U324" s="177" t="s">
        <v>40</v>
      </c>
      <c r="V324" s="189" t="s">
        <v>479</v>
      </c>
      <c r="W324" s="173" t="s">
        <v>40</v>
      </c>
      <c r="X324" s="190" t="s">
        <v>40</v>
      </c>
      <c r="Y324" s="173" t="s">
        <v>545</v>
      </c>
      <c r="Z324" s="173" t="s">
        <v>545</v>
      </c>
      <c r="AA324" s="97"/>
      <c r="AB324" s="97"/>
      <c r="AC324" s="212">
        <v>14215</v>
      </c>
      <c r="AD324" s="212"/>
      <c r="AE324" s="212"/>
      <c r="AF324" s="212"/>
      <c r="AG324" s="212"/>
      <c r="AH324" s="450" t="s">
        <v>659</v>
      </c>
      <c r="AL324" s="318"/>
      <c r="AN324" s="281"/>
      <c r="AO324" s="226">
        <v>2</v>
      </c>
      <c r="AP324" s="397">
        <v>0.6</v>
      </c>
      <c r="AQ324" s="320">
        <v>2.6</v>
      </c>
      <c r="AR324" s="371">
        <v>92</v>
      </c>
      <c r="AS324" s="322">
        <v>95.2</v>
      </c>
      <c r="AT324" s="373">
        <v>0.23076923076923075</v>
      </c>
      <c r="AU324" s="369">
        <v>21.23076923076923</v>
      </c>
      <c r="AV324" s="344">
        <v>6.3424947145877377E-3</v>
      </c>
      <c r="AW324" s="317" t="s">
        <v>754</v>
      </c>
      <c r="AX324" s="459" t="s">
        <v>754</v>
      </c>
      <c r="AY324" s="231" t="s">
        <v>754</v>
      </c>
      <c r="BB324" s="334" t="s">
        <v>754</v>
      </c>
      <c r="BC324" s="329" t="e">
        <v>#VALUE!</v>
      </c>
      <c r="BD324" s="329"/>
      <c r="BJ324" s="317" t="s">
        <v>754</v>
      </c>
      <c r="BK324" s="317" t="s">
        <v>754</v>
      </c>
      <c r="BL324" s="331" t="s">
        <v>754</v>
      </c>
      <c r="BM324" s="342" t="s">
        <v>754</v>
      </c>
      <c r="BN324" s="231" t="s">
        <v>754</v>
      </c>
      <c r="BO324" s="438" t="s">
        <v>754</v>
      </c>
      <c r="BP324" s="438" t="s">
        <v>754</v>
      </c>
      <c r="BQ324" s="333" t="e">
        <v>#VALUE!</v>
      </c>
      <c r="BR324" s="347"/>
      <c r="BS324" s="347"/>
      <c r="BT324" s="347"/>
      <c r="BU324" s="347"/>
      <c r="BV324" s="347"/>
      <c r="BW324" s="347"/>
      <c r="BX324" s="347"/>
      <c r="BY324" s="347"/>
      <c r="BZ324" s="347"/>
      <c r="CA324" s="347"/>
      <c r="CB324" s="347"/>
      <c r="CC324" s="347"/>
      <c r="CU324" s="66"/>
      <c r="CX324" s="62" t="s">
        <v>926</v>
      </c>
      <c r="CY324" s="62">
        <v>1</v>
      </c>
      <c r="CZ324" s="62" t="s">
        <v>936</v>
      </c>
      <c r="DA324" s="62" t="s">
        <v>936</v>
      </c>
      <c r="DD324" s="54"/>
      <c r="DE324" s="56"/>
      <c r="DF324" s="56"/>
      <c r="DG324" s="56"/>
      <c r="DH324" s="56"/>
      <c r="DI324" s="4" t="s">
        <v>657</v>
      </c>
      <c r="DJ324" s="109">
        <v>7707255347</v>
      </c>
      <c r="DK324" s="269" t="s">
        <v>655</v>
      </c>
      <c r="DL324" s="3">
        <v>6945</v>
      </c>
      <c r="DM324" s="269">
        <v>40</v>
      </c>
      <c r="DN324" s="521" t="s">
        <v>1088</v>
      </c>
      <c r="DO324" s="46" t="s">
        <v>48</v>
      </c>
      <c r="DP324" s="978" t="s">
        <v>161</v>
      </c>
      <c r="DQ324" s="996">
        <v>2</v>
      </c>
      <c r="DR324" s="559" t="s">
        <v>92</v>
      </c>
      <c r="DS324" s="1057" t="s">
        <v>92</v>
      </c>
      <c r="DU324" s="269">
        <v>0</v>
      </c>
      <c r="DV324" s="269" t="s">
        <v>863</v>
      </c>
      <c r="DW324" s="269" t="s">
        <v>863</v>
      </c>
      <c r="DX324" s="269" t="s">
        <v>863</v>
      </c>
      <c r="DY324" s="269" t="s">
        <v>863</v>
      </c>
      <c r="DZ324" s="269">
        <v>14215</v>
      </c>
      <c r="EA324" s="1020">
        <v>0.86399999999999999</v>
      </c>
      <c r="EB324" s="1020">
        <v>0.13600000000000001</v>
      </c>
      <c r="EC324" s="854" t="s">
        <v>863</v>
      </c>
      <c r="ED324" s="854" t="s">
        <v>863</v>
      </c>
      <c r="EE324" s="854" t="s">
        <v>863</v>
      </c>
      <c r="EF324" s="919" t="s">
        <v>863</v>
      </c>
      <c r="EG324" s="269">
        <v>0</v>
      </c>
      <c r="EH324" s="556">
        <v>1</v>
      </c>
      <c r="EI324" s="283" t="s">
        <v>658</v>
      </c>
      <c r="EJ324" s="283" t="s">
        <v>488</v>
      </c>
      <c r="EK324" s="269">
        <v>65</v>
      </c>
      <c r="EL324" s="269">
        <v>3</v>
      </c>
      <c r="EM324" s="269">
        <v>1</v>
      </c>
      <c r="EN324" s="269" t="s">
        <v>863</v>
      </c>
      <c r="EO324" s="269" t="s">
        <v>863</v>
      </c>
      <c r="EP324" s="1083" t="s">
        <v>863</v>
      </c>
      <c r="EQ324" s="1057">
        <v>2</v>
      </c>
      <c r="ER324" s="269" t="s">
        <v>863</v>
      </c>
      <c r="ES324" s="1081">
        <v>1</v>
      </c>
      <c r="ET324" s="1057">
        <v>0</v>
      </c>
      <c r="EU324" s="269" t="s">
        <v>863</v>
      </c>
      <c r="EV324" s="269" t="s">
        <v>863</v>
      </c>
      <c r="EW324" s="269"/>
      <c r="EX324" s="987">
        <v>6945</v>
      </c>
      <c r="EY324" s="207"/>
      <c r="EZ324" s="207"/>
      <c r="FA324" s="207"/>
      <c r="FB324" s="207"/>
      <c r="FC324" s="660"/>
      <c r="FD324" s="661"/>
      <c r="FE324" s="662"/>
      <c r="FF324" s="663"/>
      <c r="FG324" s="230"/>
      <c r="FH324" s="207"/>
      <c r="FI324" s="133"/>
      <c r="FJ324" s="538"/>
      <c r="FK324" s="917"/>
      <c r="FL324" s="664"/>
      <c r="FM324" s="540"/>
      <c r="FN324" s="541"/>
      <c r="FO324" s="542"/>
      <c r="FP324" s="167">
        <v>14215</v>
      </c>
      <c r="FQ324" s="96" t="s">
        <v>659</v>
      </c>
      <c r="FR324" s="93"/>
      <c r="FS324" s="101"/>
      <c r="GR324" s="225"/>
      <c r="GS324" s="225"/>
    </row>
    <row r="325" spans="1:201" hidden="1" x14ac:dyDescent="0.25">
      <c r="A325" s="101">
        <v>201</v>
      </c>
      <c r="B325" s="228">
        <f>COUNTIFS($E$1:E325,E325,$G$1:G325,G325)</f>
        <v>1</v>
      </c>
      <c r="C325" s="228"/>
      <c r="D325" s="966">
        <v>6946</v>
      </c>
      <c r="E325" s="233" t="s">
        <v>660</v>
      </c>
      <c r="F325" s="230" t="s">
        <v>498</v>
      </c>
      <c r="G325" s="230">
        <v>5811250269</v>
      </c>
      <c r="H325" s="230">
        <f t="shared" si="4"/>
        <v>59</v>
      </c>
      <c r="I325" s="230" t="s">
        <v>655</v>
      </c>
      <c r="J325" s="230" t="s">
        <v>89</v>
      </c>
      <c r="K325" s="230" t="s">
        <v>53</v>
      </c>
      <c r="L325" s="257" t="s">
        <v>48</v>
      </c>
      <c r="M325" s="230">
        <v>7</v>
      </c>
      <c r="N325" s="226">
        <v>5</v>
      </c>
      <c r="O325" s="226"/>
      <c r="P325" s="226"/>
      <c r="Q325" s="296" t="s">
        <v>661</v>
      </c>
      <c r="T325" s="173" t="s">
        <v>32</v>
      </c>
      <c r="U325" s="177" t="s">
        <v>40</v>
      </c>
      <c r="V325" s="189" t="s">
        <v>479</v>
      </c>
      <c r="W325" s="173" t="s">
        <v>40</v>
      </c>
      <c r="X325" s="190" t="s">
        <v>480</v>
      </c>
      <c r="Y325" s="173" t="s">
        <v>545</v>
      </c>
      <c r="Z325" s="173" t="s">
        <v>545</v>
      </c>
      <c r="AA325" s="97"/>
      <c r="AB325" s="97"/>
      <c r="AC325" s="212">
        <v>21015</v>
      </c>
      <c r="AD325" s="212"/>
      <c r="AE325" s="212"/>
      <c r="AF325" s="212"/>
      <c r="AG325" s="212"/>
      <c r="AH325" s="450" t="s">
        <v>659</v>
      </c>
      <c r="AJ325" s="226">
        <v>87.5</v>
      </c>
      <c r="AK325" s="226">
        <v>97.8</v>
      </c>
      <c r="AL325" s="318">
        <v>85.575000000000003</v>
      </c>
      <c r="AM325" s="226">
        <v>223401</v>
      </c>
      <c r="AN325" s="281">
        <v>95.743285714285719</v>
      </c>
      <c r="AO325" s="226">
        <v>3</v>
      </c>
      <c r="AP325" s="370">
        <v>14.1</v>
      </c>
      <c r="AQ325" s="320">
        <v>4.95</v>
      </c>
      <c r="AR325" s="371">
        <v>79.3</v>
      </c>
      <c r="AS325" s="322">
        <v>98.35</v>
      </c>
      <c r="AT325" s="373">
        <v>2.8484848484848482</v>
      </c>
      <c r="AU325" s="369">
        <v>225.88484848484845</v>
      </c>
      <c r="AV325" s="325">
        <v>0.16735905044510385</v>
      </c>
      <c r="AW325" s="280">
        <v>13.113</v>
      </c>
      <c r="AX325" s="46">
        <v>0.2</v>
      </c>
      <c r="AY325" s="231" t="s">
        <v>754</v>
      </c>
      <c r="BB325" s="334">
        <v>1.34E-3</v>
      </c>
      <c r="BC325" s="329">
        <v>0.19740000000000002</v>
      </c>
      <c r="BD325" s="329"/>
      <c r="BJ325" s="280">
        <v>81.099999999999994</v>
      </c>
      <c r="BK325" s="280">
        <v>18.2</v>
      </c>
      <c r="BL325" s="331">
        <v>4.4674556213017755</v>
      </c>
      <c r="BM325" s="342" t="s">
        <v>754</v>
      </c>
      <c r="BN325" s="231" t="s">
        <v>754</v>
      </c>
      <c r="BO325" s="438">
        <v>16.600000000000001</v>
      </c>
      <c r="BP325" s="438">
        <v>23.9</v>
      </c>
      <c r="BQ325" s="333">
        <v>1.439759036144578</v>
      </c>
      <c r="BR325" s="347"/>
      <c r="BS325" s="347"/>
      <c r="BT325" s="347"/>
      <c r="BU325" s="347"/>
      <c r="BV325" s="347"/>
      <c r="BW325" s="347"/>
      <c r="BX325" s="347"/>
      <c r="BY325" s="347"/>
      <c r="BZ325" s="347"/>
      <c r="CA325" s="347"/>
      <c r="CB325" s="347"/>
      <c r="CC325" s="347"/>
      <c r="CU325" s="66"/>
      <c r="CX325" s="62" t="s">
        <v>926</v>
      </c>
      <c r="CY325" s="62" t="s">
        <v>1094</v>
      </c>
      <c r="CZ325" s="62" t="s">
        <v>936</v>
      </c>
      <c r="DA325" s="62" t="s">
        <v>1294</v>
      </c>
      <c r="DD325" s="54"/>
      <c r="DE325" s="56"/>
      <c r="DF325" s="56"/>
      <c r="DG325" s="56"/>
      <c r="DH325" s="56"/>
      <c r="DI325" s="4" t="s">
        <v>660</v>
      </c>
      <c r="DJ325" s="109">
        <v>5811250269</v>
      </c>
      <c r="DK325" s="269" t="s">
        <v>655</v>
      </c>
      <c r="DL325" s="3">
        <v>6946</v>
      </c>
      <c r="DM325" s="269">
        <v>59</v>
      </c>
      <c r="DN325" s="521" t="s">
        <v>1088</v>
      </c>
      <c r="DO325" s="46" t="s">
        <v>48</v>
      </c>
      <c r="DP325" s="978" t="s">
        <v>161</v>
      </c>
      <c r="DQ325" s="996">
        <v>2</v>
      </c>
      <c r="DR325" s="1057" t="s">
        <v>1097</v>
      </c>
      <c r="DS325" s="1057" t="s">
        <v>1097</v>
      </c>
      <c r="DU325" s="269">
        <v>0</v>
      </c>
      <c r="DV325" s="269" t="s">
        <v>863</v>
      </c>
      <c r="DW325" s="269" t="s">
        <v>863</v>
      </c>
      <c r="DX325" s="269" t="s">
        <v>863</v>
      </c>
      <c r="DY325" s="269" t="s">
        <v>863</v>
      </c>
      <c r="DZ325" s="269">
        <v>21015</v>
      </c>
      <c r="EA325" s="1020">
        <v>0.77600000000000002</v>
      </c>
      <c r="EB325" s="1020">
        <v>0.224</v>
      </c>
      <c r="EC325" s="854" t="s">
        <v>863</v>
      </c>
      <c r="ED325" s="854" t="s">
        <v>863</v>
      </c>
      <c r="EE325" s="854" t="s">
        <v>863</v>
      </c>
      <c r="EF325" s="919" t="s">
        <v>863</v>
      </c>
      <c r="EG325" s="269">
        <v>0</v>
      </c>
      <c r="EH325" s="556" t="s">
        <v>1094</v>
      </c>
      <c r="EI325" s="283">
        <v>5</v>
      </c>
      <c r="EJ325" s="283">
        <v>7</v>
      </c>
      <c r="EK325" s="269">
        <v>61</v>
      </c>
      <c r="EL325" s="269">
        <v>3</v>
      </c>
      <c r="EM325" s="269">
        <v>1</v>
      </c>
      <c r="EN325" s="269">
        <v>170</v>
      </c>
      <c r="EO325" s="269">
        <v>85</v>
      </c>
      <c r="EP325" s="1083">
        <v>29.411764705882351</v>
      </c>
      <c r="EQ325" s="1057">
        <v>1</v>
      </c>
      <c r="ER325" s="998" t="s">
        <v>863</v>
      </c>
      <c r="ES325" s="1081">
        <v>0</v>
      </c>
      <c r="ET325" s="1057">
        <v>0</v>
      </c>
      <c r="EU325" s="269">
        <v>4</v>
      </c>
      <c r="EV325" s="998">
        <v>43053</v>
      </c>
      <c r="EW325" s="998"/>
      <c r="EX325" s="987">
        <v>6946</v>
      </c>
      <c r="EY325" s="207"/>
      <c r="EZ325" s="207"/>
      <c r="FA325" s="207"/>
      <c r="FB325" s="207"/>
      <c r="FC325" s="660"/>
      <c r="FD325" s="661"/>
      <c r="FE325" s="662"/>
      <c r="FF325" s="663">
        <v>50</v>
      </c>
      <c r="FG325" s="230">
        <v>261098</v>
      </c>
      <c r="FH325" s="207">
        <v>10</v>
      </c>
      <c r="FI325" s="133">
        <v>522.19600000000003</v>
      </c>
      <c r="FJ325" s="538">
        <v>456.92150000000004</v>
      </c>
      <c r="FK325" s="917"/>
      <c r="FL325" s="664"/>
      <c r="FM325" s="540">
        <v>45.992582971035503</v>
      </c>
      <c r="FN325" s="541"/>
      <c r="FO325" s="542" t="e">
        <v>#DIV/0!</v>
      </c>
      <c r="FP325" s="167">
        <v>21015</v>
      </c>
      <c r="FQ325" s="96" t="s">
        <v>659</v>
      </c>
      <c r="FR325" s="93"/>
      <c r="FS325" s="101">
        <v>87.5</v>
      </c>
      <c r="GR325" s="91"/>
      <c r="GS325" s="91"/>
    </row>
    <row r="326" spans="1:201" hidden="1" x14ac:dyDescent="0.25">
      <c r="A326" s="101">
        <v>202</v>
      </c>
      <c r="B326" s="228">
        <f>COUNTIFS($E$1:E326,E326,$G$1:G326,G326)</f>
        <v>1</v>
      </c>
      <c r="C326" s="228"/>
      <c r="D326" s="966">
        <v>6954</v>
      </c>
      <c r="E326" s="233" t="s">
        <v>662</v>
      </c>
      <c r="F326" s="230" t="s">
        <v>663</v>
      </c>
      <c r="G326" s="230">
        <v>6905065376</v>
      </c>
      <c r="H326" s="230">
        <f t="shared" si="4"/>
        <v>48</v>
      </c>
      <c r="I326" s="230" t="s">
        <v>664</v>
      </c>
      <c r="J326" s="223" t="s">
        <v>665</v>
      </c>
      <c r="K326" s="230" t="s">
        <v>53</v>
      </c>
      <c r="L326" s="257" t="s">
        <v>48</v>
      </c>
      <c r="M326" s="230">
        <v>8</v>
      </c>
      <c r="N326" s="226" t="s">
        <v>666</v>
      </c>
      <c r="O326" s="226"/>
      <c r="P326" s="226"/>
      <c r="Q326" s="296" t="s">
        <v>661</v>
      </c>
      <c r="T326" s="173" t="s">
        <v>32</v>
      </c>
      <c r="U326" s="177" t="s">
        <v>40</v>
      </c>
      <c r="V326" s="189" t="s">
        <v>479</v>
      </c>
      <c r="W326" s="173" t="s">
        <v>40</v>
      </c>
      <c r="X326" s="190" t="s">
        <v>480</v>
      </c>
      <c r="Y326" s="173" t="s">
        <v>545</v>
      </c>
      <c r="Z326" s="173" t="s">
        <v>481</v>
      </c>
      <c r="AA326" s="97"/>
      <c r="AB326" s="97"/>
      <c r="AC326" s="212">
        <v>1079</v>
      </c>
      <c r="AD326" s="212"/>
      <c r="AE326" s="212"/>
      <c r="AF326" s="212"/>
      <c r="AG326" s="212"/>
      <c r="AH326" s="450" t="s">
        <v>867</v>
      </c>
      <c r="AJ326" s="226">
        <v>25.7</v>
      </c>
      <c r="AK326" s="226">
        <v>86.2</v>
      </c>
      <c r="AL326" s="318">
        <v>22.153400000000001</v>
      </c>
      <c r="AM326" s="226">
        <v>48320</v>
      </c>
      <c r="AN326" s="281">
        <v>24.16</v>
      </c>
      <c r="AO326" s="226">
        <v>4</v>
      </c>
      <c r="AP326" s="370">
        <v>82.1</v>
      </c>
      <c r="AQ326" s="320">
        <v>15.3</v>
      </c>
      <c r="AR326" s="371">
        <v>1.33</v>
      </c>
      <c r="AS326" s="322">
        <v>98.72999999999999</v>
      </c>
      <c r="AT326" s="373">
        <v>5.3660130718954244</v>
      </c>
      <c r="AU326" s="369">
        <v>7.1367973856209153</v>
      </c>
      <c r="AV326" s="325">
        <v>4.9368610944076963</v>
      </c>
      <c r="AW326" s="280">
        <v>70.8994</v>
      </c>
      <c r="AX326" s="326">
        <v>6.7</v>
      </c>
      <c r="AY326" s="231" t="s">
        <v>754</v>
      </c>
      <c r="AZ326" s="460">
        <v>2.5299999999999998</v>
      </c>
      <c r="BA326" s="327"/>
      <c r="BB326" s="334">
        <v>0.14000000000000001</v>
      </c>
      <c r="BC326" s="329">
        <v>2.2401199999999988</v>
      </c>
      <c r="BD326" s="329"/>
      <c r="BJ326" s="280">
        <v>33</v>
      </c>
      <c r="BK326" s="280">
        <v>66.5</v>
      </c>
      <c r="BL326" s="331">
        <v>0.49655172413793103</v>
      </c>
      <c r="BM326" s="342" t="s">
        <v>754</v>
      </c>
      <c r="BN326" s="231" t="s">
        <v>754</v>
      </c>
      <c r="BO326" s="438">
        <v>2.09</v>
      </c>
      <c r="BP326" s="438">
        <v>8.16</v>
      </c>
      <c r="BQ326" s="333">
        <v>3.9043062200956942</v>
      </c>
      <c r="BR326" s="347"/>
      <c r="BS326" s="347"/>
      <c r="BT326" s="347"/>
      <c r="BU326" s="347"/>
      <c r="BV326" s="347"/>
      <c r="BW326" s="347"/>
      <c r="BX326" s="347"/>
      <c r="BY326" s="347"/>
      <c r="BZ326" s="347"/>
      <c r="CA326" s="347"/>
      <c r="CB326" s="347"/>
      <c r="CC326" s="347"/>
      <c r="CU326" s="66"/>
      <c r="CX326" s="158" t="s">
        <v>926</v>
      </c>
      <c r="CY326" s="158"/>
      <c r="CZ326" s="62" t="s">
        <v>949</v>
      </c>
      <c r="DA326" s="62" t="s">
        <v>928</v>
      </c>
      <c r="DD326" s="54">
        <v>6954</v>
      </c>
      <c r="DE326" s="56">
        <v>103.78924384</v>
      </c>
      <c r="DF326" s="56">
        <v>34.985203869999999</v>
      </c>
      <c r="DG326" s="56">
        <v>0</v>
      </c>
      <c r="DH326" s="56">
        <v>13.682447410000009</v>
      </c>
      <c r="DI326" s="4" t="s">
        <v>662</v>
      </c>
      <c r="DJ326" s="109"/>
      <c r="DK326" s="269"/>
      <c r="DL326" s="3"/>
      <c r="DM326" s="269">
        <v>48</v>
      </c>
      <c r="DN326" s="521" t="s">
        <v>1088</v>
      </c>
      <c r="DO326" s="46"/>
      <c r="DP326" s="978"/>
      <c r="DQ326" s="996"/>
      <c r="DR326" s="1057"/>
      <c r="DS326" s="1057"/>
      <c r="DU326" s="269"/>
      <c r="DV326" s="269"/>
      <c r="DW326" s="269"/>
      <c r="DX326" s="269" t="s">
        <v>863</v>
      </c>
      <c r="DY326" s="269" t="s">
        <v>863</v>
      </c>
      <c r="DZ326" s="269">
        <v>1079</v>
      </c>
      <c r="EA326" s="854">
        <v>3.4</v>
      </c>
      <c r="EB326" s="854">
        <v>96.6</v>
      </c>
      <c r="EC326" s="854" t="s">
        <v>863</v>
      </c>
      <c r="ED326" s="854" t="s">
        <v>863</v>
      </c>
      <c r="EE326" s="854" t="s">
        <v>863</v>
      </c>
      <c r="EF326" s="919" t="s">
        <v>863</v>
      </c>
      <c r="EG326" s="269">
        <v>0</v>
      </c>
      <c r="EH326" s="556"/>
      <c r="EI326" s="283"/>
      <c r="EJ326" s="283"/>
      <c r="EK326" s="269"/>
      <c r="EL326" s="269"/>
      <c r="EM326" s="107" t="s">
        <v>754</v>
      </c>
      <c r="EN326" s="107">
        <v>183</v>
      </c>
      <c r="EO326" s="107">
        <v>105</v>
      </c>
      <c r="EP326" s="557">
        <f>EO326/((EN326/100)*(EN326/100))</f>
        <v>31.353578787064404</v>
      </c>
      <c r="EQ326" s="557" t="s">
        <v>754</v>
      </c>
      <c r="ER326" s="107" t="s">
        <v>863</v>
      </c>
      <c r="ES326" s="557">
        <v>1</v>
      </c>
      <c r="ET326" s="557">
        <v>0</v>
      </c>
      <c r="EU326" s="107" t="s">
        <v>863</v>
      </c>
      <c r="EV326" s="107"/>
      <c r="EW326" s="609" t="s">
        <v>1987</v>
      </c>
      <c r="EX326" s="987">
        <v>6954</v>
      </c>
      <c r="EY326" s="207"/>
      <c r="EZ326" s="207"/>
      <c r="FA326" s="207"/>
      <c r="FB326" s="207"/>
      <c r="FC326" s="660"/>
      <c r="FD326" s="661"/>
      <c r="FE326" s="662"/>
      <c r="FF326" s="663">
        <v>54</v>
      </c>
      <c r="FG326" s="230">
        <v>217719</v>
      </c>
      <c r="FH326" s="207">
        <v>10</v>
      </c>
      <c r="FI326" s="133">
        <v>403.18333333333334</v>
      </c>
      <c r="FJ326" s="538">
        <v>103.61811666666667</v>
      </c>
      <c r="FK326" s="917"/>
      <c r="FL326" s="664"/>
      <c r="FM326" s="540">
        <v>10.413236938778564</v>
      </c>
      <c r="FN326" s="541"/>
      <c r="FO326" s="542" t="e">
        <v>#DIV/0!</v>
      </c>
      <c r="FP326" s="167">
        <v>1079</v>
      </c>
      <c r="FQ326" s="96" t="s">
        <v>867</v>
      </c>
      <c r="FR326" s="93"/>
      <c r="FS326" s="101">
        <v>25.7</v>
      </c>
      <c r="GR326" s="91"/>
      <c r="GS326" s="91"/>
    </row>
    <row r="327" spans="1:201" hidden="1" x14ac:dyDescent="0.25">
      <c r="A327" s="101">
        <v>203</v>
      </c>
      <c r="B327" s="228">
        <f>COUNTIFS($E$1:E327,E327,$G$1:G327,G327)</f>
        <v>1</v>
      </c>
      <c r="C327" s="228"/>
      <c r="D327" s="966">
        <v>6959</v>
      </c>
      <c r="E327" s="233" t="s">
        <v>667</v>
      </c>
      <c r="F327" s="230" t="s">
        <v>184</v>
      </c>
      <c r="G327" s="230">
        <v>6307061332</v>
      </c>
      <c r="H327" s="230">
        <f t="shared" si="4"/>
        <v>54</v>
      </c>
      <c r="I327" s="230" t="s">
        <v>668</v>
      </c>
      <c r="J327" s="223" t="s">
        <v>669</v>
      </c>
      <c r="K327" s="230" t="s">
        <v>53</v>
      </c>
      <c r="L327" s="257" t="s">
        <v>48</v>
      </c>
      <c r="M327" s="230">
        <v>4.5</v>
      </c>
      <c r="N327" s="226">
        <v>2</v>
      </c>
      <c r="O327" s="226"/>
      <c r="P327" s="226"/>
      <c r="Q327" s="296" t="s">
        <v>661</v>
      </c>
      <c r="T327" s="172" t="s">
        <v>32</v>
      </c>
      <c r="U327" s="175" t="s">
        <v>40</v>
      </c>
      <c r="V327" s="188" t="s">
        <v>479</v>
      </c>
      <c r="W327" s="172" t="s">
        <v>40</v>
      </c>
      <c r="X327" s="174" t="s">
        <v>480</v>
      </c>
      <c r="Y327" s="172" t="s">
        <v>545</v>
      </c>
      <c r="Z327" s="172" t="s">
        <v>481</v>
      </c>
      <c r="AA327" s="230"/>
      <c r="AB327" s="230"/>
      <c r="AC327" s="212">
        <v>313</v>
      </c>
      <c r="AD327" s="212"/>
      <c r="AE327" s="212"/>
      <c r="AF327" s="212"/>
      <c r="AG327" s="212"/>
      <c r="AH327" s="88" t="s">
        <v>161</v>
      </c>
      <c r="AI327" s="226"/>
      <c r="AJ327" s="226">
        <v>2.19</v>
      </c>
      <c r="AK327" s="226">
        <v>85.3</v>
      </c>
      <c r="AL327" s="318">
        <v>1.8680699999999999</v>
      </c>
      <c r="AM327" s="108">
        <v>7218</v>
      </c>
      <c r="AN327" s="281">
        <v>6.4160000000000004</v>
      </c>
      <c r="AO327" s="226">
        <v>4</v>
      </c>
      <c r="AP327" s="370">
        <v>7.54</v>
      </c>
      <c r="AQ327" s="320">
        <v>63.8</v>
      </c>
      <c r="AR327" s="371">
        <v>25.7</v>
      </c>
      <c r="AS327" s="322">
        <v>97.04</v>
      </c>
      <c r="AT327" s="373">
        <v>0.11818181818181819</v>
      </c>
      <c r="AU327" s="369">
        <v>3.0372727272727276</v>
      </c>
      <c r="AV327" s="325">
        <v>8.4245810055865927E-2</v>
      </c>
      <c r="AW327" s="108">
        <v>5.21</v>
      </c>
      <c r="AX327" s="346">
        <v>0.5</v>
      </c>
      <c r="AY327" s="231" t="s">
        <v>754</v>
      </c>
      <c r="AZ327" s="460"/>
      <c r="BA327" s="327"/>
      <c r="BB327" s="334"/>
      <c r="BC327" s="329">
        <v>0.46600000000000003</v>
      </c>
      <c r="BD327" s="329"/>
      <c r="BJ327" s="280">
        <v>50.8</v>
      </c>
      <c r="BK327" s="280">
        <v>48.1</v>
      </c>
      <c r="BL327" s="331">
        <v>0.49655172413793103</v>
      </c>
      <c r="BM327" s="342" t="s">
        <v>754</v>
      </c>
      <c r="BN327" s="231" t="s">
        <v>754</v>
      </c>
      <c r="BO327" s="438">
        <v>7.9</v>
      </c>
      <c r="BP327" s="438">
        <v>19.3</v>
      </c>
      <c r="BQ327" s="333">
        <v>2.4430379746835444</v>
      </c>
      <c r="BR327" s="347"/>
      <c r="BS327" s="347"/>
      <c r="BT327" s="347"/>
      <c r="BU327" s="347"/>
      <c r="BV327" s="347"/>
      <c r="BW327" s="347"/>
      <c r="BX327" s="347"/>
      <c r="BY327" s="347"/>
      <c r="BZ327" s="347"/>
      <c r="CA327" s="347"/>
      <c r="CB327" s="347"/>
      <c r="CC327" s="347"/>
      <c r="CU327" s="66"/>
      <c r="CX327" s="62" t="s">
        <v>929</v>
      </c>
      <c r="CY327" s="62">
        <v>3</v>
      </c>
      <c r="CZ327" s="62" t="s">
        <v>927</v>
      </c>
      <c r="DA327" s="62" t="s">
        <v>927</v>
      </c>
      <c r="DD327" s="54"/>
      <c r="DE327" s="56"/>
      <c r="DF327" s="56"/>
      <c r="DG327" s="56"/>
      <c r="DH327" s="56"/>
      <c r="DI327" s="4" t="s">
        <v>667</v>
      </c>
      <c r="DJ327" s="212">
        <v>6307061332</v>
      </c>
      <c r="DK327" s="95" t="s">
        <v>668</v>
      </c>
      <c r="DL327" s="3">
        <v>6959</v>
      </c>
      <c r="DM327" s="95">
        <v>54</v>
      </c>
      <c r="DN327" s="521" t="s">
        <v>1088</v>
      </c>
      <c r="DO327" s="46" t="s">
        <v>48</v>
      </c>
      <c r="DP327" s="978" t="s">
        <v>161</v>
      </c>
      <c r="DQ327" s="996">
        <v>2</v>
      </c>
      <c r="DR327" s="1057" t="s">
        <v>34</v>
      </c>
      <c r="DS327" s="1057" t="s">
        <v>34</v>
      </c>
      <c r="DU327" s="269">
        <v>0</v>
      </c>
      <c r="DV327" s="997" t="s">
        <v>863</v>
      </c>
      <c r="DW327" s="269" t="s">
        <v>863</v>
      </c>
      <c r="DX327" s="269" t="s">
        <v>863</v>
      </c>
      <c r="DY327" s="269" t="s">
        <v>863</v>
      </c>
      <c r="DZ327" s="269">
        <v>313</v>
      </c>
      <c r="EA327" s="1020">
        <v>0.19500000000000001</v>
      </c>
      <c r="EB327" s="1020">
        <v>0.80500000000000005</v>
      </c>
      <c r="EC327" s="854" t="s">
        <v>863</v>
      </c>
      <c r="ED327" s="854" t="s">
        <v>863</v>
      </c>
      <c r="EE327" s="854" t="s">
        <v>863</v>
      </c>
      <c r="EF327" s="919" t="s">
        <v>863</v>
      </c>
      <c r="EG327" s="269">
        <v>0</v>
      </c>
      <c r="EH327" s="556">
        <v>3</v>
      </c>
      <c r="EI327" s="283">
        <v>2</v>
      </c>
      <c r="EJ327" s="283">
        <v>4.5</v>
      </c>
      <c r="EK327" s="218">
        <v>8</v>
      </c>
      <c r="EL327" s="218">
        <v>2</v>
      </c>
      <c r="EM327" s="218">
        <v>0</v>
      </c>
      <c r="EN327" s="218">
        <v>185</v>
      </c>
      <c r="EO327" s="218">
        <v>115</v>
      </c>
      <c r="EP327" s="1083">
        <v>33.601168736303876</v>
      </c>
      <c r="EQ327" s="1057">
        <v>1</v>
      </c>
      <c r="ER327" s="997" t="s">
        <v>863</v>
      </c>
      <c r="ES327" s="1057">
        <v>3</v>
      </c>
      <c r="ET327" s="1057">
        <v>2</v>
      </c>
      <c r="EU327" s="269" t="s">
        <v>863</v>
      </c>
      <c r="EV327" s="269" t="s">
        <v>863</v>
      </c>
      <c r="EW327" s="269"/>
      <c r="EX327" s="987">
        <v>6959</v>
      </c>
      <c r="EY327" s="207"/>
      <c r="EZ327" s="207"/>
      <c r="FA327" s="207"/>
      <c r="FB327" s="207"/>
      <c r="FC327" s="660"/>
      <c r="FD327" s="661"/>
      <c r="FE327" s="662"/>
      <c r="FF327" s="663"/>
      <c r="FG327" s="230"/>
      <c r="FH327" s="207"/>
      <c r="FI327" s="133"/>
      <c r="FJ327" s="538"/>
      <c r="FK327" s="917"/>
      <c r="FL327" s="664"/>
      <c r="FM327" s="540"/>
      <c r="FN327" s="541"/>
      <c r="FO327" s="542"/>
      <c r="FP327" s="167">
        <v>313</v>
      </c>
      <c r="FQ327" s="96" t="s">
        <v>161</v>
      </c>
      <c r="FR327" s="93"/>
      <c r="FS327" s="101"/>
      <c r="GR327" s="91"/>
      <c r="GS327" s="91"/>
    </row>
    <row r="328" spans="1:201" hidden="1" x14ac:dyDescent="0.25">
      <c r="A328" s="101">
        <v>204</v>
      </c>
      <c r="B328" s="228">
        <f>COUNTIFS($E$1:E328,E328,$G$1:G328,G328)</f>
        <v>1</v>
      </c>
      <c r="C328" s="228"/>
      <c r="D328" s="966">
        <v>6960</v>
      </c>
      <c r="E328" s="233" t="s">
        <v>670</v>
      </c>
      <c r="F328" s="230" t="s">
        <v>62</v>
      </c>
      <c r="G328" s="230">
        <v>440101482</v>
      </c>
      <c r="H328" s="230">
        <f t="shared" si="4"/>
        <v>73</v>
      </c>
      <c r="I328" s="230" t="s">
        <v>668</v>
      </c>
      <c r="J328" s="230" t="s">
        <v>34</v>
      </c>
      <c r="K328" s="230" t="s">
        <v>53</v>
      </c>
      <c r="L328" s="257" t="s">
        <v>48</v>
      </c>
      <c r="M328" s="230">
        <v>5.5</v>
      </c>
      <c r="N328" s="226" t="s">
        <v>571</v>
      </c>
      <c r="O328" s="226"/>
      <c r="P328" s="226"/>
      <c r="Q328" s="296" t="s">
        <v>661</v>
      </c>
      <c r="T328" s="172" t="s">
        <v>32</v>
      </c>
      <c r="U328" s="175" t="s">
        <v>40</v>
      </c>
      <c r="V328" s="188" t="s">
        <v>479</v>
      </c>
      <c r="W328" s="172" t="s">
        <v>40</v>
      </c>
      <c r="X328" s="174" t="s">
        <v>480</v>
      </c>
      <c r="Y328" s="172" t="s">
        <v>545</v>
      </c>
      <c r="Z328" s="172" t="s">
        <v>481</v>
      </c>
      <c r="AA328" s="230"/>
      <c r="AB328" s="230"/>
      <c r="AC328" s="212">
        <v>370</v>
      </c>
      <c r="AD328" s="212"/>
      <c r="AE328" s="212"/>
      <c r="AF328" s="212"/>
      <c r="AG328" s="212"/>
      <c r="AH328" s="76" t="s">
        <v>158</v>
      </c>
      <c r="AJ328" s="226">
        <v>1.7</v>
      </c>
      <c r="AK328" s="226">
        <v>92.6</v>
      </c>
      <c r="AL328" s="318">
        <v>1.5741999999999998</v>
      </c>
      <c r="AM328" s="267"/>
      <c r="AN328" s="281"/>
      <c r="AO328" s="226">
        <v>4</v>
      </c>
      <c r="AP328" s="397">
        <v>25.3</v>
      </c>
      <c r="AQ328" s="320">
        <v>52.1</v>
      </c>
      <c r="AR328" s="371">
        <v>16.7</v>
      </c>
      <c r="AS328" s="322">
        <v>94.100000000000009</v>
      </c>
      <c r="AT328" s="373">
        <v>0.4856046065259117</v>
      </c>
      <c r="AU328" s="369">
        <v>8.1095969289827252</v>
      </c>
      <c r="AV328" s="344">
        <v>0.36773255813953493</v>
      </c>
      <c r="AW328" s="280">
        <v>18.899999999999999</v>
      </c>
      <c r="AX328" s="326">
        <v>1.3</v>
      </c>
      <c r="AY328" s="231" t="s">
        <v>754</v>
      </c>
      <c r="AZ328" s="460"/>
      <c r="BA328" s="327"/>
      <c r="BB328" s="334">
        <v>0.05</v>
      </c>
      <c r="BC328" s="329">
        <v>1.2800000000000005</v>
      </c>
      <c r="BD328" s="329"/>
      <c r="BJ328" s="280">
        <v>33.6</v>
      </c>
      <c r="BK328" s="280">
        <v>65.599999999999994</v>
      </c>
      <c r="BL328" s="331">
        <v>0.49655172413793103</v>
      </c>
      <c r="BM328" s="342" t="s">
        <v>754</v>
      </c>
      <c r="BN328" s="231" t="s">
        <v>754</v>
      </c>
      <c r="BO328" s="438"/>
      <c r="BP328" s="438"/>
      <c r="BQ328" s="333" t="e">
        <v>#DIV/0!</v>
      </c>
      <c r="BR328" s="347">
        <v>27.6</v>
      </c>
      <c r="BS328" s="347">
        <v>86.4</v>
      </c>
      <c r="BT328" s="347"/>
      <c r="BU328" s="357">
        <v>5.7999999999999972</v>
      </c>
      <c r="BV328" s="357">
        <v>43.6</v>
      </c>
      <c r="BW328" s="357">
        <v>31.9</v>
      </c>
      <c r="BX328" s="357">
        <v>13.9</v>
      </c>
      <c r="BY328" s="357">
        <v>31.6</v>
      </c>
      <c r="BZ328" s="357">
        <v>13.8</v>
      </c>
      <c r="CA328" s="357">
        <v>23.1</v>
      </c>
      <c r="CB328" s="357">
        <v>10.1</v>
      </c>
      <c r="CC328" s="357">
        <v>0.6</v>
      </c>
      <c r="CU328" s="66"/>
      <c r="CX328" s="62" t="s">
        <v>929</v>
      </c>
      <c r="CY328" s="62">
        <v>3</v>
      </c>
      <c r="CZ328" s="62" t="s">
        <v>927</v>
      </c>
      <c r="DA328" s="62" t="s">
        <v>927</v>
      </c>
      <c r="DD328" s="54"/>
      <c r="DE328" s="56"/>
      <c r="DF328" s="56"/>
      <c r="DG328" s="56"/>
      <c r="DH328" s="56"/>
      <c r="DI328" s="4" t="s">
        <v>670</v>
      </c>
      <c r="DJ328" s="212">
        <v>440101482</v>
      </c>
      <c r="DK328" s="95" t="s">
        <v>668</v>
      </c>
      <c r="DL328" s="3">
        <v>6960</v>
      </c>
      <c r="DM328" s="95">
        <v>73</v>
      </c>
      <c r="DN328" s="521" t="s">
        <v>1088</v>
      </c>
      <c r="DO328" s="46" t="s">
        <v>48</v>
      </c>
      <c r="DP328" s="978" t="s">
        <v>158</v>
      </c>
      <c r="DQ328" s="996">
        <v>2</v>
      </c>
      <c r="DR328" s="560" t="s">
        <v>34</v>
      </c>
      <c r="DS328" s="1057" t="s">
        <v>34</v>
      </c>
      <c r="DU328" s="269">
        <v>0</v>
      </c>
      <c r="DV328" s="997" t="s">
        <v>863</v>
      </c>
      <c r="DW328" s="269" t="s">
        <v>863</v>
      </c>
      <c r="DX328" s="269" t="s">
        <v>863</v>
      </c>
      <c r="DY328" s="269" t="s">
        <v>863</v>
      </c>
      <c r="DZ328" s="269">
        <v>370</v>
      </c>
      <c r="EA328" s="1020">
        <v>0.443</v>
      </c>
      <c r="EB328" s="1020">
        <v>0.55700000000000005</v>
      </c>
      <c r="EC328" s="854" t="s">
        <v>863</v>
      </c>
      <c r="ED328" s="854" t="s">
        <v>863</v>
      </c>
      <c r="EE328" s="854" t="s">
        <v>863</v>
      </c>
      <c r="EF328" s="919" t="s">
        <v>863</v>
      </c>
      <c r="EG328" s="269">
        <v>0</v>
      </c>
      <c r="EH328" s="556">
        <v>3</v>
      </c>
      <c r="EI328" s="283" t="s">
        <v>571</v>
      </c>
      <c r="EJ328" s="283">
        <v>5.5</v>
      </c>
      <c r="EK328" s="218">
        <v>10</v>
      </c>
      <c r="EL328" s="218">
        <v>2</v>
      </c>
      <c r="EM328" s="218">
        <v>0</v>
      </c>
      <c r="EN328" s="269">
        <v>167</v>
      </c>
      <c r="EO328" s="269">
        <v>102</v>
      </c>
      <c r="EP328" s="1083">
        <v>36.573559467890568</v>
      </c>
      <c r="EQ328" s="1057">
        <v>2</v>
      </c>
      <c r="ER328" s="997" t="s">
        <v>863</v>
      </c>
      <c r="ES328" s="1057">
        <v>3</v>
      </c>
      <c r="ET328" s="1057">
        <v>1</v>
      </c>
      <c r="EU328" s="269" t="s">
        <v>863</v>
      </c>
      <c r="EV328" s="269" t="s">
        <v>863</v>
      </c>
      <c r="EW328" s="269"/>
      <c r="EX328" s="987">
        <v>6960</v>
      </c>
      <c r="EY328" s="207"/>
      <c r="EZ328" s="207"/>
      <c r="FA328" s="207"/>
      <c r="FB328" s="207"/>
      <c r="FC328" s="660"/>
      <c r="FD328" s="661"/>
      <c r="FE328" s="662"/>
      <c r="FF328" s="663"/>
      <c r="FG328" s="230"/>
      <c r="FH328" s="207"/>
      <c r="FI328" s="133"/>
      <c r="FJ328" s="538"/>
      <c r="FK328" s="917"/>
      <c r="FL328" s="664"/>
      <c r="FM328" s="540"/>
      <c r="FN328" s="541"/>
      <c r="FO328" s="542"/>
      <c r="FP328" s="167">
        <v>370</v>
      </c>
      <c r="FQ328" s="96" t="s">
        <v>158</v>
      </c>
      <c r="FR328" s="93"/>
      <c r="FS328" s="101"/>
      <c r="GR328" s="91"/>
      <c r="GS328" s="91"/>
    </row>
    <row r="329" spans="1:201" hidden="1" x14ac:dyDescent="0.25">
      <c r="A329" s="228">
        <v>205</v>
      </c>
      <c r="B329" s="228">
        <f>COUNTIFS($E$1:E329,E329,$G$1:G329,G329)</f>
        <v>1</v>
      </c>
      <c r="C329" s="228"/>
      <c r="D329" s="966">
        <v>6962</v>
      </c>
      <c r="E329" s="233" t="s">
        <v>671</v>
      </c>
      <c r="F329" s="230" t="s">
        <v>672</v>
      </c>
      <c r="G329" s="230">
        <v>5908251547</v>
      </c>
      <c r="H329" s="230">
        <f t="shared" ref="H329:H392" si="5">LEFT(I329,4)-CONCATENATE(19,LEFT(G329,2))</f>
        <v>58</v>
      </c>
      <c r="I329" s="230" t="s">
        <v>673</v>
      </c>
      <c r="J329" s="230" t="s">
        <v>34</v>
      </c>
      <c r="K329" s="230" t="s">
        <v>53</v>
      </c>
      <c r="L329" s="257" t="s">
        <v>48</v>
      </c>
      <c r="M329" s="230">
        <v>6</v>
      </c>
      <c r="N329" s="226" t="s">
        <v>571</v>
      </c>
      <c r="O329" s="226"/>
      <c r="P329" s="226"/>
      <c r="Q329" s="296" t="s">
        <v>661</v>
      </c>
      <c r="T329" s="173" t="s">
        <v>32</v>
      </c>
      <c r="U329" s="173" t="s">
        <v>545</v>
      </c>
      <c r="V329" s="193" t="s">
        <v>674</v>
      </c>
      <c r="W329" s="173" t="s">
        <v>545</v>
      </c>
      <c r="X329" s="190" t="s">
        <v>480</v>
      </c>
      <c r="Y329" s="173" t="s">
        <v>545</v>
      </c>
      <c r="Z329" s="173" t="s">
        <v>545</v>
      </c>
      <c r="AA329" s="97"/>
      <c r="AB329" s="97"/>
      <c r="AC329" s="212">
        <v>328</v>
      </c>
      <c r="AD329" s="212"/>
      <c r="AE329" s="212"/>
      <c r="AF329" s="212"/>
      <c r="AG329" s="212"/>
      <c r="AH329" s="450" t="s">
        <v>675</v>
      </c>
      <c r="AI329" s="457"/>
      <c r="AJ329" s="230">
        <v>52.4</v>
      </c>
      <c r="AK329" s="226">
        <v>80</v>
      </c>
      <c r="AL329" s="318">
        <v>41.92</v>
      </c>
      <c r="AM329" s="226">
        <v>16816</v>
      </c>
      <c r="AN329" s="281">
        <v>8.4079999999999995</v>
      </c>
      <c r="AO329" s="226">
        <v>3</v>
      </c>
      <c r="AP329" s="370">
        <v>25.8</v>
      </c>
      <c r="AQ329" s="320">
        <v>59.4</v>
      </c>
      <c r="AR329" s="371">
        <v>11.6</v>
      </c>
      <c r="AS329" s="322">
        <v>96.8</v>
      </c>
      <c r="AT329" s="373">
        <v>0.43434343434343436</v>
      </c>
      <c r="AU329" s="369">
        <v>5.0383838383838384</v>
      </c>
      <c r="AV329" s="325">
        <v>0.36338028169014086</v>
      </c>
      <c r="AW329" s="280">
        <v>11.919600000000001</v>
      </c>
      <c r="AX329" s="326"/>
      <c r="AY329" s="231" t="s">
        <v>754</v>
      </c>
      <c r="AZ329" s="460"/>
      <c r="BA329" s="327"/>
      <c r="BB329" s="334">
        <v>0.51</v>
      </c>
      <c r="BC329" s="329">
        <v>2.7760799999999999</v>
      </c>
      <c r="BD329" s="329"/>
      <c r="BJ329" s="280">
        <v>28.9</v>
      </c>
      <c r="BK329" s="280">
        <v>70.8</v>
      </c>
      <c r="BL329" s="331">
        <v>0.4069343065693431</v>
      </c>
      <c r="BM329" s="342" t="s">
        <v>754</v>
      </c>
      <c r="BN329" s="231" t="s">
        <v>754</v>
      </c>
      <c r="BO329" s="438">
        <v>6.11</v>
      </c>
      <c r="BP329" s="438">
        <v>5.1100000000000003</v>
      </c>
      <c r="BQ329" s="333">
        <v>0.83633387888707034</v>
      </c>
      <c r="BR329" s="347"/>
      <c r="BS329" s="347"/>
      <c r="BT329" s="347"/>
      <c r="BU329" s="347"/>
      <c r="BV329" s="347"/>
      <c r="BW329" s="347"/>
      <c r="BX329" s="347"/>
      <c r="BY329" s="347"/>
      <c r="BZ329" s="347"/>
      <c r="CA329" s="347"/>
      <c r="CB329" s="347"/>
      <c r="CC329" s="347"/>
      <c r="CU329" s="66"/>
      <c r="CX329" s="62" t="s">
        <v>929</v>
      </c>
      <c r="CY329" s="62">
        <v>3</v>
      </c>
      <c r="CZ329" s="62" t="s">
        <v>927</v>
      </c>
      <c r="DA329" s="62" t="s">
        <v>927</v>
      </c>
      <c r="DD329" s="54">
        <v>6962</v>
      </c>
      <c r="DE329" s="56">
        <v>125.44478525000001</v>
      </c>
      <c r="DF329" s="56">
        <v>29.250935869999999</v>
      </c>
      <c r="DG329" s="56">
        <v>6.2802196799999876E-2</v>
      </c>
      <c r="DH329" s="56">
        <v>0</v>
      </c>
      <c r="DI329" s="4" t="s">
        <v>671</v>
      </c>
      <c r="DJ329" s="212">
        <v>5908251547</v>
      </c>
      <c r="DK329" s="95" t="s">
        <v>673</v>
      </c>
      <c r="DL329" s="3">
        <v>6962</v>
      </c>
      <c r="DM329" s="95">
        <v>58</v>
      </c>
      <c r="DN329" s="521" t="s">
        <v>1088</v>
      </c>
      <c r="DO329" s="46" t="s">
        <v>48</v>
      </c>
      <c r="DP329" s="978" t="s">
        <v>158</v>
      </c>
      <c r="DQ329" s="996">
        <v>2</v>
      </c>
      <c r="DR329" s="560" t="s">
        <v>34</v>
      </c>
      <c r="DS329" s="1057" t="s">
        <v>34</v>
      </c>
      <c r="DU329" s="269">
        <v>0</v>
      </c>
      <c r="DV329" s="997" t="s">
        <v>863</v>
      </c>
      <c r="DW329" s="269" t="s">
        <v>863</v>
      </c>
      <c r="DX329" s="269" t="s">
        <v>863</v>
      </c>
      <c r="DY329" s="269" t="s">
        <v>863</v>
      </c>
      <c r="DZ329" s="269">
        <v>328</v>
      </c>
      <c r="EA329" s="1020">
        <v>0.36599999999999999</v>
      </c>
      <c r="EB329" s="1020">
        <v>0.63400000000000001</v>
      </c>
      <c r="EC329" s="854">
        <v>2</v>
      </c>
      <c r="ED329" s="854" t="s">
        <v>863</v>
      </c>
      <c r="EE329" s="854" t="s">
        <v>863</v>
      </c>
      <c r="EF329" s="919">
        <v>3.66</v>
      </c>
      <c r="EG329" s="269">
        <v>0</v>
      </c>
      <c r="EH329" s="556">
        <v>3</v>
      </c>
      <c r="EI329" s="283" t="s">
        <v>571</v>
      </c>
      <c r="EJ329" s="283">
        <v>6</v>
      </c>
      <c r="EK329" s="218">
        <v>15</v>
      </c>
      <c r="EL329" s="218">
        <v>2</v>
      </c>
      <c r="EM329" s="218">
        <v>0</v>
      </c>
      <c r="EN329" s="269">
        <v>175</v>
      </c>
      <c r="EO329" s="269">
        <v>89</v>
      </c>
      <c r="EP329" s="1083">
        <v>29.061224489795919</v>
      </c>
      <c r="EQ329" s="1057">
        <v>1</v>
      </c>
      <c r="ER329" s="997" t="s">
        <v>863</v>
      </c>
      <c r="ES329" s="1057">
        <v>2</v>
      </c>
      <c r="ET329" s="1057">
        <v>2</v>
      </c>
      <c r="EU329" s="269" t="s">
        <v>863</v>
      </c>
      <c r="EV329" s="269" t="s">
        <v>863</v>
      </c>
      <c r="EW329" s="269"/>
      <c r="EX329" s="987">
        <v>6962</v>
      </c>
      <c r="EY329" s="207"/>
      <c r="EZ329" s="207"/>
      <c r="FA329" s="207"/>
      <c r="FB329" s="207"/>
      <c r="FC329" s="660"/>
      <c r="FD329" s="661"/>
      <c r="FE329" s="662"/>
      <c r="FF329" s="663">
        <v>50</v>
      </c>
      <c r="FG329" s="230">
        <v>40106</v>
      </c>
      <c r="FH329" s="207">
        <v>10</v>
      </c>
      <c r="FI329" s="133">
        <v>80.212000000000003</v>
      </c>
      <c r="FJ329" s="538">
        <v>42.031087999999997</v>
      </c>
      <c r="FK329" s="917"/>
      <c r="FL329" s="664"/>
      <c r="FM329" s="540">
        <v>7.8037475499087732</v>
      </c>
      <c r="FN329" s="541"/>
      <c r="FO329" s="542" t="e">
        <v>#DIV/0!</v>
      </c>
      <c r="FP329" s="167">
        <v>328</v>
      </c>
      <c r="FQ329" s="96" t="s">
        <v>675</v>
      </c>
      <c r="FR329" s="93"/>
      <c r="FS329" s="101">
        <v>52.4</v>
      </c>
      <c r="GR329" s="225"/>
      <c r="GS329" s="225"/>
    </row>
    <row r="330" spans="1:201" s="552" customFormat="1" hidden="1" x14ac:dyDescent="0.25">
      <c r="A330" s="101">
        <v>206</v>
      </c>
      <c r="B330" s="228">
        <f>COUNTIFS($E$1:E330,E330,$G$1:G330,G330)</f>
        <v>1</v>
      </c>
      <c r="C330" s="228"/>
      <c r="D330" s="966">
        <v>6963</v>
      </c>
      <c r="E330" s="233" t="s">
        <v>676</v>
      </c>
      <c r="F330" s="230" t="s">
        <v>178</v>
      </c>
      <c r="G330" s="230">
        <v>7905094472</v>
      </c>
      <c r="H330" s="230">
        <f t="shared" si="5"/>
        <v>38</v>
      </c>
      <c r="I330" s="230" t="s">
        <v>673</v>
      </c>
      <c r="J330" s="223" t="s">
        <v>677</v>
      </c>
      <c r="K330" s="230" t="s">
        <v>53</v>
      </c>
      <c r="L330" s="257" t="s">
        <v>48</v>
      </c>
      <c r="M330" s="230">
        <v>10</v>
      </c>
      <c r="N330" s="231" t="s">
        <v>1131</v>
      </c>
      <c r="O330" s="226"/>
      <c r="P330" s="226"/>
      <c r="Q330" s="296" t="s">
        <v>661</v>
      </c>
      <c r="R330" s="66"/>
      <c r="S330" s="66"/>
      <c r="T330" s="173" t="s">
        <v>32</v>
      </c>
      <c r="U330" s="173" t="s">
        <v>545</v>
      </c>
      <c r="V330" s="193" t="s">
        <v>674</v>
      </c>
      <c r="W330" s="173" t="s">
        <v>545</v>
      </c>
      <c r="X330" s="190" t="s">
        <v>480</v>
      </c>
      <c r="Y330" s="173" t="s">
        <v>545</v>
      </c>
      <c r="Z330" s="173" t="s">
        <v>545</v>
      </c>
      <c r="AA330" s="97"/>
      <c r="AB330" s="97"/>
      <c r="AC330" s="212">
        <v>1244</v>
      </c>
      <c r="AD330" s="212"/>
      <c r="AE330" s="212"/>
      <c r="AF330" s="212"/>
      <c r="AG330" s="212"/>
      <c r="AH330" s="450" t="s">
        <v>675</v>
      </c>
      <c r="AI330" s="230" t="s">
        <v>679</v>
      </c>
      <c r="AJ330" s="230">
        <v>72.5</v>
      </c>
      <c r="AK330" s="226">
        <v>84.3</v>
      </c>
      <c r="AL330" s="318">
        <v>61.1175</v>
      </c>
      <c r="AM330" s="226">
        <v>235690</v>
      </c>
      <c r="AN330" s="281">
        <v>70.706999999999994</v>
      </c>
      <c r="AO330" s="226">
        <v>3</v>
      </c>
      <c r="AP330" s="370">
        <v>11.5</v>
      </c>
      <c r="AQ330" s="320">
        <v>33</v>
      </c>
      <c r="AR330" s="371">
        <v>48.4</v>
      </c>
      <c r="AS330" s="322">
        <v>92.9</v>
      </c>
      <c r="AT330" s="373">
        <v>0.34848484848484851</v>
      </c>
      <c r="AU330" s="369">
        <v>16.866666666666667</v>
      </c>
      <c r="AV330" s="325">
        <v>0.14127764127764128</v>
      </c>
      <c r="AW330" s="280">
        <v>10.8</v>
      </c>
      <c r="AX330" s="326">
        <v>0.1</v>
      </c>
      <c r="AY330" s="231" t="s">
        <v>754</v>
      </c>
      <c r="AZ330" s="460"/>
      <c r="BA330" s="327"/>
      <c r="BB330" s="334">
        <v>0.14000000000000001</v>
      </c>
      <c r="BC330" s="329">
        <v>0.13999999999999985</v>
      </c>
      <c r="BD330" s="329"/>
      <c r="BE330" s="226"/>
      <c r="BF330" s="226"/>
      <c r="BG330" s="226"/>
      <c r="BH330" s="226"/>
      <c r="BI330" s="226"/>
      <c r="BJ330" s="280">
        <v>47.2</v>
      </c>
      <c r="BK330" s="280">
        <v>52.4</v>
      </c>
      <c r="BL330" s="331">
        <v>0.90149892933618836</v>
      </c>
      <c r="BM330" s="342" t="s">
        <v>754</v>
      </c>
      <c r="BN330" s="231" t="s">
        <v>754</v>
      </c>
      <c r="BO330" s="438">
        <v>0.64</v>
      </c>
      <c r="BP330" s="438">
        <v>0.67</v>
      </c>
      <c r="BQ330" s="333">
        <v>1.046875</v>
      </c>
      <c r="BR330" s="347"/>
      <c r="BS330" s="347"/>
      <c r="BT330" s="347"/>
      <c r="BU330" s="347"/>
      <c r="BV330" s="347"/>
      <c r="BW330" s="347"/>
      <c r="BX330" s="347"/>
      <c r="BY330" s="347"/>
      <c r="BZ330" s="347"/>
      <c r="CA330" s="347"/>
      <c r="CB330" s="347"/>
      <c r="CC330" s="347"/>
      <c r="CD330" s="226"/>
      <c r="CE330" s="226"/>
      <c r="CF330" s="226"/>
      <c r="CG330" s="226"/>
      <c r="CH330" s="226"/>
      <c r="CI330" s="226"/>
      <c r="CJ330" s="226"/>
      <c r="CK330" s="226"/>
      <c r="CL330" s="226"/>
      <c r="CM330" s="226"/>
      <c r="CN330" s="66"/>
      <c r="CO330" s="66"/>
      <c r="CP330" s="66"/>
      <c r="CQ330" s="66"/>
      <c r="CR330" s="66"/>
      <c r="CS330" s="66"/>
      <c r="CT330" s="66"/>
      <c r="CU330" s="66"/>
      <c r="CV330" s="226"/>
      <c r="CW330" s="226"/>
      <c r="CX330" s="62" t="s">
        <v>926</v>
      </c>
      <c r="CY330" s="62">
        <v>1</v>
      </c>
      <c r="CZ330" s="62" t="s">
        <v>1293</v>
      </c>
      <c r="DA330" s="62" t="s">
        <v>1293</v>
      </c>
      <c r="DB330" s="335"/>
      <c r="DC330" s="226"/>
      <c r="DD330" s="54"/>
      <c r="DE330" s="56"/>
      <c r="DF330" s="56"/>
      <c r="DG330" s="56"/>
      <c r="DH330" s="56"/>
      <c r="DI330" s="4" t="s">
        <v>676</v>
      </c>
      <c r="DJ330" s="212">
        <v>7905094472</v>
      </c>
      <c r="DK330" s="95" t="s">
        <v>673</v>
      </c>
      <c r="DL330" s="3">
        <v>6963</v>
      </c>
      <c r="DM330" s="95">
        <v>38</v>
      </c>
      <c r="DN330" s="521" t="s">
        <v>1088</v>
      </c>
      <c r="DO330" s="46" t="s">
        <v>48</v>
      </c>
      <c r="DP330" s="978" t="s">
        <v>158</v>
      </c>
      <c r="DQ330" s="996">
        <v>2</v>
      </c>
      <c r="DR330" s="1057" t="s">
        <v>502</v>
      </c>
      <c r="DS330" s="1057" t="s">
        <v>1001</v>
      </c>
      <c r="DT330" s="230"/>
      <c r="DU330" s="269">
        <v>0</v>
      </c>
      <c r="DV330" s="997" t="s">
        <v>863</v>
      </c>
      <c r="DW330" s="269" t="s">
        <v>863</v>
      </c>
      <c r="DX330" s="269" t="s">
        <v>863</v>
      </c>
      <c r="DY330" s="269" t="s">
        <v>863</v>
      </c>
      <c r="DZ330" s="269">
        <v>1244</v>
      </c>
      <c r="EA330" s="1020">
        <v>0.44500000000000001</v>
      </c>
      <c r="EB330" s="1020">
        <v>0.55500000000000005</v>
      </c>
      <c r="EC330" s="854">
        <v>4.7</v>
      </c>
      <c r="ED330" s="854">
        <v>3446</v>
      </c>
      <c r="EE330" s="854" t="s">
        <v>863</v>
      </c>
      <c r="EF330" s="919">
        <v>2.4300000000000002</v>
      </c>
      <c r="EG330" s="269">
        <v>0</v>
      </c>
      <c r="EH330" s="556">
        <v>1</v>
      </c>
      <c r="EI330" s="283" t="s">
        <v>678</v>
      </c>
      <c r="EJ330" s="283">
        <v>10</v>
      </c>
      <c r="EK330" s="218">
        <v>60</v>
      </c>
      <c r="EL330" s="269">
        <v>3</v>
      </c>
      <c r="EM330" s="218">
        <v>1</v>
      </c>
      <c r="EN330" s="218">
        <v>177</v>
      </c>
      <c r="EO330" s="218">
        <v>117</v>
      </c>
      <c r="EP330" s="1083">
        <v>37.345590347601267</v>
      </c>
      <c r="EQ330" s="1057">
        <v>2</v>
      </c>
      <c r="ER330" s="997" t="s">
        <v>863</v>
      </c>
      <c r="ES330" s="1057">
        <v>2</v>
      </c>
      <c r="ET330" s="1057">
        <v>1</v>
      </c>
      <c r="EU330" s="269" t="s">
        <v>863</v>
      </c>
      <c r="EV330" s="269" t="s">
        <v>863</v>
      </c>
      <c r="EW330" s="269"/>
      <c r="EX330" s="987">
        <v>6963</v>
      </c>
      <c r="EY330" s="207"/>
      <c r="EZ330" s="207"/>
      <c r="FA330" s="207"/>
      <c r="FB330" s="207"/>
      <c r="FC330" s="660"/>
      <c r="FD330" s="661"/>
      <c r="FE330" s="662"/>
      <c r="FF330" s="663">
        <v>50</v>
      </c>
      <c r="FG330" s="230">
        <v>385587</v>
      </c>
      <c r="FH330" s="207">
        <v>10</v>
      </c>
      <c r="FI330" s="133">
        <v>771.17399999999998</v>
      </c>
      <c r="FJ330" s="538">
        <v>559.10114999999996</v>
      </c>
      <c r="FK330" s="917"/>
      <c r="FL330" s="664"/>
      <c r="FM330" s="540">
        <v>2.2249998949206242</v>
      </c>
      <c r="FN330" s="541"/>
      <c r="FO330" s="542" t="e">
        <v>#DIV/0!</v>
      </c>
      <c r="FP330" s="167">
        <v>1244</v>
      </c>
      <c r="FQ330" s="96" t="s">
        <v>675</v>
      </c>
      <c r="FR330" s="228" t="s">
        <v>679</v>
      </c>
      <c r="FS330" s="228">
        <v>72.5</v>
      </c>
      <c r="FT330" s="93"/>
      <c r="FU330" s="93"/>
      <c r="FV330" s="93"/>
      <c r="FW330" s="93"/>
      <c r="FX330" s="93"/>
      <c r="FY330" s="93"/>
      <c r="FZ330" s="93"/>
      <c r="GA330" s="93"/>
      <c r="GB330" s="93"/>
      <c r="GC330" s="93"/>
      <c r="GD330" s="93"/>
      <c r="GE330" s="93"/>
      <c r="GF330" s="93"/>
      <c r="GG330" s="93"/>
      <c r="GH330" s="93"/>
      <c r="GI330" s="93"/>
      <c r="GJ330" s="93"/>
      <c r="GK330" s="93"/>
      <c r="GL330" s="93"/>
      <c r="GM330" s="93"/>
      <c r="GN330" s="93"/>
      <c r="GO330" s="93"/>
      <c r="GP330" s="93"/>
      <c r="GQ330" s="93"/>
      <c r="GR330" s="225"/>
      <c r="GS330" s="225"/>
    </row>
    <row r="331" spans="1:201" hidden="1" x14ac:dyDescent="0.25">
      <c r="A331" s="101">
        <v>207</v>
      </c>
      <c r="B331" s="228">
        <f>COUNTIFS($E$1:E331,E331,$G$1:G331,G331)</f>
        <v>2</v>
      </c>
      <c r="C331" s="228"/>
      <c r="D331" s="966">
        <v>6980</v>
      </c>
      <c r="E331" s="233" t="s">
        <v>180</v>
      </c>
      <c r="F331" s="230" t="s">
        <v>181</v>
      </c>
      <c r="G331" s="230">
        <v>7303063713</v>
      </c>
      <c r="H331" s="230">
        <f t="shared" si="5"/>
        <v>44</v>
      </c>
      <c r="I331" s="230" t="s">
        <v>680</v>
      </c>
      <c r="J331" s="223" t="s">
        <v>109</v>
      </c>
      <c r="K331" s="230" t="s">
        <v>53</v>
      </c>
      <c r="L331" s="257" t="s">
        <v>48</v>
      </c>
      <c r="M331" s="230">
        <v>10</v>
      </c>
      <c r="N331" s="230">
        <v>2</v>
      </c>
      <c r="O331" s="230"/>
      <c r="P331" s="230"/>
      <c r="Q331" s="296" t="s">
        <v>661</v>
      </c>
      <c r="T331" s="173" t="s">
        <v>32</v>
      </c>
      <c r="U331" s="173" t="s">
        <v>545</v>
      </c>
      <c r="V331" s="193" t="s">
        <v>674</v>
      </c>
      <c r="W331" s="173" t="s">
        <v>545</v>
      </c>
      <c r="X331" s="190" t="s">
        <v>480</v>
      </c>
      <c r="Y331" s="173" t="s">
        <v>545</v>
      </c>
      <c r="Z331" s="173" t="s">
        <v>545</v>
      </c>
      <c r="AA331" s="97"/>
      <c r="AB331" s="97"/>
      <c r="AC331" s="219">
        <v>616</v>
      </c>
      <c r="AD331" s="219"/>
      <c r="AE331" s="219"/>
      <c r="AF331" s="219"/>
      <c r="AG331" s="219"/>
      <c r="AH331" s="450" t="s">
        <v>675</v>
      </c>
      <c r="AI331" s="230" t="s">
        <v>681</v>
      </c>
      <c r="AJ331" s="230">
        <v>29.2</v>
      </c>
      <c r="AK331" s="226">
        <v>82.4</v>
      </c>
      <c r="AL331" s="318">
        <v>24.0608</v>
      </c>
      <c r="AM331" s="226">
        <v>19918</v>
      </c>
      <c r="AN331" s="281">
        <v>5.9753999999999996</v>
      </c>
      <c r="AO331" s="226">
        <v>3</v>
      </c>
      <c r="AP331" s="370">
        <v>6.15</v>
      </c>
      <c r="AQ331" s="320">
        <v>65.7</v>
      </c>
      <c r="AR331" s="371">
        <v>23.8</v>
      </c>
      <c r="AS331" s="322">
        <v>95.65</v>
      </c>
      <c r="AT331" s="373">
        <v>9.3607305936073054E-2</v>
      </c>
      <c r="AU331" s="369">
        <v>2.2278538812785387</v>
      </c>
      <c r="AV331" s="325">
        <v>6.8715083798882692E-2</v>
      </c>
      <c r="AW331" s="280">
        <v>5.0758700000000001</v>
      </c>
      <c r="AX331" s="326">
        <v>0.98</v>
      </c>
      <c r="AY331" s="231" t="s">
        <v>754</v>
      </c>
      <c r="AZ331" s="460">
        <v>26.1</v>
      </c>
      <c r="BA331" s="327"/>
      <c r="BB331" s="334">
        <v>0.27</v>
      </c>
      <c r="BC331" s="329">
        <v>0.21482600000000004</v>
      </c>
      <c r="BD331" s="329"/>
      <c r="BJ331" s="280">
        <v>37.700000000000003</v>
      </c>
      <c r="BK331" s="280">
        <v>60.8</v>
      </c>
      <c r="BL331" s="331">
        <v>0.61822660098522164</v>
      </c>
      <c r="BM331" s="342" t="s">
        <v>754</v>
      </c>
      <c r="BN331" s="231" t="s">
        <v>754</v>
      </c>
      <c r="BO331" s="438">
        <v>3.27</v>
      </c>
      <c r="BP331" s="438">
        <v>5.93</v>
      </c>
      <c r="BQ331" s="333">
        <v>1.8134556574923546</v>
      </c>
      <c r="BR331" s="347"/>
      <c r="BS331" s="347"/>
      <c r="BT331" s="347"/>
      <c r="BU331" s="347"/>
      <c r="BV331" s="347"/>
      <c r="BW331" s="347"/>
      <c r="BX331" s="347"/>
      <c r="BY331" s="347"/>
      <c r="BZ331" s="347"/>
      <c r="CA331" s="347"/>
      <c r="CB331" s="347"/>
      <c r="CC331" s="347"/>
      <c r="CU331" s="66"/>
      <c r="CX331" s="62" t="s">
        <v>929</v>
      </c>
      <c r="CY331" s="62">
        <v>3</v>
      </c>
      <c r="CZ331" s="62" t="s">
        <v>927</v>
      </c>
      <c r="DA331" s="62" t="s">
        <v>927</v>
      </c>
      <c r="DD331" s="54">
        <v>6980</v>
      </c>
      <c r="DE331" s="56">
        <v>45.290356690000003</v>
      </c>
      <c r="DF331" s="56">
        <v>28.146818680000003</v>
      </c>
      <c r="DG331" s="56">
        <v>0</v>
      </c>
      <c r="DH331" s="56">
        <v>0</v>
      </c>
      <c r="DI331" s="4" t="s">
        <v>180</v>
      </c>
      <c r="DJ331" s="212">
        <v>7303063713</v>
      </c>
      <c r="DK331" s="95" t="s">
        <v>680</v>
      </c>
      <c r="DL331" s="3">
        <v>6980</v>
      </c>
      <c r="DM331" s="95">
        <v>44</v>
      </c>
      <c r="DN331" s="521" t="s">
        <v>1088</v>
      </c>
      <c r="DO331" s="46" t="s">
        <v>48</v>
      </c>
      <c r="DP331" s="978" t="s">
        <v>158</v>
      </c>
      <c r="DQ331" s="996">
        <v>2</v>
      </c>
      <c r="DR331" s="1057" t="s">
        <v>71</v>
      </c>
      <c r="DS331" s="1057" t="s">
        <v>34</v>
      </c>
      <c r="DU331" s="269">
        <v>0</v>
      </c>
      <c r="DV331" s="997" t="s">
        <v>863</v>
      </c>
      <c r="DW331" s="269" t="s">
        <v>863</v>
      </c>
      <c r="DX331" s="269" t="s">
        <v>863</v>
      </c>
      <c r="DY331" s="269" t="s">
        <v>863</v>
      </c>
      <c r="DZ331" s="269">
        <v>616</v>
      </c>
      <c r="EA331" s="1020">
        <v>7.5999999999999998E-2</v>
      </c>
      <c r="EB331" s="1020">
        <v>0.92400000000000004</v>
      </c>
      <c r="EC331" s="854" t="s">
        <v>863</v>
      </c>
      <c r="ED331" s="854" t="s">
        <v>863</v>
      </c>
      <c r="EE331" s="854" t="s">
        <v>863</v>
      </c>
      <c r="EF331" s="919" t="s">
        <v>863</v>
      </c>
      <c r="EG331" s="269">
        <v>0</v>
      </c>
      <c r="EH331" s="556">
        <v>3</v>
      </c>
      <c r="EI331" s="283">
        <v>2</v>
      </c>
      <c r="EJ331" s="283">
        <v>10</v>
      </c>
      <c r="EK331" s="218">
        <v>20</v>
      </c>
      <c r="EL331" s="269">
        <v>2</v>
      </c>
      <c r="EM331" s="218">
        <v>0</v>
      </c>
      <c r="EN331" s="218">
        <v>178</v>
      </c>
      <c r="EO331" s="218">
        <v>93</v>
      </c>
      <c r="EP331" s="1083">
        <v>29.352354500694354</v>
      </c>
      <c r="EQ331" s="1057">
        <v>2</v>
      </c>
      <c r="ER331" s="997" t="s">
        <v>863</v>
      </c>
      <c r="ES331" s="1057">
        <v>2</v>
      </c>
      <c r="ET331" s="1057">
        <v>1</v>
      </c>
      <c r="EU331" s="269" t="s">
        <v>863</v>
      </c>
      <c r="EV331" s="269" t="s">
        <v>863</v>
      </c>
      <c r="EW331" s="269"/>
      <c r="EX331" s="987">
        <v>6980</v>
      </c>
      <c r="EY331" s="207"/>
      <c r="EZ331" s="207"/>
      <c r="FA331" s="207"/>
      <c r="FB331" s="207"/>
      <c r="FC331" s="660"/>
      <c r="FD331" s="661"/>
      <c r="FE331" s="662"/>
      <c r="FF331" s="663">
        <v>50</v>
      </c>
      <c r="FG331" s="230">
        <v>82712</v>
      </c>
      <c r="FH331" s="207">
        <v>10</v>
      </c>
      <c r="FI331" s="133">
        <v>165.42400000000001</v>
      </c>
      <c r="FJ331" s="538">
        <v>48.303807999999997</v>
      </c>
      <c r="FK331" s="917"/>
      <c r="FL331" s="664"/>
      <c r="FM331" s="540">
        <v>12.752617764628413</v>
      </c>
      <c r="FN331" s="541"/>
      <c r="FO331" s="542" t="e">
        <v>#DIV/0!</v>
      </c>
      <c r="FP331" s="167">
        <v>616</v>
      </c>
      <c r="FQ331" s="96" t="s">
        <v>675</v>
      </c>
      <c r="FR331" s="228" t="s">
        <v>681</v>
      </c>
      <c r="FS331" s="228">
        <v>29.2</v>
      </c>
      <c r="GR331" s="225"/>
      <c r="GS331" s="225"/>
    </row>
    <row r="332" spans="1:201" hidden="1" x14ac:dyDescent="0.25">
      <c r="A332" s="101">
        <v>208</v>
      </c>
      <c r="B332" s="228">
        <f>COUNTIFS($E$1:E332,E332,$G$1:G332,G332)</f>
        <v>1</v>
      </c>
      <c r="C332" s="228"/>
      <c r="D332" s="966">
        <v>6985</v>
      </c>
      <c r="E332" s="233" t="s">
        <v>682</v>
      </c>
      <c r="F332" s="230" t="s">
        <v>683</v>
      </c>
      <c r="G332" s="230">
        <v>530401293</v>
      </c>
      <c r="H332" s="230">
        <f t="shared" si="5"/>
        <v>64</v>
      </c>
      <c r="I332" s="230" t="s">
        <v>680</v>
      </c>
      <c r="J332" s="223" t="s">
        <v>684</v>
      </c>
      <c r="K332" s="230" t="s">
        <v>53</v>
      </c>
      <c r="L332" s="257" t="s">
        <v>48</v>
      </c>
      <c r="M332" s="230">
        <v>6</v>
      </c>
      <c r="N332" s="230">
        <v>4</v>
      </c>
      <c r="O332" s="230"/>
      <c r="P332" s="230"/>
      <c r="Q332" s="296" t="s">
        <v>661</v>
      </c>
      <c r="T332" s="173" t="s">
        <v>32</v>
      </c>
      <c r="U332" s="173" t="s">
        <v>545</v>
      </c>
      <c r="V332" s="193" t="s">
        <v>674</v>
      </c>
      <c r="W332" s="173" t="s">
        <v>545</v>
      </c>
      <c r="X332" s="190" t="s">
        <v>480</v>
      </c>
      <c r="Y332" s="173" t="s">
        <v>545</v>
      </c>
      <c r="Z332" s="173" t="s">
        <v>545</v>
      </c>
      <c r="AA332" s="97"/>
      <c r="AB332" s="97"/>
      <c r="AC332" s="212">
        <v>278</v>
      </c>
      <c r="AD332" s="212"/>
      <c r="AE332" s="212"/>
      <c r="AF332" s="212"/>
      <c r="AG332" s="212"/>
      <c r="AH332" s="450" t="s">
        <v>675</v>
      </c>
      <c r="AI332" s="230" t="s">
        <v>681</v>
      </c>
      <c r="AJ332" s="230">
        <v>6.04</v>
      </c>
      <c r="AK332" s="226">
        <v>64.099999999999994</v>
      </c>
      <c r="AL332" s="318">
        <v>3.8716399999999997</v>
      </c>
      <c r="AM332" s="226">
        <v>1231</v>
      </c>
      <c r="AN332" s="281">
        <v>0.61550000000000005</v>
      </c>
      <c r="AO332" s="226">
        <v>3</v>
      </c>
      <c r="AP332" s="370">
        <v>38.1</v>
      </c>
      <c r="AQ332" s="320">
        <v>46.5</v>
      </c>
      <c r="AR332" s="371">
        <v>5.77</v>
      </c>
      <c r="AS332" s="322">
        <v>90.36999999999999</v>
      </c>
      <c r="AT332" s="373">
        <v>0.8193548387096774</v>
      </c>
      <c r="AU332" s="369">
        <v>4.7276774193548379</v>
      </c>
      <c r="AV332" s="325">
        <v>0.72890759517887893</v>
      </c>
      <c r="AW332" s="280">
        <v>20.726999999999997</v>
      </c>
      <c r="AX332" s="326"/>
      <c r="AY332" s="231" t="s">
        <v>754</v>
      </c>
      <c r="AZ332" s="460"/>
      <c r="BA332" s="327"/>
      <c r="BB332" s="334">
        <v>0</v>
      </c>
      <c r="BC332" s="329">
        <v>3.474600000000001</v>
      </c>
      <c r="BD332" s="329"/>
      <c r="BJ332" s="280">
        <v>50.2</v>
      </c>
      <c r="BK332" s="280">
        <v>49.2</v>
      </c>
      <c r="BL332" s="331">
        <v>1.0193370165745854</v>
      </c>
      <c r="BM332" s="342" t="s">
        <v>754</v>
      </c>
      <c r="BN332" s="231" t="s">
        <v>754</v>
      </c>
      <c r="BO332" s="438">
        <v>1.26</v>
      </c>
      <c r="BP332" s="438">
        <v>5.77</v>
      </c>
      <c r="BQ332" s="333">
        <v>4.5793650793650791</v>
      </c>
      <c r="BR332" s="347"/>
      <c r="BS332" s="347"/>
      <c r="BT332" s="347"/>
      <c r="BU332" s="347"/>
      <c r="BV332" s="347"/>
      <c r="BW332" s="347"/>
      <c r="BX332" s="347"/>
      <c r="BY332" s="347"/>
      <c r="BZ332" s="347"/>
      <c r="CA332" s="347"/>
      <c r="CB332" s="347"/>
      <c r="CC332" s="347"/>
      <c r="CU332" s="66"/>
      <c r="CX332" s="62" t="s">
        <v>929</v>
      </c>
      <c r="CY332" s="62">
        <v>3</v>
      </c>
      <c r="CZ332" s="62" t="s">
        <v>927</v>
      </c>
      <c r="DA332" s="62" t="s">
        <v>927</v>
      </c>
      <c r="DD332" s="54"/>
      <c r="DE332" s="56"/>
      <c r="DF332" s="56"/>
      <c r="DG332" s="56"/>
      <c r="DH332" s="56"/>
      <c r="DI332" s="4" t="s">
        <v>682</v>
      </c>
      <c r="DJ332" s="212">
        <v>530401293</v>
      </c>
      <c r="DK332" s="95" t="s">
        <v>680</v>
      </c>
      <c r="DL332" s="3">
        <v>6985</v>
      </c>
      <c r="DM332" s="95">
        <v>64</v>
      </c>
      <c r="DN332" s="521" t="s">
        <v>1088</v>
      </c>
      <c r="DO332" s="46" t="s">
        <v>48</v>
      </c>
      <c r="DP332" s="978" t="s">
        <v>158</v>
      </c>
      <c r="DQ332" s="996">
        <v>2</v>
      </c>
      <c r="DR332" s="1057" t="s">
        <v>34</v>
      </c>
      <c r="DS332" s="1064" t="s">
        <v>1013</v>
      </c>
      <c r="DU332" s="269">
        <v>0</v>
      </c>
      <c r="DV332" s="997" t="s">
        <v>863</v>
      </c>
      <c r="DW332" s="269" t="s">
        <v>863</v>
      </c>
      <c r="DX332" s="269" t="s">
        <v>863</v>
      </c>
      <c r="DY332" s="269" t="s">
        <v>863</v>
      </c>
      <c r="DZ332" s="269">
        <v>278</v>
      </c>
      <c r="EA332" s="1020">
        <v>0.52900000000000003</v>
      </c>
      <c r="EB332" s="1020">
        <v>0.47099999999999997</v>
      </c>
      <c r="EC332" s="854" t="s">
        <v>863</v>
      </c>
      <c r="ED332" s="854" t="s">
        <v>863</v>
      </c>
      <c r="EE332" s="854" t="s">
        <v>863</v>
      </c>
      <c r="EF332" s="919" t="s">
        <v>863</v>
      </c>
      <c r="EG332" s="269">
        <v>0</v>
      </c>
      <c r="EH332" s="556">
        <v>3</v>
      </c>
      <c r="EI332" s="283">
        <v>4</v>
      </c>
      <c r="EJ332" s="283">
        <v>6</v>
      </c>
      <c r="EK332" s="218">
        <v>20</v>
      </c>
      <c r="EL332" s="269">
        <v>2</v>
      </c>
      <c r="EM332" s="218">
        <v>0</v>
      </c>
      <c r="EN332" s="269" t="s">
        <v>863</v>
      </c>
      <c r="EO332" s="269" t="s">
        <v>863</v>
      </c>
      <c r="EP332" s="1083" t="s">
        <v>863</v>
      </c>
      <c r="EQ332" s="1057">
        <v>2</v>
      </c>
      <c r="ER332" s="997" t="s">
        <v>863</v>
      </c>
      <c r="ES332" s="1057">
        <v>2</v>
      </c>
      <c r="ET332" s="1057">
        <v>1</v>
      </c>
      <c r="EU332" s="269" t="s">
        <v>863</v>
      </c>
      <c r="EV332" s="269" t="s">
        <v>863</v>
      </c>
      <c r="EW332" s="269"/>
      <c r="EX332" s="987">
        <v>6985</v>
      </c>
      <c r="EY332" s="207"/>
      <c r="EZ332" s="207"/>
      <c r="FA332" s="207"/>
      <c r="FB332" s="207"/>
      <c r="FC332" s="660"/>
      <c r="FD332" s="661"/>
      <c r="FE332" s="662"/>
      <c r="FF332" s="663">
        <v>50</v>
      </c>
      <c r="FG332" s="230">
        <v>31785</v>
      </c>
      <c r="FH332" s="207">
        <v>10</v>
      </c>
      <c r="FI332" s="133">
        <v>63.570000000000007</v>
      </c>
      <c r="FJ332" s="538">
        <v>3.8396280000000007</v>
      </c>
      <c r="FK332" s="917"/>
      <c r="FL332" s="664"/>
      <c r="FM332" s="540">
        <v>72.402847359171233</v>
      </c>
      <c r="FN332" s="541"/>
      <c r="FO332" s="542" t="e">
        <v>#DIV/0!</v>
      </c>
      <c r="FP332" s="167">
        <v>278</v>
      </c>
      <c r="FQ332" s="96" t="s">
        <v>675</v>
      </c>
      <c r="FR332" s="228" t="s">
        <v>681</v>
      </c>
      <c r="FS332" s="228">
        <v>6.04</v>
      </c>
      <c r="GR332" s="91"/>
      <c r="GS332" s="91"/>
    </row>
    <row r="333" spans="1:201" hidden="1" x14ac:dyDescent="0.25">
      <c r="A333" s="101">
        <v>209</v>
      </c>
      <c r="B333" s="228">
        <f>COUNTIFS($E$1:E333,E333,$G$1:G333,G333)</f>
        <v>1</v>
      </c>
      <c r="C333" s="228"/>
      <c r="D333" s="1046">
        <v>6988</v>
      </c>
      <c r="E333" s="10" t="s">
        <v>685</v>
      </c>
      <c r="F333" s="207" t="s">
        <v>686</v>
      </c>
      <c r="G333" s="207">
        <v>5756011811</v>
      </c>
      <c r="H333" s="230">
        <f t="shared" si="5"/>
        <v>60</v>
      </c>
      <c r="I333" s="207" t="s">
        <v>687</v>
      </c>
      <c r="J333" s="209" t="s">
        <v>688</v>
      </c>
      <c r="K333" s="207" t="s">
        <v>53</v>
      </c>
      <c r="L333" s="256" t="s">
        <v>48</v>
      </c>
      <c r="M333" s="207">
        <v>18</v>
      </c>
      <c r="N333" s="213">
        <v>2</v>
      </c>
      <c r="O333" s="213"/>
      <c r="P333" s="213"/>
      <c r="Q333" s="297" t="s">
        <v>661</v>
      </c>
      <c r="T333" s="173" t="s">
        <v>32</v>
      </c>
      <c r="U333" s="173" t="s">
        <v>545</v>
      </c>
      <c r="V333" s="193" t="s">
        <v>674</v>
      </c>
      <c r="W333" s="173" t="s">
        <v>545</v>
      </c>
      <c r="X333" s="190" t="s">
        <v>480</v>
      </c>
      <c r="Y333" s="173" t="s">
        <v>545</v>
      </c>
      <c r="Z333" s="173" t="s">
        <v>481</v>
      </c>
      <c r="AA333" s="97"/>
      <c r="AB333" s="99"/>
      <c r="AC333" s="212">
        <v>25084</v>
      </c>
      <c r="AD333" s="212"/>
      <c r="AE333" s="212"/>
      <c r="AF333" s="212"/>
      <c r="AG333" s="212"/>
      <c r="AH333" s="450" t="s">
        <v>689</v>
      </c>
      <c r="AI333" s="230"/>
      <c r="AJ333" s="230">
        <v>91.7</v>
      </c>
      <c r="AK333" s="226">
        <v>97.9</v>
      </c>
      <c r="AL333" s="318">
        <v>89.774299999999997</v>
      </c>
      <c r="AM333" s="226">
        <v>817000</v>
      </c>
      <c r="AN333" s="281">
        <v>181.55555555555554</v>
      </c>
      <c r="AO333" s="226">
        <v>4</v>
      </c>
      <c r="AP333" s="370">
        <v>0.65</v>
      </c>
      <c r="AQ333" s="320">
        <v>3.63</v>
      </c>
      <c r="AR333" s="371">
        <v>95.1</v>
      </c>
      <c r="AS333" s="322">
        <v>99.38</v>
      </c>
      <c r="AT333" s="373">
        <v>0.1790633608815427</v>
      </c>
      <c r="AU333" s="369">
        <v>17.028925619834709</v>
      </c>
      <c r="AV333" s="325">
        <v>6.5836118707586358E-3</v>
      </c>
      <c r="AW333" s="280">
        <v>0.59324999999999994</v>
      </c>
      <c r="AX333" s="326">
        <v>0.04</v>
      </c>
      <c r="AY333" s="231" t="s">
        <v>754</v>
      </c>
      <c r="AZ333" s="460">
        <v>5.14</v>
      </c>
      <c r="BA333" s="327"/>
      <c r="BB333" s="334">
        <v>4.5900000000000003E-3</v>
      </c>
      <c r="BC333" s="329">
        <v>1.1350000000000016E-2</v>
      </c>
      <c r="BD333" s="329"/>
      <c r="BJ333" s="280">
        <v>75</v>
      </c>
      <c r="BK333" s="280">
        <v>24.5</v>
      </c>
      <c r="BL333" s="331">
        <v>3.0567010309278353</v>
      </c>
      <c r="BM333" s="342">
        <v>0</v>
      </c>
      <c r="BN333" s="231" t="s">
        <v>754</v>
      </c>
      <c r="BO333" s="438">
        <v>4.04</v>
      </c>
      <c r="BP333" s="438">
        <v>19</v>
      </c>
      <c r="BQ333" s="333">
        <v>4.7029702970297027</v>
      </c>
      <c r="BR333" s="347"/>
      <c r="BS333" s="347"/>
      <c r="BT333" s="347"/>
      <c r="BU333" s="347"/>
      <c r="BV333" s="347"/>
      <c r="BW333" s="347"/>
      <c r="BX333" s="347"/>
      <c r="BY333" s="347"/>
      <c r="BZ333" s="347"/>
      <c r="CA333" s="347"/>
      <c r="CB333" s="347"/>
      <c r="CC333" s="347"/>
      <c r="CU333" s="66"/>
      <c r="CX333" s="62" t="s">
        <v>926</v>
      </c>
      <c r="CY333" s="62">
        <v>1</v>
      </c>
      <c r="CZ333" s="62" t="s">
        <v>933</v>
      </c>
      <c r="DA333" s="62" t="s">
        <v>933</v>
      </c>
      <c r="DD333" s="54"/>
      <c r="DE333" s="56"/>
      <c r="DF333" s="56"/>
      <c r="DG333" s="56"/>
      <c r="DH333" s="56"/>
      <c r="DI333" s="4" t="s">
        <v>685</v>
      </c>
      <c r="DJ333" s="212">
        <v>5756011811</v>
      </c>
      <c r="DK333" s="95" t="s">
        <v>687</v>
      </c>
      <c r="DL333" s="3">
        <v>6988</v>
      </c>
      <c r="DM333" s="95">
        <v>60</v>
      </c>
      <c r="DN333" s="266" t="s">
        <v>1090</v>
      </c>
      <c r="DO333" s="46" t="s">
        <v>48</v>
      </c>
      <c r="DP333" s="978" t="s">
        <v>161</v>
      </c>
      <c r="DQ333" s="996">
        <v>2</v>
      </c>
      <c r="DR333" s="1057" t="s">
        <v>1001</v>
      </c>
      <c r="DS333" s="1064" t="s">
        <v>1001</v>
      </c>
      <c r="DU333" s="269">
        <v>0</v>
      </c>
      <c r="DV333" s="997" t="s">
        <v>863</v>
      </c>
      <c r="DW333" s="269" t="s">
        <v>863</v>
      </c>
      <c r="DX333" s="269" t="s">
        <v>863</v>
      </c>
      <c r="DY333" s="269" t="s">
        <v>863</v>
      </c>
      <c r="DZ333" s="269">
        <v>25084</v>
      </c>
      <c r="EA333" s="1020">
        <v>0.92200000000000004</v>
      </c>
      <c r="EB333" s="1020">
        <v>7.8E-2</v>
      </c>
      <c r="EC333" s="854">
        <v>6.4</v>
      </c>
      <c r="ED333" s="854">
        <v>34854</v>
      </c>
      <c r="EE333" s="854" t="s">
        <v>863</v>
      </c>
      <c r="EF333" s="919">
        <v>3.1</v>
      </c>
      <c r="EG333" s="269">
        <v>0</v>
      </c>
      <c r="EH333" s="556">
        <v>1</v>
      </c>
      <c r="EI333" s="283">
        <v>2</v>
      </c>
      <c r="EJ333" s="283">
        <v>18</v>
      </c>
      <c r="EK333" s="218">
        <v>40</v>
      </c>
      <c r="EL333" s="269">
        <v>3</v>
      </c>
      <c r="EM333" s="218">
        <v>0</v>
      </c>
      <c r="EN333" s="218">
        <v>165</v>
      </c>
      <c r="EO333" s="218">
        <v>71</v>
      </c>
      <c r="EP333" s="1083">
        <v>26.078971533516984</v>
      </c>
      <c r="EQ333" s="1057">
        <v>1</v>
      </c>
      <c r="ER333" s="997" t="s">
        <v>863</v>
      </c>
      <c r="ES333" s="1057">
        <v>0</v>
      </c>
      <c r="ET333" s="1057">
        <v>0</v>
      </c>
      <c r="EU333" s="269" t="s">
        <v>863</v>
      </c>
      <c r="EV333" s="269" t="s">
        <v>863</v>
      </c>
      <c r="EW333" s="269"/>
      <c r="EX333" s="988">
        <v>6988</v>
      </c>
      <c r="EY333" s="207"/>
      <c r="EZ333" s="207"/>
      <c r="FA333" s="207"/>
      <c r="FB333" s="207"/>
      <c r="FC333" s="660"/>
      <c r="FD333" s="661"/>
      <c r="FE333" s="662"/>
      <c r="FF333" s="663">
        <v>50</v>
      </c>
      <c r="FG333" s="230">
        <v>910000</v>
      </c>
      <c r="FH333" s="207">
        <v>1</v>
      </c>
      <c r="FI333" s="133">
        <v>18200</v>
      </c>
      <c r="FJ333" s="538">
        <v>16689.400000000001</v>
      </c>
      <c r="FK333" s="917"/>
      <c r="FL333" s="664"/>
      <c r="FM333" s="540">
        <v>1.5029899217467373</v>
      </c>
      <c r="FN333" s="541"/>
      <c r="FO333" s="542" t="e">
        <v>#DIV/0!</v>
      </c>
      <c r="FP333" s="167">
        <v>25084</v>
      </c>
      <c r="FQ333" s="96" t="s">
        <v>689</v>
      </c>
      <c r="FR333" s="228"/>
      <c r="FS333" s="228">
        <v>91.7</v>
      </c>
    </row>
    <row r="334" spans="1:201" hidden="1" x14ac:dyDescent="0.25">
      <c r="A334" s="101">
        <v>210</v>
      </c>
      <c r="B334" s="228">
        <f>COUNTIFS($E$1:E334,E334,$G$1:G334,G334)</f>
        <v>1</v>
      </c>
      <c r="C334" s="228"/>
      <c r="D334" s="966">
        <v>6993</v>
      </c>
      <c r="E334" s="233" t="s">
        <v>315</v>
      </c>
      <c r="F334" s="230" t="s">
        <v>41</v>
      </c>
      <c r="G334" s="230">
        <v>7462085323</v>
      </c>
      <c r="H334" s="230">
        <f t="shared" si="5"/>
        <v>43</v>
      </c>
      <c r="I334" s="230" t="s">
        <v>690</v>
      </c>
      <c r="J334" s="223" t="s">
        <v>168</v>
      </c>
      <c r="K334" s="230" t="s">
        <v>53</v>
      </c>
      <c r="L334" s="257" t="s">
        <v>48</v>
      </c>
      <c r="M334" s="230">
        <v>10</v>
      </c>
      <c r="N334" s="226">
        <v>2</v>
      </c>
      <c r="O334" s="226"/>
      <c r="P334" s="226"/>
      <c r="Q334" s="296" t="s">
        <v>661</v>
      </c>
      <c r="T334" s="173" t="s">
        <v>32</v>
      </c>
      <c r="U334" s="177" t="s">
        <v>40</v>
      </c>
      <c r="V334" s="193" t="s">
        <v>674</v>
      </c>
      <c r="W334" s="173" t="s">
        <v>40</v>
      </c>
      <c r="X334" s="190" t="s">
        <v>480</v>
      </c>
      <c r="Y334" s="173" t="s">
        <v>545</v>
      </c>
      <c r="Z334" s="173" t="s">
        <v>481</v>
      </c>
      <c r="AA334" s="97"/>
      <c r="AB334" s="97"/>
      <c r="AC334" s="212" t="s">
        <v>40</v>
      </c>
      <c r="AD334" s="212"/>
      <c r="AE334" s="212"/>
      <c r="AF334" s="212"/>
      <c r="AG334" s="212"/>
      <c r="AH334" s="450" t="s">
        <v>675</v>
      </c>
      <c r="AI334" s="230" t="s">
        <v>681</v>
      </c>
      <c r="AJ334" s="230">
        <v>11.8</v>
      </c>
      <c r="AK334" s="226">
        <v>80.7</v>
      </c>
      <c r="AL334" s="318">
        <v>9.5226000000000006</v>
      </c>
      <c r="AM334" s="226">
        <v>53611</v>
      </c>
      <c r="AN334" s="281">
        <v>21.444400000000002</v>
      </c>
      <c r="AO334" s="226">
        <v>4</v>
      </c>
      <c r="AP334" s="370">
        <v>48.7</v>
      </c>
      <c r="AQ334" s="320">
        <v>45.5</v>
      </c>
      <c r="AR334" s="371">
        <v>2.5099999999999998</v>
      </c>
      <c r="AS334" s="322">
        <v>96.710000000000008</v>
      </c>
      <c r="AT334" s="373">
        <v>1.0703296703296703</v>
      </c>
      <c r="AU334" s="369">
        <v>2.6865274725274721</v>
      </c>
      <c r="AV334" s="325">
        <v>1.0143720058321184</v>
      </c>
      <c r="AW334" s="280">
        <v>27.122499999999999</v>
      </c>
      <c r="AX334" s="326">
        <v>4.3</v>
      </c>
      <c r="AY334" s="231" t="s">
        <v>754</v>
      </c>
      <c r="AZ334" s="460">
        <v>1.94</v>
      </c>
      <c r="BA334" s="327"/>
      <c r="BB334" s="334">
        <v>0.15</v>
      </c>
      <c r="BC334" s="329">
        <v>4.315500000000001</v>
      </c>
      <c r="BD334" s="329"/>
      <c r="BJ334" s="280">
        <v>36.5</v>
      </c>
      <c r="BK334" s="280">
        <v>62.5</v>
      </c>
      <c r="BL334" s="331">
        <v>0.58263305322128844</v>
      </c>
      <c r="BM334" s="342" t="s">
        <v>754</v>
      </c>
      <c r="BN334" s="231" t="s">
        <v>754</v>
      </c>
      <c r="BO334" s="438">
        <v>3.6</v>
      </c>
      <c r="BP334" s="438">
        <v>5.0199999999999996</v>
      </c>
      <c r="BQ334" s="333">
        <v>1.3944444444444444</v>
      </c>
      <c r="BR334" s="347"/>
      <c r="BS334" s="347"/>
      <c r="BT334" s="347"/>
      <c r="BU334" s="347"/>
      <c r="BV334" s="347"/>
      <c r="BW334" s="347"/>
      <c r="BX334" s="347"/>
      <c r="BY334" s="347"/>
      <c r="BZ334" s="347"/>
      <c r="CA334" s="347"/>
      <c r="CB334" s="347"/>
      <c r="CC334" s="347"/>
      <c r="CU334" s="66"/>
      <c r="CX334" s="62" t="s">
        <v>926</v>
      </c>
      <c r="CY334" s="62" t="s">
        <v>1092</v>
      </c>
      <c r="CZ334" s="98" t="s">
        <v>938</v>
      </c>
      <c r="DA334" s="98" t="s">
        <v>930</v>
      </c>
      <c r="DD334" s="54"/>
      <c r="DE334" s="56"/>
      <c r="DF334" s="56"/>
      <c r="DG334" s="56"/>
      <c r="DH334" s="56"/>
      <c r="DI334" s="4" t="s">
        <v>315</v>
      </c>
      <c r="DJ334" s="212">
        <v>7462085323</v>
      </c>
      <c r="DK334" s="95" t="s">
        <v>690</v>
      </c>
      <c r="DL334" s="3">
        <v>6993</v>
      </c>
      <c r="DM334" s="95">
        <v>43</v>
      </c>
      <c r="DN334" s="266" t="s">
        <v>1090</v>
      </c>
      <c r="DO334" s="46" t="s">
        <v>48</v>
      </c>
      <c r="DP334" s="978" t="s">
        <v>158</v>
      </c>
      <c r="DQ334" s="996">
        <v>2</v>
      </c>
      <c r="DR334" s="1057" t="s">
        <v>1097</v>
      </c>
      <c r="DS334" s="1064" t="s">
        <v>1097</v>
      </c>
      <c r="DU334" s="269">
        <v>0</v>
      </c>
      <c r="DV334" s="997" t="s">
        <v>863</v>
      </c>
      <c r="DW334" s="269" t="s">
        <v>863</v>
      </c>
      <c r="DX334" s="269" t="s">
        <v>863</v>
      </c>
      <c r="DY334" s="269" t="s">
        <v>863</v>
      </c>
      <c r="DZ334" s="269" t="s">
        <v>863</v>
      </c>
      <c r="EA334" s="269" t="s">
        <v>863</v>
      </c>
      <c r="EB334" s="269" t="s">
        <v>863</v>
      </c>
      <c r="EC334" s="269" t="s">
        <v>863</v>
      </c>
      <c r="ED334" s="269" t="s">
        <v>863</v>
      </c>
      <c r="EE334" s="269" t="s">
        <v>863</v>
      </c>
      <c r="EF334" s="269" t="s">
        <v>863</v>
      </c>
      <c r="EG334" s="269">
        <v>0</v>
      </c>
      <c r="EH334" s="556" t="s">
        <v>1092</v>
      </c>
      <c r="EI334" s="283">
        <v>2</v>
      </c>
      <c r="EJ334" s="283">
        <v>10</v>
      </c>
      <c r="EK334" s="218">
        <v>10</v>
      </c>
      <c r="EL334" s="218">
        <v>2</v>
      </c>
      <c r="EM334" s="218">
        <v>0</v>
      </c>
      <c r="EN334" s="218">
        <v>173</v>
      </c>
      <c r="EO334" s="218">
        <v>66</v>
      </c>
      <c r="EP334" s="1083">
        <v>22.052190183434124</v>
      </c>
      <c r="EQ334" s="1057">
        <v>0</v>
      </c>
      <c r="ER334" s="997" t="s">
        <v>863</v>
      </c>
      <c r="ES334" s="1057">
        <v>1</v>
      </c>
      <c r="ET334" s="1057">
        <v>0</v>
      </c>
      <c r="EU334" s="269">
        <v>4</v>
      </c>
      <c r="EV334" s="998">
        <v>42928</v>
      </c>
      <c r="EW334" s="998"/>
      <c r="EX334" s="987">
        <v>6993</v>
      </c>
      <c r="EY334" s="230"/>
      <c r="EZ334" s="230"/>
      <c r="FA334" s="230"/>
      <c r="FB334" s="230"/>
      <c r="FC334" s="126"/>
      <c r="FD334" s="128"/>
      <c r="FE334" s="197"/>
      <c r="FF334" s="32">
        <v>50</v>
      </c>
      <c r="FG334" s="230">
        <v>565000</v>
      </c>
      <c r="FH334" s="230">
        <v>10</v>
      </c>
      <c r="FI334" s="133">
        <v>1130</v>
      </c>
      <c r="FJ334" s="538">
        <v>133.34</v>
      </c>
      <c r="FK334" s="539"/>
      <c r="FL334" s="37"/>
      <c r="FM334" s="540"/>
      <c r="FN334" s="541"/>
      <c r="FO334" s="542"/>
      <c r="FP334" s="167" t="s">
        <v>40</v>
      </c>
      <c r="FQ334" s="96" t="s">
        <v>675</v>
      </c>
      <c r="FR334" s="228" t="s">
        <v>681</v>
      </c>
      <c r="FS334" s="228">
        <v>11.8</v>
      </c>
    </row>
    <row r="335" spans="1:201" hidden="1" x14ac:dyDescent="0.25">
      <c r="A335" s="101">
        <v>211</v>
      </c>
      <c r="B335" s="228">
        <f>COUNTIFS($E$1:E335,E335,$G$1:G335,G335)</f>
        <v>1</v>
      </c>
      <c r="C335" s="228"/>
      <c r="D335" s="966">
        <v>6994</v>
      </c>
      <c r="E335" s="233" t="s">
        <v>691</v>
      </c>
      <c r="F335" s="230" t="s">
        <v>44</v>
      </c>
      <c r="G335" s="230">
        <v>8005245314</v>
      </c>
      <c r="H335" s="230">
        <f t="shared" si="5"/>
        <v>37</v>
      </c>
      <c r="I335" s="230" t="s">
        <v>690</v>
      </c>
      <c r="J335" s="230" t="s">
        <v>99</v>
      </c>
      <c r="K335" s="230" t="s">
        <v>53</v>
      </c>
      <c r="L335" s="257" t="s">
        <v>48</v>
      </c>
      <c r="M335" s="230">
        <v>10</v>
      </c>
      <c r="N335" s="226" t="s">
        <v>692</v>
      </c>
      <c r="O335" s="226"/>
      <c r="P335" s="226"/>
      <c r="Q335" s="296" t="s">
        <v>661</v>
      </c>
      <c r="T335" s="173" t="s">
        <v>32</v>
      </c>
      <c r="U335" s="177" t="s">
        <v>40</v>
      </c>
      <c r="V335" s="193" t="s">
        <v>674</v>
      </c>
      <c r="W335" s="173" t="s">
        <v>40</v>
      </c>
      <c r="X335" s="190" t="s">
        <v>480</v>
      </c>
      <c r="Y335" s="173" t="s">
        <v>545</v>
      </c>
      <c r="Z335" s="173" t="s">
        <v>481</v>
      </c>
      <c r="AA335" s="97"/>
      <c r="AB335" s="97"/>
      <c r="AC335" s="212" t="s">
        <v>40</v>
      </c>
      <c r="AD335" s="212"/>
      <c r="AE335" s="212"/>
      <c r="AF335" s="212"/>
      <c r="AG335" s="212"/>
      <c r="AH335" s="450" t="s">
        <v>689</v>
      </c>
      <c r="AI335" s="230" t="s">
        <v>681</v>
      </c>
      <c r="AJ335" s="230">
        <v>16.8</v>
      </c>
      <c r="AK335" s="226">
        <v>78.3</v>
      </c>
      <c r="AL335" s="318">
        <v>13.154400000000001</v>
      </c>
      <c r="AN335" s="281"/>
      <c r="AO335" s="226">
        <v>4</v>
      </c>
      <c r="AP335" s="397">
        <v>14.1</v>
      </c>
      <c r="AQ335" s="320">
        <v>13.8</v>
      </c>
      <c r="AR335" s="371">
        <v>69.599999999999994</v>
      </c>
      <c r="AS335" s="322">
        <v>97.5</v>
      </c>
      <c r="AT335" s="373">
        <v>1.0217391304347825</v>
      </c>
      <c r="AU335" s="369">
        <v>71.113043478260849</v>
      </c>
      <c r="AV335" s="344">
        <v>0.16906474820143885</v>
      </c>
      <c r="AW335" s="280">
        <v>11.308199999999999</v>
      </c>
      <c r="AX335" s="326">
        <v>1.76</v>
      </c>
      <c r="AY335" s="231" t="s">
        <v>754</v>
      </c>
      <c r="AZ335" s="460">
        <v>6.77</v>
      </c>
      <c r="BA335" s="327"/>
      <c r="BB335" s="334">
        <v>0.5</v>
      </c>
      <c r="BC335" s="329">
        <v>0.55836000000000008</v>
      </c>
      <c r="BD335" s="329"/>
      <c r="BJ335" s="280">
        <v>41.6</v>
      </c>
      <c r="BK335" s="280">
        <v>56.9</v>
      </c>
      <c r="BL335" s="331">
        <v>0.73026315789473673</v>
      </c>
      <c r="BM335" s="342" t="s">
        <v>754</v>
      </c>
      <c r="BN335" s="231" t="s">
        <v>754</v>
      </c>
      <c r="BO335" s="438">
        <v>6.58</v>
      </c>
      <c r="BP335" s="438">
        <v>5.0199999999999996</v>
      </c>
      <c r="BQ335" s="333">
        <v>0.762917933130699</v>
      </c>
      <c r="BR335" s="347"/>
      <c r="BS335" s="347"/>
      <c r="BT335" s="347"/>
      <c r="BU335" s="347"/>
      <c r="BV335" s="347"/>
      <c r="BW335" s="347"/>
      <c r="BX335" s="347"/>
      <c r="BY335" s="347"/>
      <c r="BZ335" s="347"/>
      <c r="CA335" s="347"/>
      <c r="CB335" s="347"/>
      <c r="CC335" s="347"/>
      <c r="CU335" s="66"/>
      <c r="CX335" s="62" t="s">
        <v>926</v>
      </c>
      <c r="CY335" s="62" t="s">
        <v>1092</v>
      </c>
      <c r="CZ335" s="62" t="s">
        <v>936</v>
      </c>
      <c r="DA335" s="62" t="s">
        <v>1294</v>
      </c>
      <c r="DD335" s="54"/>
      <c r="DE335" s="56"/>
      <c r="DF335" s="56"/>
      <c r="DG335" s="56"/>
      <c r="DH335" s="56"/>
      <c r="DI335" s="4" t="s">
        <v>691</v>
      </c>
      <c r="DJ335" s="212">
        <v>8005245314</v>
      </c>
      <c r="DK335" s="95" t="s">
        <v>690</v>
      </c>
      <c r="DL335" s="3">
        <v>6994</v>
      </c>
      <c r="DM335" s="95">
        <v>37</v>
      </c>
      <c r="DN335" s="521" t="s">
        <v>1088</v>
      </c>
      <c r="DO335" s="46" t="s">
        <v>48</v>
      </c>
      <c r="DP335" s="978" t="s">
        <v>161</v>
      </c>
      <c r="DQ335" s="996">
        <v>2</v>
      </c>
      <c r="DR335" s="560" t="s">
        <v>99</v>
      </c>
      <c r="DS335" s="1064" t="s">
        <v>99</v>
      </c>
      <c r="DU335" s="269">
        <v>1</v>
      </c>
      <c r="DV335" s="997" t="s">
        <v>863</v>
      </c>
      <c r="DW335" s="269" t="s">
        <v>863</v>
      </c>
      <c r="DX335" s="269" t="s">
        <v>863</v>
      </c>
      <c r="DY335" s="269" t="s">
        <v>863</v>
      </c>
      <c r="DZ335" s="269" t="s">
        <v>863</v>
      </c>
      <c r="EA335" s="269" t="s">
        <v>863</v>
      </c>
      <c r="EB335" s="269" t="s">
        <v>863</v>
      </c>
      <c r="EC335" s="269" t="s">
        <v>863</v>
      </c>
      <c r="ED335" s="269" t="s">
        <v>863</v>
      </c>
      <c r="EE335" s="269" t="s">
        <v>863</v>
      </c>
      <c r="EF335" s="269" t="s">
        <v>863</v>
      </c>
      <c r="EG335" s="269">
        <v>0</v>
      </c>
      <c r="EH335" s="556" t="s">
        <v>1092</v>
      </c>
      <c r="EI335" s="283" t="s">
        <v>692</v>
      </c>
      <c r="EJ335" s="283">
        <v>10</v>
      </c>
      <c r="EK335" s="218" t="s">
        <v>863</v>
      </c>
      <c r="EL335" s="218" t="s">
        <v>863</v>
      </c>
      <c r="EM335" s="218">
        <v>0</v>
      </c>
      <c r="EN335" s="218">
        <v>182</v>
      </c>
      <c r="EO335" s="218">
        <v>87</v>
      </c>
      <c r="EP335" s="1083">
        <v>26.264943847361433</v>
      </c>
      <c r="EQ335" s="1057">
        <v>0</v>
      </c>
      <c r="ER335" s="998">
        <v>42927</v>
      </c>
      <c r="ES335" s="1057">
        <v>2</v>
      </c>
      <c r="ET335" s="1057">
        <v>2</v>
      </c>
      <c r="EU335" s="269">
        <v>4</v>
      </c>
      <c r="EV335" s="998">
        <v>42927</v>
      </c>
      <c r="EW335" s="998"/>
      <c r="EX335" s="987">
        <v>6994</v>
      </c>
      <c r="EY335" s="230"/>
      <c r="EZ335" s="230"/>
      <c r="FA335" s="230"/>
      <c r="FB335" s="230"/>
      <c r="FC335" s="126"/>
      <c r="FD335" s="128"/>
      <c r="FE335" s="197"/>
      <c r="FF335" s="32"/>
      <c r="FG335" s="230"/>
      <c r="FH335" s="230"/>
      <c r="FI335" s="133"/>
      <c r="FJ335" s="538"/>
      <c r="FK335" s="539"/>
      <c r="FL335" s="37"/>
      <c r="FM335" s="540"/>
      <c r="FN335" s="541"/>
      <c r="FO335" s="542"/>
      <c r="FP335" s="167" t="s">
        <v>40</v>
      </c>
      <c r="FQ335" s="96" t="s">
        <v>689</v>
      </c>
      <c r="FR335" s="228" t="s">
        <v>681</v>
      </c>
      <c r="FS335" s="228"/>
    </row>
    <row r="336" spans="1:201" hidden="1" x14ac:dyDescent="0.25">
      <c r="A336" s="101">
        <v>212</v>
      </c>
      <c r="B336" s="228">
        <f>COUNTIFS($E$1:E336,E336,$G$1:G336,G336)</f>
        <v>1</v>
      </c>
      <c r="C336" s="228"/>
      <c r="D336" s="1046">
        <v>7007</v>
      </c>
      <c r="E336" s="10" t="s">
        <v>693</v>
      </c>
      <c r="F336" s="207" t="s">
        <v>694</v>
      </c>
      <c r="G336" s="207">
        <v>6612190002</v>
      </c>
      <c r="H336" s="230">
        <f t="shared" si="5"/>
        <v>51</v>
      </c>
      <c r="I336" s="207" t="s">
        <v>695</v>
      </c>
      <c r="J336" s="209" t="s">
        <v>696</v>
      </c>
      <c r="K336" s="207" t="s">
        <v>53</v>
      </c>
      <c r="L336" s="256" t="s">
        <v>48</v>
      </c>
      <c r="M336" s="207">
        <v>10</v>
      </c>
      <c r="N336" s="213">
        <v>2</v>
      </c>
      <c r="O336" s="213"/>
      <c r="P336" s="213"/>
      <c r="Q336" s="296" t="s">
        <v>661</v>
      </c>
      <c r="T336" s="173" t="s">
        <v>32</v>
      </c>
      <c r="U336" s="177" t="s">
        <v>40</v>
      </c>
      <c r="V336" s="193" t="s">
        <v>674</v>
      </c>
      <c r="W336" s="173" t="s">
        <v>40</v>
      </c>
      <c r="X336" s="190" t="s">
        <v>480</v>
      </c>
      <c r="Y336" s="173" t="s">
        <v>545</v>
      </c>
      <c r="Z336" s="173" t="s">
        <v>481</v>
      </c>
      <c r="AA336" s="97"/>
      <c r="AB336" s="97"/>
      <c r="AC336" s="212">
        <v>12529</v>
      </c>
      <c r="AD336" s="212"/>
      <c r="AE336" s="212"/>
      <c r="AF336" s="212"/>
      <c r="AG336" s="212"/>
      <c r="AH336" s="450" t="s">
        <v>689</v>
      </c>
      <c r="AI336" s="230"/>
      <c r="AJ336" s="230">
        <v>95.1</v>
      </c>
      <c r="AK336" s="226">
        <v>89.6</v>
      </c>
      <c r="AL336" s="318">
        <v>85.209599999999995</v>
      </c>
      <c r="AM336" s="226">
        <v>378551</v>
      </c>
      <c r="AN336" s="281">
        <v>151.4204</v>
      </c>
      <c r="AO336" s="226">
        <v>4</v>
      </c>
      <c r="AP336" s="370">
        <v>11.1</v>
      </c>
      <c r="AQ336" s="320">
        <v>7.1</v>
      </c>
      <c r="AR336" s="371">
        <v>77.8</v>
      </c>
      <c r="AS336" s="322">
        <v>96</v>
      </c>
      <c r="AT336" s="373">
        <v>1.563380281690141</v>
      </c>
      <c r="AU336" s="369">
        <v>121.63098591549297</v>
      </c>
      <c r="AV336" s="325">
        <v>0.13074204946996468</v>
      </c>
      <c r="AW336" s="280">
        <v>10.533999999999999</v>
      </c>
      <c r="AX336" s="326">
        <v>0.55000000000000004</v>
      </c>
      <c r="AY336" s="231" t="s">
        <v>754</v>
      </c>
      <c r="AZ336" s="460">
        <v>15.3</v>
      </c>
      <c r="BA336" s="327"/>
      <c r="BB336" s="334">
        <v>1.32E-3</v>
      </c>
      <c r="BC336" s="329">
        <v>0.11320000000000015</v>
      </c>
      <c r="BD336" s="329"/>
      <c r="BJ336" s="280">
        <v>40.5</v>
      </c>
      <c r="BK336" s="280">
        <v>58.8</v>
      </c>
      <c r="BL336" s="331">
        <v>0.68959107806691455</v>
      </c>
      <c r="BM336" s="342" t="s">
        <v>754</v>
      </c>
      <c r="BN336" s="231" t="s">
        <v>754</v>
      </c>
      <c r="BO336" s="438">
        <v>17.899999999999999</v>
      </c>
      <c r="BP336" s="438">
        <v>44.8</v>
      </c>
      <c r="BQ336" s="333">
        <v>2.5027932960893855</v>
      </c>
      <c r="BR336" s="347"/>
      <c r="BS336" s="347"/>
      <c r="BT336" s="347"/>
      <c r="BU336" s="347"/>
      <c r="BV336" s="347"/>
      <c r="BW336" s="347"/>
      <c r="BX336" s="347"/>
      <c r="BY336" s="347"/>
      <c r="BZ336" s="347"/>
      <c r="CA336" s="347"/>
      <c r="CB336" s="347"/>
      <c r="CC336" s="347"/>
      <c r="CU336" s="66"/>
      <c r="CX336" s="62" t="s">
        <v>1046</v>
      </c>
      <c r="CY336" s="62">
        <v>5</v>
      </c>
      <c r="CZ336" s="62" t="s">
        <v>936</v>
      </c>
      <c r="DA336" s="62" t="s">
        <v>1294</v>
      </c>
      <c r="DD336" s="54"/>
      <c r="DE336" s="56"/>
      <c r="DF336" s="56"/>
      <c r="DG336" s="56"/>
      <c r="DH336" s="56"/>
      <c r="DI336" s="4" t="s">
        <v>693</v>
      </c>
      <c r="DJ336" s="212">
        <v>6612190002</v>
      </c>
      <c r="DK336" s="95" t="s">
        <v>695</v>
      </c>
      <c r="DL336" s="3">
        <v>7007</v>
      </c>
      <c r="DM336" s="95">
        <v>51</v>
      </c>
      <c r="DN336" s="521" t="s">
        <v>1088</v>
      </c>
      <c r="DO336" s="46" t="s">
        <v>48</v>
      </c>
      <c r="DP336" s="978" t="s">
        <v>161</v>
      </c>
      <c r="DQ336" s="996">
        <v>2</v>
      </c>
      <c r="DR336" s="1057" t="s">
        <v>1140</v>
      </c>
      <c r="DS336" s="1064" t="s">
        <v>1153</v>
      </c>
      <c r="DU336" s="269">
        <v>0</v>
      </c>
      <c r="DV336" s="997" t="s">
        <v>863</v>
      </c>
      <c r="DW336" s="269" t="s">
        <v>863</v>
      </c>
      <c r="DX336" s="269">
        <v>5.9</v>
      </c>
      <c r="DY336" s="269" t="s">
        <v>863</v>
      </c>
      <c r="DZ336" s="269">
        <v>12529</v>
      </c>
      <c r="EA336" s="1020">
        <v>0.73299999999999998</v>
      </c>
      <c r="EB336" s="1020">
        <v>0.26700000000000002</v>
      </c>
      <c r="EC336" s="269">
        <v>3.4</v>
      </c>
      <c r="ED336" s="269">
        <v>15491</v>
      </c>
      <c r="EE336" s="269">
        <v>1360</v>
      </c>
      <c r="EF336" s="919">
        <v>6.09</v>
      </c>
      <c r="EG336" s="269">
        <v>9</v>
      </c>
      <c r="EH336" s="556">
        <v>5</v>
      </c>
      <c r="EI336" s="283">
        <v>2</v>
      </c>
      <c r="EJ336" s="283">
        <v>10</v>
      </c>
      <c r="EK336" s="218">
        <v>40</v>
      </c>
      <c r="EL336" s="269">
        <v>3</v>
      </c>
      <c r="EM336" s="218">
        <v>1</v>
      </c>
      <c r="EN336" s="218">
        <v>188</v>
      </c>
      <c r="EO336" s="218">
        <v>104</v>
      </c>
      <c r="EP336" s="1083">
        <v>29.425079221367135</v>
      </c>
      <c r="EQ336" s="1057">
        <v>1</v>
      </c>
      <c r="ER336" s="998" t="s">
        <v>863</v>
      </c>
      <c r="ES336" s="1057">
        <v>3</v>
      </c>
      <c r="ET336" s="1057">
        <v>1</v>
      </c>
      <c r="EU336" s="269">
        <v>4</v>
      </c>
      <c r="EV336" s="998">
        <v>42997</v>
      </c>
      <c r="EW336" s="998"/>
      <c r="EX336" s="988">
        <v>7007</v>
      </c>
      <c r="EY336" s="207"/>
      <c r="EZ336" s="207"/>
      <c r="FA336" s="207"/>
      <c r="FB336" s="207"/>
      <c r="FC336" s="660"/>
      <c r="FD336" s="661"/>
      <c r="FE336" s="662"/>
      <c r="FF336" s="663">
        <v>45</v>
      </c>
      <c r="FG336" s="230">
        <v>444000</v>
      </c>
      <c r="FH336" s="207">
        <v>1</v>
      </c>
      <c r="FI336" s="133">
        <v>9866.6666666666661</v>
      </c>
      <c r="FJ336" s="538">
        <v>9383.1999999999989</v>
      </c>
      <c r="FK336" s="917"/>
      <c r="FL336" s="664"/>
      <c r="FM336" s="540">
        <v>1.3352587603376249</v>
      </c>
      <c r="FN336" s="541"/>
      <c r="FO336" s="542" t="e">
        <v>#DIV/0!</v>
      </c>
      <c r="FP336" s="167">
        <v>12529</v>
      </c>
      <c r="FQ336" s="96" t="s">
        <v>689</v>
      </c>
      <c r="FR336" s="228"/>
      <c r="FS336" s="228">
        <v>95.1</v>
      </c>
      <c r="GR336" s="103"/>
      <c r="GS336" s="103"/>
    </row>
    <row r="337" spans="1:201" hidden="1" x14ac:dyDescent="0.25">
      <c r="A337" s="228">
        <v>213</v>
      </c>
      <c r="B337" s="228">
        <f>COUNTIFS($E$1:E337,E337,$G$1:G337,G337)</f>
        <v>1</v>
      </c>
      <c r="C337" s="228"/>
      <c r="D337" s="966">
        <v>7015</v>
      </c>
      <c r="E337" s="233" t="s">
        <v>697</v>
      </c>
      <c r="F337" s="230" t="s">
        <v>63</v>
      </c>
      <c r="G337" s="230">
        <v>351127417</v>
      </c>
      <c r="H337" s="230">
        <f t="shared" si="5"/>
        <v>82</v>
      </c>
      <c r="I337" s="230" t="s">
        <v>698</v>
      </c>
      <c r="J337" s="230" t="s">
        <v>27</v>
      </c>
      <c r="K337" s="230" t="s">
        <v>53</v>
      </c>
      <c r="L337" s="257" t="s">
        <v>48</v>
      </c>
      <c r="M337" s="230">
        <v>44</v>
      </c>
      <c r="N337" s="226">
        <v>2</v>
      </c>
      <c r="O337" s="226"/>
      <c r="P337" s="226"/>
      <c r="Q337" s="296" t="s">
        <v>661</v>
      </c>
      <c r="T337" s="173" t="s">
        <v>32</v>
      </c>
      <c r="U337" s="177" t="s">
        <v>40</v>
      </c>
      <c r="V337" s="193" t="s">
        <v>674</v>
      </c>
      <c r="W337" s="173" t="s">
        <v>40</v>
      </c>
      <c r="X337" s="190" t="s">
        <v>480</v>
      </c>
      <c r="Y337" s="173" t="s">
        <v>545</v>
      </c>
      <c r="Z337" s="173" t="s">
        <v>481</v>
      </c>
      <c r="AA337" s="97"/>
      <c r="AB337" s="97"/>
      <c r="AC337" s="212">
        <v>141</v>
      </c>
      <c r="AD337" s="212"/>
      <c r="AE337" s="212"/>
      <c r="AF337" s="212"/>
      <c r="AG337" s="212"/>
      <c r="AH337" s="450" t="s">
        <v>689</v>
      </c>
      <c r="AI337" s="230"/>
      <c r="AJ337" s="230">
        <v>1.1399999999999999</v>
      </c>
      <c r="AK337" s="226">
        <v>86</v>
      </c>
      <c r="AL337" s="318">
        <v>0.98039999999999994</v>
      </c>
      <c r="AM337" s="226">
        <v>2774</v>
      </c>
      <c r="AN337" s="281">
        <v>0.25218181818181817</v>
      </c>
      <c r="AO337" s="226">
        <v>4</v>
      </c>
      <c r="AP337" s="370">
        <v>87.2</v>
      </c>
      <c r="AQ337" s="320">
        <v>2.52</v>
      </c>
      <c r="AR337" s="371">
        <v>6.92</v>
      </c>
      <c r="AS337" s="322">
        <v>96.64</v>
      </c>
      <c r="AT337" s="373">
        <v>34.603174603174601</v>
      </c>
      <c r="AU337" s="369">
        <v>239.45396825396824</v>
      </c>
      <c r="AV337" s="325">
        <v>9.2372881355932215</v>
      </c>
      <c r="AW337" s="280">
        <v>66.239999999999995</v>
      </c>
      <c r="AX337" s="326">
        <v>2.23</v>
      </c>
      <c r="AY337" s="231" t="s">
        <v>754</v>
      </c>
      <c r="AZ337" s="460">
        <v>0</v>
      </c>
      <c r="BA337" s="327"/>
      <c r="BB337" s="334">
        <v>0</v>
      </c>
      <c r="BC337" s="329">
        <v>4.1920000000000019</v>
      </c>
      <c r="BD337" s="329"/>
      <c r="BJ337" s="280">
        <v>87.1</v>
      </c>
      <c r="BK337" s="280">
        <v>11.8</v>
      </c>
      <c r="BL337" s="331">
        <v>7.3678646934460881</v>
      </c>
      <c r="BM337" s="342" t="s">
        <v>754</v>
      </c>
      <c r="BN337" s="231" t="s">
        <v>754</v>
      </c>
      <c r="BO337" s="438">
        <v>1.27</v>
      </c>
      <c r="BP337" s="438">
        <v>0.78</v>
      </c>
      <c r="BQ337" s="333">
        <v>0.61417322834645671</v>
      </c>
      <c r="BR337" s="347" t="s">
        <v>754</v>
      </c>
      <c r="BS337" s="347" t="s">
        <v>754</v>
      </c>
      <c r="BT337" s="347"/>
      <c r="BU337" s="347" t="s">
        <v>754</v>
      </c>
      <c r="BV337" s="347" t="s">
        <v>754</v>
      </c>
      <c r="BW337" s="347" t="s">
        <v>754</v>
      </c>
      <c r="BX337" s="347" t="s">
        <v>754</v>
      </c>
      <c r="BY337" s="347" t="s">
        <v>754</v>
      </c>
      <c r="BZ337" s="347" t="s">
        <v>754</v>
      </c>
      <c r="CA337" s="347" t="s">
        <v>754</v>
      </c>
      <c r="CB337" s="347" t="s">
        <v>754</v>
      </c>
      <c r="CC337" s="347" t="s">
        <v>754</v>
      </c>
      <c r="CU337" s="66"/>
      <c r="CX337" s="62" t="s">
        <v>929</v>
      </c>
      <c r="CY337" s="62">
        <v>3</v>
      </c>
      <c r="CZ337" s="62" t="s">
        <v>928</v>
      </c>
      <c r="DA337" s="231" t="s">
        <v>928</v>
      </c>
      <c r="DD337" s="54">
        <v>7015</v>
      </c>
      <c r="DE337" s="56">
        <v>2830.2125587000005</v>
      </c>
      <c r="DF337" s="56" t="s">
        <v>1163</v>
      </c>
      <c r="DG337" s="56">
        <v>0.37313836270000023</v>
      </c>
      <c r="DH337" s="56">
        <v>0</v>
      </c>
      <c r="DI337" s="4" t="s">
        <v>697</v>
      </c>
      <c r="DJ337" s="212">
        <v>351127417</v>
      </c>
      <c r="DK337" s="95" t="s">
        <v>698</v>
      </c>
      <c r="DL337" s="3">
        <v>7015</v>
      </c>
      <c r="DM337" s="95">
        <v>82</v>
      </c>
      <c r="DN337" s="521" t="s">
        <v>1088</v>
      </c>
      <c r="DO337" s="46" t="s">
        <v>48</v>
      </c>
      <c r="DP337" s="978" t="s">
        <v>161</v>
      </c>
      <c r="DQ337" s="996">
        <v>2</v>
      </c>
      <c r="DR337" s="1057" t="s">
        <v>34</v>
      </c>
      <c r="DS337" s="1064" t="s">
        <v>34</v>
      </c>
      <c r="DU337" s="269">
        <v>0</v>
      </c>
      <c r="DV337" s="997" t="s">
        <v>863</v>
      </c>
      <c r="DW337" s="269" t="s">
        <v>863</v>
      </c>
      <c r="DX337" s="269" t="s">
        <v>863</v>
      </c>
      <c r="DY337" s="269" t="s">
        <v>863</v>
      </c>
      <c r="DZ337" s="269">
        <v>141</v>
      </c>
      <c r="EA337" s="1020">
        <v>0.156</v>
      </c>
      <c r="EB337" s="1020">
        <v>0.84399999999999997</v>
      </c>
      <c r="EC337" s="269" t="s">
        <v>863</v>
      </c>
      <c r="ED337" s="269" t="s">
        <v>863</v>
      </c>
      <c r="EE337" s="269" t="s">
        <v>863</v>
      </c>
      <c r="EF337" s="919" t="s">
        <v>863</v>
      </c>
      <c r="EG337" s="269">
        <v>0</v>
      </c>
      <c r="EH337" s="556">
        <v>3</v>
      </c>
      <c r="EI337" s="283">
        <v>2</v>
      </c>
      <c r="EJ337" s="283">
        <v>44</v>
      </c>
      <c r="EK337" s="218">
        <v>52</v>
      </c>
      <c r="EL337" s="269">
        <v>3</v>
      </c>
      <c r="EM337" s="218">
        <v>0</v>
      </c>
      <c r="EN337" s="218">
        <v>183</v>
      </c>
      <c r="EO337" s="218">
        <v>121</v>
      </c>
      <c r="EP337" s="1083">
        <v>36.131266983188503</v>
      </c>
      <c r="EQ337" s="1057">
        <v>0</v>
      </c>
      <c r="ER337" s="998" t="s">
        <v>863</v>
      </c>
      <c r="ES337" s="1057">
        <v>2</v>
      </c>
      <c r="ET337" s="1057">
        <v>2</v>
      </c>
      <c r="EU337" s="269" t="s">
        <v>863</v>
      </c>
      <c r="EV337" s="269" t="s">
        <v>863</v>
      </c>
      <c r="EW337" s="269"/>
      <c r="EX337" s="987">
        <v>7015</v>
      </c>
      <c r="EY337" s="207"/>
      <c r="EZ337" s="207"/>
      <c r="FA337" s="207"/>
      <c r="FB337" s="207"/>
      <c r="FC337" s="660"/>
      <c r="FD337" s="661"/>
      <c r="FE337" s="662"/>
      <c r="FF337" s="663">
        <v>50</v>
      </c>
      <c r="FG337" s="230">
        <v>282520</v>
      </c>
      <c r="FH337" s="207">
        <v>10</v>
      </c>
      <c r="FI337" s="133">
        <v>565.04</v>
      </c>
      <c r="FJ337" s="538">
        <v>6.4414559999999996</v>
      </c>
      <c r="FK337" s="917"/>
      <c r="FL337" s="664"/>
      <c r="FM337" s="540">
        <v>21.889461016267131</v>
      </c>
      <c r="FN337" s="541"/>
      <c r="FO337" s="542" t="e">
        <v>#DIV/0!</v>
      </c>
      <c r="FP337" s="167">
        <v>141</v>
      </c>
      <c r="FQ337" s="96" t="s">
        <v>689</v>
      </c>
      <c r="FR337" s="228"/>
      <c r="FS337" s="228">
        <v>1.1399999999999999</v>
      </c>
    </row>
    <row r="338" spans="1:201" hidden="1" x14ac:dyDescent="0.25">
      <c r="A338" s="101">
        <v>214</v>
      </c>
      <c r="B338" s="228">
        <f>COUNTIFS($E$1:E338,E338,$G$1:G338,G338)</f>
        <v>1</v>
      </c>
      <c r="C338" s="228"/>
      <c r="D338" s="966">
        <v>7022</v>
      </c>
      <c r="E338" s="233" t="s">
        <v>699</v>
      </c>
      <c r="F338" s="230" t="s">
        <v>650</v>
      </c>
      <c r="G338" s="230">
        <v>265226411</v>
      </c>
      <c r="H338" s="230">
        <f t="shared" si="5"/>
        <v>91</v>
      </c>
      <c r="I338" s="230" t="s">
        <v>700</v>
      </c>
      <c r="J338" s="223" t="s">
        <v>701</v>
      </c>
      <c r="K338" s="230" t="s">
        <v>53</v>
      </c>
      <c r="L338" s="257" t="s">
        <v>48</v>
      </c>
      <c r="M338" s="230">
        <v>10</v>
      </c>
      <c r="N338" s="226">
        <v>5</v>
      </c>
      <c r="O338" s="226"/>
      <c r="P338" s="226"/>
      <c r="Q338" s="296" t="s">
        <v>661</v>
      </c>
      <c r="T338" s="173" t="s">
        <v>32</v>
      </c>
      <c r="U338" s="177" t="s">
        <v>40</v>
      </c>
      <c r="V338" s="193" t="s">
        <v>674</v>
      </c>
      <c r="W338" s="173" t="s">
        <v>40</v>
      </c>
      <c r="X338" s="190" t="s">
        <v>480</v>
      </c>
      <c r="Y338" s="173" t="s">
        <v>545</v>
      </c>
      <c r="Z338" s="173" t="s">
        <v>481</v>
      </c>
      <c r="AA338" s="97"/>
      <c r="AB338" s="97"/>
      <c r="AC338" s="212">
        <v>5870</v>
      </c>
      <c r="AD338" s="212"/>
      <c r="AE338" s="212"/>
      <c r="AF338" s="212"/>
      <c r="AG338" s="212"/>
      <c r="AH338" s="166" t="s">
        <v>868</v>
      </c>
      <c r="AI338" s="230"/>
      <c r="AJ338" s="230">
        <v>86.2</v>
      </c>
      <c r="AK338" s="226">
        <v>94.3</v>
      </c>
      <c r="AL338" s="318">
        <v>81.286599999999993</v>
      </c>
      <c r="AM338" s="226">
        <v>913000</v>
      </c>
      <c r="AN338" s="281">
        <v>365.2</v>
      </c>
      <c r="AO338" s="226">
        <v>4</v>
      </c>
      <c r="AP338" s="370">
        <v>2.2999999999999998</v>
      </c>
      <c r="AQ338" s="320">
        <v>4.51</v>
      </c>
      <c r="AR338" s="371">
        <v>92.3</v>
      </c>
      <c r="AS338" s="322">
        <v>99.11</v>
      </c>
      <c r="AT338" s="373">
        <v>0.50997782705099781</v>
      </c>
      <c r="AU338" s="369">
        <v>47.070953436807095</v>
      </c>
      <c r="AV338" s="325">
        <v>2.3757876252453257E-2</v>
      </c>
      <c r="AW338" s="280">
        <v>1.86348</v>
      </c>
      <c r="AX338" s="326">
        <v>7.0999999999999994E-2</v>
      </c>
      <c r="AY338" s="231" t="s">
        <v>754</v>
      </c>
      <c r="AZ338" s="460">
        <v>10.7</v>
      </c>
      <c r="BA338" s="327"/>
      <c r="BB338" s="334">
        <v>3.2200000000000002E-3</v>
      </c>
      <c r="BC338" s="329">
        <v>8.7303999999999965E-2</v>
      </c>
      <c r="BD338" s="329"/>
      <c r="BJ338" s="280">
        <v>69.099999999999994</v>
      </c>
      <c r="BK338" s="280">
        <v>30.4</v>
      </c>
      <c r="BL338" s="331">
        <v>2.2771535580524342</v>
      </c>
      <c r="BM338" s="342" t="s">
        <v>754</v>
      </c>
      <c r="BN338" s="231" t="s">
        <v>754</v>
      </c>
      <c r="BO338" s="438">
        <v>3.07</v>
      </c>
      <c r="BP338" s="438">
        <v>10</v>
      </c>
      <c r="BQ338" s="333">
        <v>3.2573289902280131</v>
      </c>
      <c r="BR338" s="347"/>
      <c r="BS338" s="347"/>
      <c r="BT338" s="347"/>
      <c r="BU338" s="347"/>
      <c r="BV338" s="347"/>
      <c r="BW338" s="347"/>
      <c r="BX338" s="347"/>
      <c r="BY338" s="347"/>
      <c r="BZ338" s="347"/>
      <c r="CA338" s="347"/>
      <c r="CB338" s="347"/>
      <c r="CC338" s="347"/>
      <c r="CU338" s="66"/>
      <c r="CX338" s="62" t="s">
        <v>929</v>
      </c>
      <c r="CY338" s="62">
        <v>3</v>
      </c>
      <c r="CZ338" s="62" t="s">
        <v>933</v>
      </c>
      <c r="DA338" s="62" t="s">
        <v>933</v>
      </c>
      <c r="DD338" s="54"/>
      <c r="DE338" s="56"/>
      <c r="DF338" s="56"/>
      <c r="DG338" s="56"/>
      <c r="DH338" s="56"/>
      <c r="DI338" s="4" t="s">
        <v>699</v>
      </c>
      <c r="DJ338" s="212">
        <v>265226411</v>
      </c>
      <c r="DK338" s="95" t="s">
        <v>700</v>
      </c>
      <c r="DL338" s="3">
        <v>7022</v>
      </c>
      <c r="DM338" s="95">
        <v>91</v>
      </c>
      <c r="DN338" s="266" t="s">
        <v>1090</v>
      </c>
      <c r="DO338" s="46" t="s">
        <v>48</v>
      </c>
      <c r="DP338" s="978" t="s">
        <v>1149</v>
      </c>
      <c r="DQ338" s="996">
        <v>3</v>
      </c>
      <c r="DR338" s="1057" t="s">
        <v>998</v>
      </c>
      <c r="DS338" s="1064" t="s">
        <v>998</v>
      </c>
      <c r="DU338" s="269">
        <v>0</v>
      </c>
      <c r="DV338" s="997" t="s">
        <v>863</v>
      </c>
      <c r="DW338" s="269" t="s">
        <v>863</v>
      </c>
      <c r="DX338" s="269">
        <v>1.2</v>
      </c>
      <c r="DY338" s="269" t="s">
        <v>863</v>
      </c>
      <c r="DZ338" s="269">
        <v>5870</v>
      </c>
      <c r="EA338" s="1020">
        <v>0.85299999999999998</v>
      </c>
      <c r="EB338" s="1020">
        <v>0.14699999999999999</v>
      </c>
      <c r="EC338" s="269">
        <v>1.5</v>
      </c>
      <c r="ED338" s="269">
        <v>6004</v>
      </c>
      <c r="EE338" s="269">
        <v>193.1</v>
      </c>
      <c r="EF338" s="919">
        <v>2.96</v>
      </c>
      <c r="EG338" s="269">
        <v>0</v>
      </c>
      <c r="EH338" s="556">
        <v>3</v>
      </c>
      <c r="EI338" s="283">
        <v>5</v>
      </c>
      <c r="EJ338" s="283">
        <v>10</v>
      </c>
      <c r="EK338" s="218">
        <v>25</v>
      </c>
      <c r="EL338" s="269">
        <v>3</v>
      </c>
      <c r="EM338" s="218">
        <v>1</v>
      </c>
      <c r="EN338" s="218">
        <v>158</v>
      </c>
      <c r="EO338" s="218">
        <v>58</v>
      </c>
      <c r="EP338" s="1083">
        <v>23.23345617689473</v>
      </c>
      <c r="EQ338" s="1057">
        <v>2</v>
      </c>
      <c r="ER338" s="998" t="s">
        <v>863</v>
      </c>
      <c r="ES338" s="1057">
        <v>0</v>
      </c>
      <c r="ET338" s="1057">
        <v>0</v>
      </c>
      <c r="EU338" s="269" t="s">
        <v>863</v>
      </c>
      <c r="EV338" s="269" t="s">
        <v>863</v>
      </c>
      <c r="EW338" s="269"/>
      <c r="EX338" s="987">
        <v>7022</v>
      </c>
      <c r="EY338" s="207"/>
      <c r="EZ338" s="207"/>
      <c r="FA338" s="207"/>
      <c r="FB338" s="207"/>
      <c r="FC338" s="660"/>
      <c r="FD338" s="661"/>
      <c r="FE338" s="662"/>
      <c r="FF338" s="663">
        <v>50</v>
      </c>
      <c r="FG338" s="230">
        <v>1120000</v>
      </c>
      <c r="FH338" s="207">
        <v>10</v>
      </c>
      <c r="FI338" s="133">
        <v>2240</v>
      </c>
      <c r="FJ338" s="538">
        <v>1930.88</v>
      </c>
      <c r="FK338" s="917"/>
      <c r="FL338" s="664"/>
      <c r="FM338" s="540">
        <v>3.0400646337421278</v>
      </c>
      <c r="FN338" s="541"/>
      <c r="FO338" s="542" t="e">
        <v>#DIV/0!</v>
      </c>
      <c r="FP338" s="167">
        <v>5870</v>
      </c>
      <c r="FQ338" s="234" t="s">
        <v>868</v>
      </c>
      <c r="FR338" s="228"/>
      <c r="FS338" s="228">
        <v>86.2</v>
      </c>
      <c r="GR338" s="225"/>
      <c r="GS338" s="225"/>
    </row>
    <row r="339" spans="1:201" hidden="1" x14ac:dyDescent="0.25">
      <c r="A339" s="101">
        <v>215</v>
      </c>
      <c r="B339" s="228">
        <f>COUNTIFS($E$1:E339,E339,$G$1:G339,G339)</f>
        <v>1</v>
      </c>
      <c r="C339" s="228"/>
      <c r="D339" s="1046">
        <v>7026</v>
      </c>
      <c r="E339" s="10" t="s">
        <v>702</v>
      </c>
      <c r="F339" s="207" t="s">
        <v>184</v>
      </c>
      <c r="G339" s="207">
        <v>9006292163</v>
      </c>
      <c r="H339" s="230">
        <f t="shared" si="5"/>
        <v>27</v>
      </c>
      <c r="I339" s="207" t="s">
        <v>703</v>
      </c>
      <c r="J339" s="209" t="s">
        <v>704</v>
      </c>
      <c r="K339" s="207" t="s">
        <v>53</v>
      </c>
      <c r="L339" s="256" t="s">
        <v>48</v>
      </c>
      <c r="M339" s="207">
        <v>9</v>
      </c>
      <c r="N339" s="213">
        <v>5</v>
      </c>
      <c r="O339" s="213"/>
      <c r="P339" s="213"/>
      <c r="Q339" s="296" t="s">
        <v>705</v>
      </c>
      <c r="T339" s="173" t="s">
        <v>32</v>
      </c>
      <c r="U339" s="177" t="s">
        <v>40</v>
      </c>
      <c r="V339" s="193" t="s">
        <v>674</v>
      </c>
      <c r="W339" s="173" t="s">
        <v>40</v>
      </c>
      <c r="X339" s="190" t="s">
        <v>480</v>
      </c>
      <c r="Y339" s="173" t="s">
        <v>545</v>
      </c>
      <c r="Z339" s="173" t="s">
        <v>481</v>
      </c>
      <c r="AA339" s="97"/>
      <c r="AB339" s="97"/>
      <c r="AC339" s="212">
        <v>21974</v>
      </c>
      <c r="AD339" s="212"/>
      <c r="AE339" s="212"/>
      <c r="AF339" s="212"/>
      <c r="AG339" s="212"/>
      <c r="AH339" s="166" t="s">
        <v>869</v>
      </c>
      <c r="AI339" s="230"/>
      <c r="AJ339" s="230">
        <v>80.900000000000006</v>
      </c>
      <c r="AK339" s="226">
        <v>90.2</v>
      </c>
      <c r="AL339" s="318">
        <v>72.971800000000002</v>
      </c>
      <c r="AM339" s="226">
        <v>723000</v>
      </c>
      <c r="AN339" s="281">
        <v>321.33333333333331</v>
      </c>
      <c r="AO339" s="226">
        <v>4</v>
      </c>
      <c r="AP339" s="370">
        <v>2.94</v>
      </c>
      <c r="AQ339" s="320">
        <v>7.48</v>
      </c>
      <c r="AR339" s="371">
        <v>87</v>
      </c>
      <c r="AS339" s="322">
        <v>97.42</v>
      </c>
      <c r="AT339" s="373">
        <v>0.39304812834224595</v>
      </c>
      <c r="AU339" s="369">
        <v>34.195187165775401</v>
      </c>
      <c r="AV339" s="325">
        <v>3.1117696867061811E-2</v>
      </c>
      <c r="AW339" s="280">
        <v>2.35765</v>
      </c>
      <c r="AX339" s="326">
        <v>0.12</v>
      </c>
      <c r="AY339" s="231" t="s">
        <v>754</v>
      </c>
      <c r="AZ339" s="460">
        <v>4.6399999999999997</v>
      </c>
      <c r="BA339" s="327"/>
      <c r="BB339" s="334">
        <v>1.3899999999999999E-4</v>
      </c>
      <c r="BC339" s="329">
        <v>0.11646999999999999</v>
      </c>
      <c r="BD339" s="329"/>
      <c r="BJ339" s="280">
        <v>67.3</v>
      </c>
      <c r="BK339" s="280">
        <v>31.9</v>
      </c>
      <c r="BL339" s="331">
        <v>2.1138211382113821</v>
      </c>
      <c r="BM339" s="342" t="s">
        <v>754</v>
      </c>
      <c r="BN339" s="231" t="s">
        <v>754</v>
      </c>
      <c r="BO339" s="438">
        <v>2.34</v>
      </c>
      <c r="BP339" s="438">
        <v>2.42</v>
      </c>
      <c r="BQ339" s="333">
        <v>1.0341880341880343</v>
      </c>
      <c r="BR339" s="347"/>
      <c r="BS339" s="347"/>
      <c r="BT339" s="347"/>
      <c r="BU339" s="347"/>
      <c r="BV339" s="347"/>
      <c r="BW339" s="347"/>
      <c r="BX339" s="347"/>
      <c r="BY339" s="347"/>
      <c r="BZ339" s="347"/>
      <c r="CA339" s="347"/>
      <c r="CB339" s="347"/>
      <c r="CC339" s="347"/>
      <c r="CU339" s="66"/>
      <c r="CX339" s="62" t="s">
        <v>926</v>
      </c>
      <c r="CY339" s="62" t="s">
        <v>1092</v>
      </c>
      <c r="CZ339" s="62" t="s">
        <v>936</v>
      </c>
      <c r="DA339" s="62" t="s">
        <v>936</v>
      </c>
      <c r="DD339" s="54"/>
      <c r="DE339" s="56"/>
      <c r="DF339" s="56"/>
      <c r="DG339" s="56"/>
      <c r="DH339" s="56"/>
      <c r="DI339" s="4" t="s">
        <v>702</v>
      </c>
      <c r="DJ339" s="212">
        <v>9006292163</v>
      </c>
      <c r="DK339" s="95" t="s">
        <v>703</v>
      </c>
      <c r="DL339" s="3">
        <v>7026</v>
      </c>
      <c r="DM339" s="95">
        <v>27</v>
      </c>
      <c r="DN339" s="521" t="s">
        <v>1088</v>
      </c>
      <c r="DO339" s="46" t="s">
        <v>48</v>
      </c>
      <c r="DP339" s="978" t="s">
        <v>161</v>
      </c>
      <c r="DQ339" s="996">
        <v>2</v>
      </c>
      <c r="DR339" s="1057" t="s">
        <v>1097</v>
      </c>
      <c r="DS339" s="1064" t="s">
        <v>1097</v>
      </c>
      <c r="DU339" s="269">
        <v>0</v>
      </c>
      <c r="DV339" s="997" t="s">
        <v>863</v>
      </c>
      <c r="DW339" s="269" t="s">
        <v>863</v>
      </c>
      <c r="DX339" s="269" t="s">
        <v>863</v>
      </c>
      <c r="DY339" s="269" t="s">
        <v>863</v>
      </c>
      <c r="DZ339" s="269">
        <v>21974</v>
      </c>
      <c r="EA339" s="1020">
        <v>0.69399999999999995</v>
      </c>
      <c r="EB339" s="1020">
        <v>0.30599999999999999</v>
      </c>
      <c r="EC339" s="269" t="s">
        <v>863</v>
      </c>
      <c r="ED339" s="269" t="s">
        <v>863</v>
      </c>
      <c r="EE339" s="269" t="s">
        <v>863</v>
      </c>
      <c r="EF339" s="269" t="s">
        <v>863</v>
      </c>
      <c r="EG339" s="269">
        <v>0</v>
      </c>
      <c r="EH339" s="556" t="s">
        <v>1092</v>
      </c>
      <c r="EI339" s="283">
        <v>5</v>
      </c>
      <c r="EJ339" s="283">
        <v>9</v>
      </c>
      <c r="EK339" s="218">
        <v>25</v>
      </c>
      <c r="EL339" s="269">
        <v>3</v>
      </c>
      <c r="EM339" s="218">
        <v>0</v>
      </c>
      <c r="EN339" s="269">
        <v>188</v>
      </c>
      <c r="EO339" s="269">
        <v>86</v>
      </c>
      <c r="EP339" s="1083">
        <v>24.332277048438204</v>
      </c>
      <c r="EQ339" s="1057">
        <v>0</v>
      </c>
      <c r="ER339" s="998" t="s">
        <v>863</v>
      </c>
      <c r="ES339" s="1057">
        <v>0</v>
      </c>
      <c r="ET339" s="1057">
        <v>0</v>
      </c>
      <c r="EU339" s="269">
        <v>4</v>
      </c>
      <c r="EV339" s="998">
        <v>42944</v>
      </c>
      <c r="EW339" s="998"/>
      <c r="EX339" s="988">
        <v>7026</v>
      </c>
      <c r="EY339" s="207"/>
      <c r="EZ339" s="207"/>
      <c r="FA339" s="207"/>
      <c r="FB339" s="207"/>
      <c r="FC339" s="660"/>
      <c r="FD339" s="661"/>
      <c r="FE339" s="662"/>
      <c r="FF339" s="663">
        <v>50</v>
      </c>
      <c r="FG339" s="230">
        <v>992000</v>
      </c>
      <c r="FH339" s="207">
        <v>10</v>
      </c>
      <c r="FI339" s="133">
        <v>1984</v>
      </c>
      <c r="FJ339" s="538">
        <v>1605.056</v>
      </c>
      <c r="FK339" s="917"/>
      <c r="FL339" s="664"/>
      <c r="FM339" s="540">
        <v>13.690488057737548</v>
      </c>
      <c r="FN339" s="541"/>
      <c r="FO339" s="542" t="e">
        <v>#DIV/0!</v>
      </c>
      <c r="FP339" s="167">
        <v>21974</v>
      </c>
      <c r="FQ339" s="234" t="s">
        <v>869</v>
      </c>
      <c r="FR339" s="228"/>
      <c r="FS339" s="228">
        <v>80.900000000000006</v>
      </c>
      <c r="GR339" s="225"/>
      <c r="GS339" s="225"/>
    </row>
    <row r="340" spans="1:201" hidden="1" x14ac:dyDescent="0.25">
      <c r="A340" s="101">
        <v>216</v>
      </c>
      <c r="B340" s="228">
        <f>COUNTIFS($E$1:E340,E340,$G$1:G340,G340)</f>
        <v>1</v>
      </c>
      <c r="C340" s="228"/>
      <c r="D340" s="1046">
        <v>7027</v>
      </c>
      <c r="E340" s="10" t="s">
        <v>706</v>
      </c>
      <c r="F340" s="207" t="s">
        <v>52</v>
      </c>
      <c r="G340" s="207">
        <v>6257291436</v>
      </c>
      <c r="H340" s="230">
        <f t="shared" si="5"/>
        <v>55</v>
      </c>
      <c r="I340" s="207" t="s">
        <v>703</v>
      </c>
      <c r="J340" s="207" t="s">
        <v>71</v>
      </c>
      <c r="K340" s="207" t="s">
        <v>53</v>
      </c>
      <c r="L340" s="256" t="s">
        <v>48</v>
      </c>
      <c r="M340" s="207">
        <v>6</v>
      </c>
      <c r="N340" s="213">
        <v>3</v>
      </c>
      <c r="O340" s="213"/>
      <c r="P340" s="213"/>
      <c r="Q340" s="296" t="s">
        <v>705</v>
      </c>
      <c r="T340" s="173" t="s">
        <v>32</v>
      </c>
      <c r="U340" s="177" t="s">
        <v>40</v>
      </c>
      <c r="V340" s="193" t="s">
        <v>674</v>
      </c>
      <c r="W340" s="173" t="s">
        <v>40</v>
      </c>
      <c r="X340" s="190" t="s">
        <v>480</v>
      </c>
      <c r="Y340" s="173" t="s">
        <v>545</v>
      </c>
      <c r="Z340" s="173" t="s">
        <v>545</v>
      </c>
      <c r="AA340" s="97"/>
      <c r="AB340" s="97"/>
      <c r="AC340" s="212">
        <v>344</v>
      </c>
      <c r="AD340" s="212"/>
      <c r="AE340" s="212"/>
      <c r="AF340" s="212"/>
      <c r="AG340" s="212"/>
      <c r="AH340" s="166" t="s">
        <v>870</v>
      </c>
      <c r="AI340" s="230"/>
      <c r="AJ340" s="230">
        <v>7.83</v>
      </c>
      <c r="AK340" s="226">
        <v>71.3</v>
      </c>
      <c r="AL340" s="318">
        <v>5.5827900000000001</v>
      </c>
      <c r="AM340" s="226">
        <v>53731</v>
      </c>
      <c r="AN340" s="281">
        <v>26.865500000000001</v>
      </c>
      <c r="AO340" s="226">
        <v>3</v>
      </c>
      <c r="AP340" s="370">
        <v>29.9</v>
      </c>
      <c r="AQ340" s="320">
        <v>54.8</v>
      </c>
      <c r="AR340" s="371">
        <v>12.7</v>
      </c>
      <c r="AS340" s="322">
        <v>97.399999999999991</v>
      </c>
      <c r="AT340" s="373">
        <v>0.54562043795620441</v>
      </c>
      <c r="AU340" s="369">
        <v>6.9293795620437955</v>
      </c>
      <c r="AV340" s="325">
        <v>0.44296296296296295</v>
      </c>
      <c r="AW340" s="280">
        <v>24.498599999999996</v>
      </c>
      <c r="AX340" s="326">
        <v>1.1000000000000001</v>
      </c>
      <c r="AY340" s="231" t="s">
        <v>754</v>
      </c>
      <c r="AZ340" s="460"/>
      <c r="BA340" s="327"/>
      <c r="BB340" s="334">
        <v>0.36</v>
      </c>
      <c r="BC340" s="329">
        <v>1.0802800000000006</v>
      </c>
      <c r="BD340" s="329"/>
      <c r="BJ340" s="280">
        <v>45.4</v>
      </c>
      <c r="BK340" s="280">
        <v>54.1</v>
      </c>
      <c r="BL340" s="331">
        <v>0.83796296296296302</v>
      </c>
      <c r="BM340" s="342" t="s">
        <v>754</v>
      </c>
      <c r="BN340" s="231" t="s">
        <v>754</v>
      </c>
      <c r="BO340" s="438">
        <v>4.6100000000000003</v>
      </c>
      <c r="BP340" s="438">
        <v>8.2799999999999994</v>
      </c>
      <c r="BQ340" s="333">
        <v>1.7960954446854662</v>
      </c>
      <c r="BR340" s="347"/>
      <c r="BS340" s="347"/>
      <c r="BT340" s="347"/>
      <c r="BU340" s="347"/>
      <c r="BV340" s="347"/>
      <c r="BW340" s="347"/>
      <c r="BX340" s="347"/>
      <c r="BY340" s="347"/>
      <c r="BZ340" s="347"/>
      <c r="CA340" s="347"/>
      <c r="CB340" s="347"/>
      <c r="CC340" s="347"/>
      <c r="CU340" s="66"/>
      <c r="CX340" s="62" t="s">
        <v>926</v>
      </c>
      <c r="CY340" s="62">
        <v>2</v>
      </c>
      <c r="CZ340" s="62" t="s">
        <v>935</v>
      </c>
      <c r="DA340" s="231" t="s">
        <v>935</v>
      </c>
      <c r="DD340" s="54"/>
      <c r="DE340" s="56"/>
      <c r="DF340" s="56"/>
      <c r="DG340" s="56"/>
      <c r="DH340" s="56"/>
      <c r="DI340" s="4" t="s">
        <v>706</v>
      </c>
      <c r="DJ340" s="212">
        <v>6257291436</v>
      </c>
      <c r="DK340" s="95" t="s">
        <v>703</v>
      </c>
      <c r="DL340" s="3">
        <v>7027</v>
      </c>
      <c r="DM340" s="95">
        <v>55</v>
      </c>
      <c r="DN340" s="266" t="s">
        <v>1090</v>
      </c>
      <c r="DO340" s="46" t="s">
        <v>48</v>
      </c>
      <c r="DP340" s="978" t="s">
        <v>158</v>
      </c>
      <c r="DQ340" s="996">
        <v>2</v>
      </c>
      <c r="DR340" s="560" t="s">
        <v>71</v>
      </c>
      <c r="DS340" s="1064" t="s">
        <v>71</v>
      </c>
      <c r="DU340" s="269">
        <v>0</v>
      </c>
      <c r="DV340" s="997" t="s">
        <v>863</v>
      </c>
      <c r="DW340" s="269" t="s">
        <v>863</v>
      </c>
      <c r="DX340" s="269" t="s">
        <v>863</v>
      </c>
      <c r="DY340" s="269" t="s">
        <v>863</v>
      </c>
      <c r="DZ340" s="269">
        <v>344</v>
      </c>
      <c r="EA340" s="1020">
        <v>0.14799999999999999</v>
      </c>
      <c r="EB340" s="1020">
        <v>0.85199999999999998</v>
      </c>
      <c r="EC340" s="269" t="s">
        <v>863</v>
      </c>
      <c r="ED340" s="269" t="s">
        <v>863</v>
      </c>
      <c r="EE340" s="269" t="s">
        <v>863</v>
      </c>
      <c r="EF340" s="269" t="s">
        <v>863</v>
      </c>
      <c r="EG340" s="269">
        <v>0</v>
      </c>
      <c r="EH340" s="556">
        <v>2</v>
      </c>
      <c r="EI340" s="283">
        <v>3</v>
      </c>
      <c r="EJ340" s="283">
        <v>6</v>
      </c>
      <c r="EK340" s="218">
        <v>15</v>
      </c>
      <c r="EL340" s="218">
        <v>2</v>
      </c>
      <c r="EM340" s="218">
        <v>0</v>
      </c>
      <c r="EN340" s="218">
        <v>159</v>
      </c>
      <c r="EO340" s="218">
        <v>75</v>
      </c>
      <c r="EP340" s="1083">
        <v>29.666548000474666</v>
      </c>
      <c r="EQ340" s="1057">
        <v>0</v>
      </c>
      <c r="ER340" s="998" t="s">
        <v>863</v>
      </c>
      <c r="ES340" s="1057">
        <v>2</v>
      </c>
      <c r="ET340" s="1057">
        <v>1</v>
      </c>
      <c r="EU340" s="269">
        <v>4</v>
      </c>
      <c r="EV340" s="998">
        <v>42935</v>
      </c>
      <c r="EW340" s="998"/>
      <c r="EX340" s="988">
        <v>7027</v>
      </c>
      <c r="EY340" s="207"/>
      <c r="EZ340" s="207"/>
      <c r="FA340" s="207"/>
      <c r="FB340" s="207"/>
      <c r="FC340" s="660"/>
      <c r="FD340" s="661"/>
      <c r="FE340" s="662"/>
      <c r="FF340" s="663">
        <v>50</v>
      </c>
      <c r="FG340" s="230">
        <v>962000</v>
      </c>
      <c r="FH340" s="207">
        <v>10</v>
      </c>
      <c r="FI340" s="133">
        <v>1924</v>
      </c>
      <c r="FJ340" s="538">
        <v>150.64920000000001</v>
      </c>
      <c r="FK340" s="917"/>
      <c r="FL340" s="664"/>
      <c r="FM340" s="540">
        <v>2.283450559312628</v>
      </c>
      <c r="FN340" s="541"/>
      <c r="FO340" s="542" t="e">
        <v>#DIV/0!</v>
      </c>
      <c r="FP340" s="167">
        <v>344</v>
      </c>
      <c r="FQ340" s="234" t="s">
        <v>870</v>
      </c>
      <c r="FR340" s="228"/>
      <c r="FS340" s="228">
        <v>7.83</v>
      </c>
      <c r="GR340" s="225"/>
      <c r="GS340" s="225"/>
    </row>
    <row r="341" spans="1:201" hidden="1" x14ac:dyDescent="0.25">
      <c r="A341" s="228">
        <v>217</v>
      </c>
      <c r="B341" s="228">
        <f>COUNTIFS($E$1:E341,E341,$G$1:G341,G341)</f>
        <v>1</v>
      </c>
      <c r="C341" s="228"/>
      <c r="D341" s="1046">
        <v>7038</v>
      </c>
      <c r="E341" s="10" t="s">
        <v>707</v>
      </c>
      <c r="F341" s="207" t="s">
        <v>59</v>
      </c>
      <c r="G341" s="207">
        <v>5754021075</v>
      </c>
      <c r="H341" s="230">
        <f t="shared" si="5"/>
        <v>60</v>
      </c>
      <c r="I341" s="207" t="s">
        <v>708</v>
      </c>
      <c r="J341" s="207" t="s">
        <v>31</v>
      </c>
      <c r="K341" s="223" t="s">
        <v>28</v>
      </c>
      <c r="L341" s="257" t="s">
        <v>48</v>
      </c>
      <c r="M341" s="207">
        <v>1</v>
      </c>
      <c r="N341" s="213">
        <v>9</v>
      </c>
      <c r="O341" s="213"/>
      <c r="P341" s="213"/>
      <c r="Q341" s="296" t="s">
        <v>709</v>
      </c>
      <c r="T341" s="173" t="s">
        <v>32</v>
      </c>
      <c r="U341" s="177" t="s">
        <v>40</v>
      </c>
      <c r="V341" s="193" t="s">
        <v>674</v>
      </c>
      <c r="W341" s="173" t="s">
        <v>40</v>
      </c>
      <c r="X341" s="190" t="s">
        <v>480</v>
      </c>
      <c r="Y341" s="173" t="s">
        <v>545</v>
      </c>
      <c r="Z341" s="173" t="s">
        <v>481</v>
      </c>
      <c r="AA341" s="97"/>
      <c r="AB341" s="97"/>
      <c r="AC341" s="212" t="s">
        <v>40</v>
      </c>
      <c r="AD341" s="212"/>
      <c r="AE341" s="212"/>
      <c r="AF341" s="212"/>
      <c r="AG341" s="212"/>
      <c r="AH341" s="166" t="s">
        <v>710</v>
      </c>
      <c r="AI341" s="230"/>
      <c r="AJ341" s="230">
        <v>78.5</v>
      </c>
      <c r="AK341" s="226">
        <v>92.5</v>
      </c>
      <c r="AL341" s="318">
        <v>72.612499999999997</v>
      </c>
      <c r="AM341" s="226">
        <v>72618</v>
      </c>
      <c r="AN341" s="281">
        <v>290.47199999999998</v>
      </c>
      <c r="AO341" s="226">
        <v>4</v>
      </c>
      <c r="AP341" s="370">
        <v>78.5</v>
      </c>
      <c r="AQ341" s="320">
        <v>10.6</v>
      </c>
      <c r="AR341" s="371">
        <v>10.199999999999999</v>
      </c>
      <c r="AS341" s="322">
        <v>99.3</v>
      </c>
      <c r="AT341" s="373">
        <v>7.4056603773584913</v>
      </c>
      <c r="AU341" s="369">
        <v>75.537735849056602</v>
      </c>
      <c r="AV341" s="325">
        <v>3.7740384615384621</v>
      </c>
      <c r="AW341" s="280">
        <v>69.141599999999983</v>
      </c>
      <c r="AX341" s="326"/>
      <c r="AY341" s="231" t="s">
        <v>754</v>
      </c>
      <c r="AZ341" s="460"/>
      <c r="BA341" s="327"/>
      <c r="BB341" s="334">
        <v>8.3000000000000004E-2</v>
      </c>
      <c r="BC341" s="329">
        <v>1.8716800000000036</v>
      </c>
      <c r="BD341" s="329"/>
      <c r="BJ341" s="280">
        <v>46.7</v>
      </c>
      <c r="BK341" s="280">
        <v>52.5</v>
      </c>
      <c r="BL341" s="331">
        <v>0.88888888888888895</v>
      </c>
      <c r="BM341" s="342" t="s">
        <v>754</v>
      </c>
      <c r="BN341" s="231" t="s">
        <v>754</v>
      </c>
      <c r="BO341" s="438">
        <v>26.4</v>
      </c>
      <c r="BP341" s="438">
        <v>59.8</v>
      </c>
      <c r="BQ341" s="333">
        <v>2.2651515151515151</v>
      </c>
      <c r="BR341" s="347"/>
      <c r="BS341" s="347"/>
      <c r="BT341" s="347"/>
      <c r="BU341" s="347"/>
      <c r="BV341" s="347"/>
      <c r="BW341" s="347"/>
      <c r="BX341" s="347"/>
      <c r="BY341" s="347"/>
      <c r="BZ341" s="347"/>
      <c r="CA341" s="347"/>
      <c r="CB341" s="347"/>
      <c r="CC341" s="347"/>
      <c r="CU341" s="66"/>
      <c r="CX341" s="62" t="s">
        <v>929</v>
      </c>
      <c r="CY341" s="62">
        <v>3</v>
      </c>
      <c r="CZ341" s="421" t="s">
        <v>930</v>
      </c>
      <c r="DA341" s="98" t="s">
        <v>930</v>
      </c>
      <c r="DD341" s="54"/>
      <c r="DE341" s="56"/>
      <c r="DF341" s="56"/>
      <c r="DG341" s="56"/>
      <c r="DH341" s="56"/>
      <c r="DI341" s="24" t="s">
        <v>707</v>
      </c>
      <c r="DJ341" s="212">
        <v>5754021075</v>
      </c>
      <c r="DK341" s="95" t="s">
        <v>708</v>
      </c>
      <c r="DL341" s="3">
        <v>7038</v>
      </c>
      <c r="DM341" s="95">
        <v>60</v>
      </c>
      <c r="DN341" s="266" t="s">
        <v>1090</v>
      </c>
      <c r="DO341" s="46" t="s">
        <v>48</v>
      </c>
      <c r="DP341" s="978" t="s">
        <v>710</v>
      </c>
      <c r="DQ341" s="996">
        <v>1</v>
      </c>
      <c r="DR341" s="560" t="s">
        <v>31</v>
      </c>
      <c r="DS341" s="1064" t="s">
        <v>31</v>
      </c>
      <c r="DU341" s="269">
        <v>0</v>
      </c>
      <c r="DV341" s="998">
        <v>42984</v>
      </c>
      <c r="DW341" s="269">
        <v>0</v>
      </c>
      <c r="DX341" s="269" t="s">
        <v>863</v>
      </c>
      <c r="DY341" s="269" t="s">
        <v>863</v>
      </c>
      <c r="DZ341" s="269" t="s">
        <v>863</v>
      </c>
      <c r="EA341" s="269" t="s">
        <v>863</v>
      </c>
      <c r="EB341" s="269" t="s">
        <v>863</v>
      </c>
      <c r="EC341" s="269" t="s">
        <v>863</v>
      </c>
      <c r="ED341" s="269" t="s">
        <v>863</v>
      </c>
      <c r="EE341" s="269" t="s">
        <v>863</v>
      </c>
      <c r="EF341" s="269" t="s">
        <v>863</v>
      </c>
      <c r="EG341" s="269">
        <v>0</v>
      </c>
      <c r="EH341" s="556">
        <v>3</v>
      </c>
      <c r="EI341" s="283">
        <v>9</v>
      </c>
      <c r="EJ341" s="283">
        <v>1</v>
      </c>
      <c r="EK341" s="218">
        <v>10</v>
      </c>
      <c r="EL341" s="218">
        <v>3</v>
      </c>
      <c r="EM341" s="218">
        <v>0</v>
      </c>
      <c r="EN341" s="218">
        <v>158</v>
      </c>
      <c r="EO341" s="218">
        <v>80</v>
      </c>
      <c r="EP341" s="1083">
        <v>32.046146450889282</v>
      </c>
      <c r="EQ341" s="1057">
        <v>3</v>
      </c>
      <c r="ER341" s="998" t="s">
        <v>863</v>
      </c>
      <c r="ES341" s="1057">
        <v>3</v>
      </c>
      <c r="ET341" s="1057">
        <v>1</v>
      </c>
      <c r="EU341" s="269" t="s">
        <v>863</v>
      </c>
      <c r="EV341" s="269" t="s">
        <v>863</v>
      </c>
      <c r="EW341" s="269"/>
      <c r="EX341" s="988">
        <v>7038</v>
      </c>
      <c r="EY341" s="207"/>
      <c r="EZ341" s="207"/>
      <c r="FA341" s="207"/>
      <c r="FB341" s="207"/>
      <c r="FC341" s="660"/>
      <c r="FD341" s="661"/>
      <c r="FE341" s="662"/>
      <c r="FF341" s="663">
        <v>40</v>
      </c>
      <c r="FG341" s="230">
        <v>99979</v>
      </c>
      <c r="FH341" s="207">
        <v>10</v>
      </c>
      <c r="FI341" s="133">
        <v>249.94749999999999</v>
      </c>
      <c r="FJ341" s="538">
        <v>196.2087875</v>
      </c>
      <c r="FK341" s="917"/>
      <c r="FL341" s="664"/>
      <c r="FM341" s="540"/>
      <c r="FN341" s="918"/>
      <c r="FO341" s="542"/>
      <c r="FP341" s="897" t="s">
        <v>40</v>
      </c>
      <c r="FQ341" s="234" t="s">
        <v>710</v>
      </c>
      <c r="FR341" s="228"/>
      <c r="FS341" s="228">
        <v>78.5</v>
      </c>
      <c r="GR341" s="225"/>
      <c r="GS341" s="225"/>
    </row>
    <row r="342" spans="1:201" hidden="1" x14ac:dyDescent="0.25">
      <c r="A342" s="101">
        <v>218</v>
      </c>
      <c r="B342" s="228">
        <f>COUNTIFS($E$1:E342,E342,$G$1:G342,G342)</f>
        <v>1</v>
      </c>
      <c r="C342" s="228"/>
      <c r="D342" s="966">
        <v>7043</v>
      </c>
      <c r="E342" s="233" t="s">
        <v>711</v>
      </c>
      <c r="F342" s="230" t="s">
        <v>30</v>
      </c>
      <c r="G342" s="230">
        <v>470316041</v>
      </c>
      <c r="H342" s="230">
        <f t="shared" si="5"/>
        <v>70</v>
      </c>
      <c r="I342" s="230" t="s">
        <v>708</v>
      </c>
      <c r="J342" s="223" t="s">
        <v>712</v>
      </c>
      <c r="K342" s="230" t="s">
        <v>53</v>
      </c>
      <c r="L342" s="257" t="s">
        <v>48</v>
      </c>
      <c r="M342" s="230">
        <v>17</v>
      </c>
      <c r="N342" s="226">
        <v>1</v>
      </c>
      <c r="O342" s="226"/>
      <c r="P342" s="226"/>
      <c r="Q342" s="296" t="s">
        <v>661</v>
      </c>
      <c r="T342" s="173" t="s">
        <v>32</v>
      </c>
      <c r="U342" s="177" t="s">
        <v>40</v>
      </c>
      <c r="V342" s="193" t="s">
        <v>674</v>
      </c>
      <c r="W342" s="173" t="s">
        <v>40</v>
      </c>
      <c r="X342" s="190" t="s">
        <v>480</v>
      </c>
      <c r="Y342" s="173" t="s">
        <v>545</v>
      </c>
      <c r="Z342" s="173" t="s">
        <v>481</v>
      </c>
      <c r="AA342" s="97"/>
      <c r="AB342" s="97"/>
      <c r="AC342" s="219">
        <v>453</v>
      </c>
      <c r="AD342" s="219"/>
      <c r="AE342" s="219"/>
      <c r="AF342" s="219"/>
      <c r="AG342" s="219"/>
      <c r="AH342" s="166" t="s">
        <v>869</v>
      </c>
      <c r="AI342" s="230"/>
      <c r="AJ342" s="230">
        <v>68.099999999999994</v>
      </c>
      <c r="AK342" s="226">
        <v>95.2</v>
      </c>
      <c r="AL342" s="318">
        <v>64.831199999999995</v>
      </c>
      <c r="AM342" s="226">
        <v>54446</v>
      </c>
      <c r="AN342" s="281">
        <v>12.810823529411765</v>
      </c>
      <c r="AO342" s="226">
        <v>4</v>
      </c>
      <c r="AP342" s="370">
        <v>11.4</v>
      </c>
      <c r="AQ342" s="320">
        <v>44.7</v>
      </c>
      <c r="AR342" s="371">
        <v>42.5</v>
      </c>
      <c r="AS342" s="322">
        <v>98.6</v>
      </c>
      <c r="AT342" s="373">
        <v>0.25503355704697983</v>
      </c>
      <c r="AU342" s="369">
        <v>10.838926174496644</v>
      </c>
      <c r="AV342" s="325">
        <v>0.13073394495412843</v>
      </c>
      <c r="AW342" s="280">
        <v>7.8647999999999998</v>
      </c>
      <c r="AX342" s="326">
        <v>2.1</v>
      </c>
      <c r="AY342" s="231" t="s">
        <v>754</v>
      </c>
      <c r="AZ342" s="460">
        <v>3.22</v>
      </c>
      <c r="BA342" s="327"/>
      <c r="BB342" s="334">
        <v>0.11</v>
      </c>
      <c r="BC342" s="329">
        <v>0.70704000000000011</v>
      </c>
      <c r="BD342" s="329"/>
      <c r="BJ342" s="280">
        <v>44.3</v>
      </c>
      <c r="BK342" s="280">
        <v>53.9</v>
      </c>
      <c r="BL342" s="331">
        <v>0.82133333333333336</v>
      </c>
      <c r="BM342" s="342" t="s">
        <v>754</v>
      </c>
      <c r="BN342" s="231" t="s">
        <v>754</v>
      </c>
      <c r="BO342" s="438">
        <v>1.85</v>
      </c>
      <c r="BP342" s="438">
        <v>7.89</v>
      </c>
      <c r="BQ342" s="333">
        <v>4.2648648648648644</v>
      </c>
      <c r="BR342" s="347"/>
      <c r="BS342" s="347"/>
      <c r="BT342" s="347"/>
      <c r="BU342" s="347"/>
      <c r="BV342" s="347"/>
      <c r="BW342" s="347"/>
      <c r="BX342" s="347"/>
      <c r="BY342" s="347"/>
      <c r="BZ342" s="347"/>
      <c r="CA342" s="347"/>
      <c r="CB342" s="347"/>
      <c r="CC342" s="347"/>
      <c r="CU342" s="66"/>
      <c r="CX342" s="62" t="s">
        <v>926</v>
      </c>
      <c r="CY342" s="62">
        <v>2</v>
      </c>
      <c r="CZ342" s="62" t="s">
        <v>1293</v>
      </c>
      <c r="DA342" s="62" t="s">
        <v>1293</v>
      </c>
      <c r="DD342" s="54"/>
      <c r="DE342" s="56"/>
      <c r="DF342" s="56"/>
      <c r="DG342" s="56"/>
      <c r="DH342" s="56"/>
      <c r="DI342" s="4" t="s">
        <v>711</v>
      </c>
      <c r="DJ342" s="212">
        <v>470316041</v>
      </c>
      <c r="DK342" s="95" t="s">
        <v>708</v>
      </c>
      <c r="DL342" s="3">
        <v>7043</v>
      </c>
      <c r="DM342" s="95">
        <v>70</v>
      </c>
      <c r="DN342" s="521" t="s">
        <v>1088</v>
      </c>
      <c r="DO342" s="46" t="s">
        <v>48</v>
      </c>
      <c r="DP342" s="978" t="s">
        <v>161</v>
      </c>
      <c r="DQ342" s="996">
        <v>2</v>
      </c>
      <c r="DR342" s="1057" t="s">
        <v>1001</v>
      </c>
      <c r="DS342" s="1064" t="s">
        <v>34</v>
      </c>
      <c r="DU342" s="269">
        <v>0</v>
      </c>
      <c r="DV342" s="997" t="s">
        <v>863</v>
      </c>
      <c r="DW342" s="269" t="s">
        <v>863</v>
      </c>
      <c r="DX342" s="269" t="s">
        <v>863</v>
      </c>
      <c r="DY342" s="269" t="s">
        <v>863</v>
      </c>
      <c r="DZ342" s="269">
        <v>453</v>
      </c>
      <c r="EA342" s="1020">
        <v>0.22700000000000001</v>
      </c>
      <c r="EB342" s="1020">
        <v>0.77300000000000002</v>
      </c>
      <c r="EC342" s="269" t="s">
        <v>863</v>
      </c>
      <c r="ED342" s="269" t="s">
        <v>863</v>
      </c>
      <c r="EE342" s="269" t="s">
        <v>863</v>
      </c>
      <c r="EF342" s="269" t="s">
        <v>863</v>
      </c>
      <c r="EG342" s="269">
        <v>0</v>
      </c>
      <c r="EH342" s="556">
        <v>2</v>
      </c>
      <c r="EI342" s="283">
        <v>1</v>
      </c>
      <c r="EJ342" s="283">
        <v>17</v>
      </c>
      <c r="EK342" s="218">
        <v>50</v>
      </c>
      <c r="EL342" s="269">
        <v>3</v>
      </c>
      <c r="EM342" s="218">
        <v>1</v>
      </c>
      <c r="EN342" s="218">
        <v>179</v>
      </c>
      <c r="EO342" s="218">
        <v>110</v>
      </c>
      <c r="EP342" s="1083">
        <v>34.331013389095226</v>
      </c>
      <c r="EQ342" s="1057">
        <v>0</v>
      </c>
      <c r="ER342" s="998" t="s">
        <v>863</v>
      </c>
      <c r="ES342" s="1057">
        <v>2</v>
      </c>
      <c r="ET342" s="1057">
        <v>2</v>
      </c>
      <c r="EU342" s="269">
        <v>4</v>
      </c>
      <c r="EV342" s="998">
        <v>42940</v>
      </c>
      <c r="EW342" s="998"/>
      <c r="EX342" s="987">
        <v>7043</v>
      </c>
      <c r="EY342" s="230"/>
      <c r="EZ342" s="230"/>
      <c r="FA342" s="230"/>
      <c r="FB342" s="230"/>
      <c r="FC342" s="126"/>
      <c r="FD342" s="128"/>
      <c r="FE342" s="197"/>
      <c r="FF342" s="32">
        <v>50</v>
      </c>
      <c r="FG342" s="230">
        <v>83976</v>
      </c>
      <c r="FH342" s="230">
        <v>10</v>
      </c>
      <c r="FI342" s="133">
        <v>167.952</v>
      </c>
      <c r="FJ342" s="538">
        <v>114.37531199999999</v>
      </c>
      <c r="FK342" s="539"/>
      <c r="FL342" s="37"/>
      <c r="FM342" s="540">
        <v>3.9606449335849683</v>
      </c>
      <c r="FN342" s="541"/>
      <c r="FO342" s="542" t="e">
        <v>#DIV/0!</v>
      </c>
      <c r="FP342" s="167">
        <v>453</v>
      </c>
      <c r="FQ342" s="234" t="s">
        <v>869</v>
      </c>
      <c r="FR342" s="228"/>
      <c r="FS342" s="228">
        <v>68.099999999999994</v>
      </c>
      <c r="FT342" s="101"/>
      <c r="FU342" s="101"/>
      <c r="FV342" s="101"/>
      <c r="GR342" s="225"/>
      <c r="GS342" s="225"/>
    </row>
    <row r="343" spans="1:201" hidden="1" x14ac:dyDescent="0.25">
      <c r="A343" s="101">
        <v>219</v>
      </c>
      <c r="B343" s="228">
        <f>COUNTIFS($E$1:E343,E343,$G$1:G343,G343)</f>
        <v>1</v>
      </c>
      <c r="C343" s="228"/>
      <c r="D343" s="966">
        <v>7044</v>
      </c>
      <c r="E343" s="233" t="s">
        <v>713</v>
      </c>
      <c r="F343" s="230" t="s">
        <v>279</v>
      </c>
      <c r="G343" s="230">
        <v>5507281186</v>
      </c>
      <c r="H343" s="230">
        <f t="shared" si="5"/>
        <v>62</v>
      </c>
      <c r="I343" s="230" t="s">
        <v>708</v>
      </c>
      <c r="J343" s="230" t="s">
        <v>60</v>
      </c>
      <c r="K343" s="230" t="s">
        <v>53</v>
      </c>
      <c r="L343" s="257" t="s">
        <v>48</v>
      </c>
      <c r="M343" s="230">
        <v>16</v>
      </c>
      <c r="N343" s="226">
        <v>5</v>
      </c>
      <c r="O343" s="226"/>
      <c r="P343" s="226"/>
      <c r="Q343" s="296" t="s">
        <v>714</v>
      </c>
      <c r="T343" s="173" t="s">
        <v>32</v>
      </c>
      <c r="U343" s="177" t="s">
        <v>40</v>
      </c>
      <c r="V343" s="193" t="s">
        <v>674</v>
      </c>
      <c r="W343" s="173" t="s">
        <v>40</v>
      </c>
      <c r="X343" s="190" t="s">
        <v>480</v>
      </c>
      <c r="Y343" s="173" t="s">
        <v>545</v>
      </c>
      <c r="Z343" s="173" t="s">
        <v>481</v>
      </c>
      <c r="AA343" s="97"/>
      <c r="AB343" s="97"/>
      <c r="AC343" s="219">
        <v>47524</v>
      </c>
      <c r="AD343" s="219"/>
      <c r="AE343" s="219"/>
      <c r="AF343" s="219"/>
      <c r="AG343" s="219"/>
      <c r="AH343" s="166" t="s">
        <v>868</v>
      </c>
      <c r="AI343" s="230"/>
      <c r="AJ343" s="230">
        <v>81.099999999999994</v>
      </c>
      <c r="AK343" s="226">
        <v>94.1</v>
      </c>
      <c r="AL343" s="318">
        <v>76.315099999999987</v>
      </c>
      <c r="AM343" s="226">
        <v>648000</v>
      </c>
      <c r="AN343" s="281">
        <v>162</v>
      </c>
      <c r="AO343" s="226">
        <v>4</v>
      </c>
      <c r="AP343" s="370">
        <v>1.48</v>
      </c>
      <c r="AQ343" s="320">
        <v>7.16</v>
      </c>
      <c r="AR343" s="371">
        <v>90</v>
      </c>
      <c r="AS343" s="322">
        <v>98.64</v>
      </c>
      <c r="AT343" s="373">
        <v>0.20670391061452514</v>
      </c>
      <c r="AU343" s="369">
        <v>18.603351955307264</v>
      </c>
      <c r="AV343" s="325">
        <v>1.5232606010703994E-2</v>
      </c>
      <c r="AW343" s="280">
        <v>1.0214400000000001</v>
      </c>
      <c r="AX343" s="326">
        <v>0.19</v>
      </c>
      <c r="AY343" s="231" t="s">
        <v>754</v>
      </c>
      <c r="AZ343" s="460">
        <v>10.1</v>
      </c>
      <c r="BA343" s="327"/>
      <c r="BB343" s="334">
        <v>3.8999999999999998E-3</v>
      </c>
      <c r="BC343" s="329">
        <v>9.1711999999999974E-2</v>
      </c>
      <c r="BD343" s="329"/>
      <c r="BJ343" s="280">
        <v>71.400000000000006</v>
      </c>
      <c r="BK343" s="280">
        <v>26.2</v>
      </c>
      <c r="BL343" s="331">
        <v>2.7224880382775121</v>
      </c>
      <c r="BM343" s="342" t="s">
        <v>754</v>
      </c>
      <c r="BN343" s="231" t="s">
        <v>754</v>
      </c>
      <c r="BO343" s="438">
        <v>5.3</v>
      </c>
      <c r="BP343" s="438">
        <v>25.2</v>
      </c>
      <c r="BQ343" s="333">
        <v>4.7547169811320753</v>
      </c>
      <c r="BR343" s="347"/>
      <c r="BS343" s="347"/>
      <c r="BT343" s="347"/>
      <c r="BU343" s="347"/>
      <c r="BV343" s="347"/>
      <c r="BW343" s="347"/>
      <c r="BX343" s="347"/>
      <c r="BY343" s="347"/>
      <c r="BZ343" s="347"/>
      <c r="CA343" s="347"/>
      <c r="CB343" s="347"/>
      <c r="CC343" s="347"/>
      <c r="CU343" s="66"/>
      <c r="CX343" s="62" t="s">
        <v>1046</v>
      </c>
      <c r="CY343" s="62">
        <v>5</v>
      </c>
      <c r="CZ343" s="62" t="s">
        <v>936</v>
      </c>
      <c r="DA343" s="62" t="s">
        <v>936</v>
      </c>
      <c r="DD343" s="54"/>
      <c r="DE343" s="56"/>
      <c r="DF343" s="56"/>
      <c r="DG343" s="56"/>
      <c r="DH343" s="56"/>
      <c r="DI343" s="4" t="s">
        <v>713</v>
      </c>
      <c r="DJ343" s="212">
        <v>5507281186</v>
      </c>
      <c r="DK343" s="95" t="s">
        <v>708</v>
      </c>
      <c r="DL343" s="3">
        <v>7044</v>
      </c>
      <c r="DM343" s="95">
        <v>62</v>
      </c>
      <c r="DN343" s="521" t="s">
        <v>1088</v>
      </c>
      <c r="DO343" s="46" t="s">
        <v>48</v>
      </c>
      <c r="DP343" s="978" t="s">
        <v>1149</v>
      </c>
      <c r="DQ343" s="996">
        <v>3</v>
      </c>
      <c r="DR343" s="560" t="s">
        <v>60</v>
      </c>
      <c r="DS343" s="1064" t="s">
        <v>445</v>
      </c>
      <c r="DU343" s="269">
        <v>0</v>
      </c>
      <c r="DV343" s="997" t="s">
        <v>863</v>
      </c>
      <c r="DW343" s="269" t="s">
        <v>863</v>
      </c>
      <c r="DX343" s="269">
        <v>51.2</v>
      </c>
      <c r="DY343" s="269">
        <v>106.4</v>
      </c>
      <c r="DZ343" s="269">
        <v>47524</v>
      </c>
      <c r="EA343" s="1020">
        <v>0.91400000000000003</v>
      </c>
      <c r="EB343" s="1020">
        <v>8.5999999999999993E-2</v>
      </c>
      <c r="EC343" s="269" t="s">
        <v>863</v>
      </c>
      <c r="ED343" s="269" t="s">
        <v>863</v>
      </c>
      <c r="EE343" s="269" t="s">
        <v>863</v>
      </c>
      <c r="EF343" s="269" t="s">
        <v>863</v>
      </c>
      <c r="EG343" s="269">
        <v>0</v>
      </c>
      <c r="EH343" s="556">
        <v>5</v>
      </c>
      <c r="EI343" s="283">
        <v>5</v>
      </c>
      <c r="EJ343" s="283">
        <v>16</v>
      </c>
      <c r="EK343" s="218">
        <v>25</v>
      </c>
      <c r="EL343" s="269">
        <v>3</v>
      </c>
      <c r="EM343" s="218">
        <v>1</v>
      </c>
      <c r="EN343" s="218">
        <v>187</v>
      </c>
      <c r="EO343" s="218">
        <v>100</v>
      </c>
      <c r="EP343" s="1083">
        <v>28.596757127741707</v>
      </c>
      <c r="EQ343" s="1057">
        <v>2</v>
      </c>
      <c r="ER343" s="998">
        <v>43025</v>
      </c>
      <c r="ES343" s="1057">
        <v>3</v>
      </c>
      <c r="ET343" s="1057">
        <v>1</v>
      </c>
      <c r="EU343" s="269">
        <v>6</v>
      </c>
      <c r="EV343" s="998">
        <v>43025</v>
      </c>
      <c r="EW343" s="998"/>
      <c r="EX343" s="987">
        <v>7044</v>
      </c>
      <c r="EY343" s="230"/>
      <c r="EZ343" s="230"/>
      <c r="FA343" s="495"/>
      <c r="FB343" s="230"/>
      <c r="FC343" s="126"/>
      <c r="FD343" s="128"/>
      <c r="FE343" s="197"/>
      <c r="FF343" s="32">
        <v>50</v>
      </c>
      <c r="FG343" s="230">
        <v>849000</v>
      </c>
      <c r="FH343" s="230">
        <v>1</v>
      </c>
      <c r="FI343" s="133">
        <v>16980</v>
      </c>
      <c r="FJ343" s="538">
        <v>13770.78</v>
      </c>
      <c r="FK343" s="539"/>
      <c r="FL343" s="37"/>
      <c r="FM343" s="540">
        <v>3.4510753929697517</v>
      </c>
      <c r="FN343" s="541"/>
      <c r="FO343" s="542" t="e">
        <v>#DIV/0!</v>
      </c>
      <c r="FP343" s="167">
        <v>47524</v>
      </c>
      <c r="FQ343" s="234" t="s">
        <v>868</v>
      </c>
      <c r="FR343" s="228"/>
      <c r="FS343" s="228">
        <v>81.099999999999994</v>
      </c>
      <c r="FW343" s="101"/>
      <c r="FX343" s="101"/>
      <c r="FY343" s="101"/>
      <c r="FZ343" s="101"/>
      <c r="GA343" s="101"/>
      <c r="GB343" s="101"/>
      <c r="GC343" s="101"/>
      <c r="GR343" s="225"/>
      <c r="GS343" s="225"/>
    </row>
    <row r="344" spans="1:201" hidden="1" x14ac:dyDescent="0.25">
      <c r="A344" s="101">
        <v>220</v>
      </c>
      <c r="B344" s="228">
        <f>COUNTIFS($E$1:E344,E344,$G$1:G344,G344)</f>
        <v>1</v>
      </c>
      <c r="C344" s="228"/>
      <c r="D344" s="1046">
        <v>7045</v>
      </c>
      <c r="E344" s="10" t="s">
        <v>715</v>
      </c>
      <c r="F344" s="207" t="s">
        <v>716</v>
      </c>
      <c r="G344" s="207">
        <v>265207451</v>
      </c>
      <c r="H344" s="230">
        <f t="shared" si="5"/>
        <v>91</v>
      </c>
      <c r="I344" s="207" t="s">
        <v>708</v>
      </c>
      <c r="J344" s="209" t="s">
        <v>717</v>
      </c>
      <c r="K344" s="207" t="s">
        <v>53</v>
      </c>
      <c r="L344" s="256" t="s">
        <v>48</v>
      </c>
      <c r="M344" s="207">
        <v>5</v>
      </c>
      <c r="N344" s="213">
        <v>10</v>
      </c>
      <c r="O344" s="213"/>
      <c r="P344" s="213"/>
      <c r="Q344" s="297" t="s">
        <v>714</v>
      </c>
      <c r="T344" s="173" t="s">
        <v>32</v>
      </c>
      <c r="U344" s="177" t="s">
        <v>40</v>
      </c>
      <c r="V344" s="193" t="s">
        <v>674</v>
      </c>
      <c r="W344" s="173" t="s">
        <v>40</v>
      </c>
      <c r="X344" s="190" t="s">
        <v>480</v>
      </c>
      <c r="Y344" s="173" t="s">
        <v>545</v>
      </c>
      <c r="Z344" s="173" t="s">
        <v>481</v>
      </c>
      <c r="AA344" s="97"/>
      <c r="AB344" s="97"/>
      <c r="AC344" s="212">
        <v>102</v>
      </c>
      <c r="AD344" s="212"/>
      <c r="AE344" s="212"/>
      <c r="AF344" s="212"/>
      <c r="AG344" s="212"/>
      <c r="AH344" s="450" t="s">
        <v>675</v>
      </c>
      <c r="AI344" s="230"/>
      <c r="AJ344" s="230">
        <v>6.56</v>
      </c>
      <c r="AK344" s="226">
        <v>82.3</v>
      </c>
      <c r="AL344" s="318">
        <v>5.3988799999999992</v>
      </c>
      <c r="AM344" s="226">
        <v>8748</v>
      </c>
      <c r="AN344" s="281">
        <v>6.9984000000000002</v>
      </c>
      <c r="AO344" s="226">
        <v>4</v>
      </c>
      <c r="AP344" s="370">
        <v>40</v>
      </c>
      <c r="AQ344" s="320">
        <v>35</v>
      </c>
      <c r="AR344" s="371">
        <v>19</v>
      </c>
      <c r="AS344" s="322">
        <v>94</v>
      </c>
      <c r="AT344" s="373">
        <v>1.1428571428571428</v>
      </c>
      <c r="AU344" s="369">
        <v>21.714285714285712</v>
      </c>
      <c r="AV344" s="325">
        <v>0.7407407407407407</v>
      </c>
      <c r="AW344" s="280">
        <v>31.6296</v>
      </c>
      <c r="AX344" s="326">
        <v>2.5</v>
      </c>
      <c r="AY344" s="231" t="s">
        <v>754</v>
      </c>
      <c r="AZ344" s="460">
        <v>5.97</v>
      </c>
      <c r="BA344" s="327"/>
      <c r="BB344" s="334">
        <v>0.17</v>
      </c>
      <c r="BC344" s="329">
        <v>1.67408</v>
      </c>
      <c r="BD344" s="329"/>
      <c r="BJ344" s="280">
        <v>33.799999999999997</v>
      </c>
      <c r="BK344" s="280">
        <v>55.4</v>
      </c>
      <c r="BL344" s="331">
        <v>0.6099290780141845</v>
      </c>
      <c r="BM344" s="342" t="s">
        <v>754</v>
      </c>
      <c r="BN344" s="231" t="s">
        <v>754</v>
      </c>
      <c r="BO344" s="438">
        <v>16.2</v>
      </c>
      <c r="BP344" s="438">
        <v>21.4</v>
      </c>
      <c r="BQ344" s="333">
        <v>1.3209876543209875</v>
      </c>
      <c r="BR344" s="347"/>
      <c r="BS344" s="347"/>
      <c r="BT344" s="347"/>
      <c r="BU344" s="347"/>
      <c r="BV344" s="347"/>
      <c r="BW344" s="347"/>
      <c r="BX344" s="347"/>
      <c r="BY344" s="347"/>
      <c r="BZ344" s="347"/>
      <c r="CA344" s="347"/>
      <c r="CB344" s="347"/>
      <c r="CC344" s="347"/>
      <c r="CU344" s="66"/>
      <c r="CX344" s="62" t="s">
        <v>929</v>
      </c>
      <c r="CY344" s="62">
        <v>3</v>
      </c>
      <c r="CZ344" s="461" t="s">
        <v>930</v>
      </c>
      <c r="DA344" s="231" t="s">
        <v>935</v>
      </c>
      <c r="DD344" s="54"/>
      <c r="DE344" s="56"/>
      <c r="DF344" s="56"/>
      <c r="DG344" s="56"/>
      <c r="DH344" s="56"/>
      <c r="DI344" s="4" t="s">
        <v>715</v>
      </c>
      <c r="DJ344" s="212">
        <v>265207451</v>
      </c>
      <c r="DK344" s="95" t="s">
        <v>708</v>
      </c>
      <c r="DL344" s="3">
        <v>7045</v>
      </c>
      <c r="DM344" s="95">
        <v>91</v>
      </c>
      <c r="DN344" s="266" t="s">
        <v>1090</v>
      </c>
      <c r="DO344" s="46" t="s">
        <v>48</v>
      </c>
      <c r="DP344" s="978" t="s">
        <v>158</v>
      </c>
      <c r="DQ344" s="996">
        <v>2</v>
      </c>
      <c r="DR344" s="1057" t="s">
        <v>1021</v>
      </c>
      <c r="DS344" s="1064" t="s">
        <v>1021</v>
      </c>
      <c r="DU344" s="269">
        <v>0</v>
      </c>
      <c r="DV344" s="997" t="s">
        <v>863</v>
      </c>
      <c r="DW344" s="269" t="s">
        <v>863</v>
      </c>
      <c r="DX344" s="269" t="s">
        <v>863</v>
      </c>
      <c r="DY344" s="269" t="s">
        <v>863</v>
      </c>
      <c r="DZ344" s="269">
        <v>102</v>
      </c>
      <c r="EA344" s="1020">
        <v>0.27500000000000002</v>
      </c>
      <c r="EB344" s="1020">
        <v>0.72499999999999998</v>
      </c>
      <c r="EC344" s="269" t="s">
        <v>863</v>
      </c>
      <c r="ED344" s="269" t="s">
        <v>863</v>
      </c>
      <c r="EE344" s="269" t="s">
        <v>863</v>
      </c>
      <c r="EF344" s="269" t="s">
        <v>863</v>
      </c>
      <c r="EG344" s="269">
        <v>0</v>
      </c>
      <c r="EH344" s="556">
        <v>3</v>
      </c>
      <c r="EI344" s="283">
        <v>10</v>
      </c>
      <c r="EJ344" s="283">
        <v>5</v>
      </c>
      <c r="EK344" s="218">
        <v>10</v>
      </c>
      <c r="EL344" s="218">
        <v>2</v>
      </c>
      <c r="EM344" s="218">
        <v>0</v>
      </c>
      <c r="EN344" s="269">
        <v>160</v>
      </c>
      <c r="EO344" s="269">
        <v>85</v>
      </c>
      <c r="EP344" s="1083">
        <v>33.203125</v>
      </c>
      <c r="EQ344" s="1057">
        <v>1</v>
      </c>
      <c r="ER344" s="998" t="s">
        <v>863</v>
      </c>
      <c r="ES344" s="1057">
        <v>3</v>
      </c>
      <c r="ET344" s="1057">
        <v>2</v>
      </c>
      <c r="EU344" s="269" t="s">
        <v>863</v>
      </c>
      <c r="EV344" s="269" t="s">
        <v>863</v>
      </c>
      <c r="EW344" s="269"/>
      <c r="EX344" s="987">
        <v>7045</v>
      </c>
      <c r="EY344" s="230"/>
      <c r="EZ344" s="230"/>
      <c r="FA344" s="230"/>
      <c r="FB344" s="230"/>
      <c r="FC344" s="126"/>
      <c r="FD344" s="128"/>
      <c r="FE344" s="197"/>
      <c r="FF344" s="32">
        <v>50</v>
      </c>
      <c r="FG344" s="230">
        <v>161883</v>
      </c>
      <c r="FH344" s="230">
        <v>10</v>
      </c>
      <c r="FI344" s="133">
        <v>323.76599999999996</v>
      </c>
      <c r="FJ344" s="538">
        <v>21.239049599999998</v>
      </c>
      <c r="FK344" s="539"/>
      <c r="FL344" s="37"/>
      <c r="FM344" s="540">
        <v>4.8024747774024696</v>
      </c>
      <c r="FN344" s="541"/>
      <c r="FO344" s="542" t="e">
        <v>#DIV/0!</v>
      </c>
      <c r="FP344" s="167">
        <v>102</v>
      </c>
      <c r="FQ344" s="96" t="s">
        <v>675</v>
      </c>
      <c r="FR344" s="228"/>
      <c r="FS344" s="228">
        <v>6.56</v>
      </c>
      <c r="GD344" s="101"/>
      <c r="GE344" s="101"/>
      <c r="GF344" s="101"/>
      <c r="GG344" s="101"/>
      <c r="GH344" s="101"/>
      <c r="GI344" s="101"/>
      <c r="GJ344" s="101"/>
      <c r="GK344" s="101"/>
      <c r="GL344" s="101"/>
      <c r="GM344" s="101"/>
      <c r="GN344" s="101"/>
      <c r="GO344" s="101"/>
      <c r="GP344" s="101"/>
      <c r="GQ344" s="101"/>
      <c r="GR344" s="224"/>
      <c r="GS344" s="224"/>
    </row>
    <row r="345" spans="1:201" hidden="1" x14ac:dyDescent="0.25">
      <c r="A345" s="101">
        <v>221</v>
      </c>
      <c r="B345" s="228">
        <f>COUNTIFS($E$1:E345,E345,$G$1:G345,G345)</f>
        <v>2</v>
      </c>
      <c r="C345" s="228"/>
      <c r="D345" s="966">
        <v>7046</v>
      </c>
      <c r="E345" s="233" t="s">
        <v>255</v>
      </c>
      <c r="F345" s="230" t="s">
        <v>256</v>
      </c>
      <c r="G345" s="230">
        <v>361108467</v>
      </c>
      <c r="H345" s="230">
        <f t="shared" si="5"/>
        <v>81</v>
      </c>
      <c r="I345" s="230" t="s">
        <v>708</v>
      </c>
      <c r="J345" s="230" t="s">
        <v>34</v>
      </c>
      <c r="K345" s="230" t="s">
        <v>53</v>
      </c>
      <c r="L345" s="257" t="s">
        <v>48</v>
      </c>
      <c r="M345" s="230">
        <v>5</v>
      </c>
      <c r="N345" s="226">
        <v>8</v>
      </c>
      <c r="O345" s="226"/>
      <c r="P345" s="226"/>
      <c r="Q345" s="296" t="s">
        <v>714</v>
      </c>
      <c r="T345" s="173" t="s">
        <v>32</v>
      </c>
      <c r="U345" s="177" t="s">
        <v>40</v>
      </c>
      <c r="V345" s="193" t="s">
        <v>674</v>
      </c>
      <c r="W345" s="173" t="s">
        <v>40</v>
      </c>
      <c r="X345" s="190" t="s">
        <v>480</v>
      </c>
      <c r="Y345" s="173" t="s">
        <v>545</v>
      </c>
      <c r="Z345" s="173" t="s">
        <v>481</v>
      </c>
      <c r="AA345" s="97"/>
      <c r="AB345" s="97"/>
      <c r="AC345" s="219">
        <v>90</v>
      </c>
      <c r="AD345" s="219"/>
      <c r="AE345" s="219"/>
      <c r="AF345" s="219"/>
      <c r="AG345" s="219"/>
      <c r="AH345" s="450" t="s">
        <v>689</v>
      </c>
      <c r="AJ345" s="226">
        <v>34.700000000000003</v>
      </c>
      <c r="AK345" s="226">
        <v>87.2</v>
      </c>
      <c r="AL345" s="318">
        <v>30.258400000000002</v>
      </c>
      <c r="AM345" s="226">
        <v>11634</v>
      </c>
      <c r="AN345" s="281">
        <v>9.3071999999999999</v>
      </c>
      <c r="AO345" s="226">
        <v>4</v>
      </c>
      <c r="AP345" s="370">
        <v>47.1</v>
      </c>
      <c r="AQ345" s="320">
        <v>29.3</v>
      </c>
      <c r="AR345" s="371">
        <v>21.4</v>
      </c>
      <c r="AS345" s="322">
        <v>97.800000000000011</v>
      </c>
      <c r="AT345" s="373">
        <v>1.6075085324232081</v>
      </c>
      <c r="AU345" s="369">
        <v>34.400682593856651</v>
      </c>
      <c r="AV345" s="325">
        <v>0.92899408284023666</v>
      </c>
      <c r="AW345" s="280">
        <v>33.324799999999996</v>
      </c>
      <c r="AX345" s="326">
        <v>2.8</v>
      </c>
      <c r="AY345" s="231" t="s">
        <v>754</v>
      </c>
      <c r="AZ345" s="460">
        <v>5.13</v>
      </c>
      <c r="BA345" s="327"/>
      <c r="BB345" s="334">
        <v>0.23</v>
      </c>
      <c r="BC345" s="329">
        <v>2.755040000000001</v>
      </c>
      <c r="BD345" s="329"/>
      <c r="BJ345" s="280">
        <v>12</v>
      </c>
      <c r="BK345" s="280">
        <v>83.1</v>
      </c>
      <c r="BL345" s="331">
        <v>0.14440366972477064</v>
      </c>
      <c r="BM345" s="342" t="s">
        <v>754</v>
      </c>
      <c r="BN345" s="231" t="s">
        <v>754</v>
      </c>
      <c r="BO345" s="438">
        <v>4.6399999999999997</v>
      </c>
      <c r="BP345" s="438">
        <v>1.61</v>
      </c>
      <c r="BQ345" s="333">
        <v>0.34698275862068972</v>
      </c>
      <c r="BR345" s="347">
        <v>10.9</v>
      </c>
      <c r="BS345" s="347">
        <v>96.1</v>
      </c>
      <c r="BT345" s="347"/>
      <c r="BU345" s="357">
        <v>0.79999999999999716</v>
      </c>
      <c r="BV345" s="357">
        <v>21.9</v>
      </c>
      <c r="BW345" s="357">
        <v>36.299999999999997</v>
      </c>
      <c r="BX345" s="357">
        <v>7.9</v>
      </c>
      <c r="BY345" s="357">
        <v>14.3</v>
      </c>
      <c r="BZ345" s="357">
        <v>3.1</v>
      </c>
      <c r="CA345" s="357">
        <v>46.3</v>
      </c>
      <c r="CB345" s="357">
        <v>10.1</v>
      </c>
      <c r="CC345" s="357">
        <v>0.2</v>
      </c>
      <c r="CU345" s="66"/>
      <c r="CX345" s="62" t="s">
        <v>929</v>
      </c>
      <c r="CY345" s="62">
        <v>3</v>
      </c>
      <c r="CZ345" s="62" t="s">
        <v>927</v>
      </c>
      <c r="DA345" s="62" t="s">
        <v>927</v>
      </c>
      <c r="DD345" s="54"/>
      <c r="DE345" s="56"/>
      <c r="DF345" s="56"/>
      <c r="DG345" s="56"/>
      <c r="DH345" s="56"/>
      <c r="DI345" s="4" t="s">
        <v>255</v>
      </c>
      <c r="DJ345" s="212">
        <v>361108467</v>
      </c>
      <c r="DK345" s="95" t="s">
        <v>708</v>
      </c>
      <c r="DL345" s="3">
        <v>7046</v>
      </c>
      <c r="DM345" s="95">
        <v>81</v>
      </c>
      <c r="DN345" s="521" t="s">
        <v>1088</v>
      </c>
      <c r="DO345" s="46" t="s">
        <v>48</v>
      </c>
      <c r="DP345" s="978" t="s">
        <v>161</v>
      </c>
      <c r="DQ345" s="996">
        <v>2</v>
      </c>
      <c r="DR345" s="560" t="s">
        <v>34</v>
      </c>
      <c r="DS345" s="1064" t="s">
        <v>34</v>
      </c>
      <c r="DU345" s="269">
        <v>0</v>
      </c>
      <c r="DV345" s="997" t="s">
        <v>863</v>
      </c>
      <c r="DW345" s="269" t="s">
        <v>863</v>
      </c>
      <c r="DX345" s="269" t="s">
        <v>863</v>
      </c>
      <c r="DY345" s="269" t="s">
        <v>863</v>
      </c>
      <c r="DZ345" s="269">
        <v>90</v>
      </c>
      <c r="EA345" s="1020">
        <v>0.13300000000000001</v>
      </c>
      <c r="EB345" s="1020">
        <v>0.86699999999999999</v>
      </c>
      <c r="EC345" s="269" t="s">
        <v>863</v>
      </c>
      <c r="ED345" s="269" t="s">
        <v>863</v>
      </c>
      <c r="EE345" s="269" t="s">
        <v>863</v>
      </c>
      <c r="EF345" s="269" t="s">
        <v>863</v>
      </c>
      <c r="EG345" s="269">
        <v>0</v>
      </c>
      <c r="EH345" s="556">
        <v>3</v>
      </c>
      <c r="EI345" s="283">
        <v>8</v>
      </c>
      <c r="EJ345" s="283">
        <v>5</v>
      </c>
      <c r="EK345" s="218">
        <v>10</v>
      </c>
      <c r="EL345" s="218">
        <v>2</v>
      </c>
      <c r="EM345" s="218">
        <v>0</v>
      </c>
      <c r="EN345" s="218">
        <v>165</v>
      </c>
      <c r="EO345" s="218">
        <v>85</v>
      </c>
      <c r="EP345" s="1083">
        <v>31.221303948576676</v>
      </c>
      <c r="EQ345" s="1057">
        <v>0</v>
      </c>
      <c r="ER345" s="998" t="s">
        <v>863</v>
      </c>
      <c r="ES345" s="1057">
        <v>2</v>
      </c>
      <c r="ET345" s="1057">
        <v>2</v>
      </c>
      <c r="EU345" s="269" t="s">
        <v>863</v>
      </c>
      <c r="EV345" s="269" t="s">
        <v>863</v>
      </c>
      <c r="EW345" s="269"/>
      <c r="EX345" s="987">
        <v>7046</v>
      </c>
      <c r="EY345" s="230"/>
      <c r="EZ345" s="230"/>
      <c r="FA345" s="230"/>
      <c r="FB345" s="230"/>
      <c r="FC345" s="126"/>
      <c r="FD345" s="128"/>
      <c r="FE345" s="197"/>
      <c r="FF345" s="32">
        <v>50</v>
      </c>
      <c r="FG345" s="230">
        <v>38453</v>
      </c>
      <c r="FH345" s="230">
        <v>10</v>
      </c>
      <c r="FI345" s="133">
        <v>76.905999999999992</v>
      </c>
      <c r="FJ345" s="538">
        <v>26.686381999999998</v>
      </c>
      <c r="FK345" s="539"/>
      <c r="FL345" s="37"/>
      <c r="FM345" s="540">
        <v>3.3725066215420285</v>
      </c>
      <c r="FN345" s="541"/>
      <c r="FO345" s="542" t="e">
        <v>#DIV/0!</v>
      </c>
      <c r="FP345" s="167">
        <v>90</v>
      </c>
      <c r="FQ345" s="96" t="s">
        <v>689</v>
      </c>
      <c r="FR345" s="42"/>
      <c r="FS345" s="101">
        <v>34.700000000000003</v>
      </c>
      <c r="GR345" s="225"/>
      <c r="GS345" s="225"/>
    </row>
    <row r="346" spans="1:201" hidden="1" x14ac:dyDescent="0.25">
      <c r="A346" s="101">
        <v>222</v>
      </c>
      <c r="B346" s="228">
        <f>COUNTIFS($E$1:E346,E346,$G$1:G346,G346)</f>
        <v>1</v>
      </c>
      <c r="C346" s="228"/>
      <c r="D346" s="966">
        <v>7060</v>
      </c>
      <c r="E346" s="233" t="s">
        <v>718</v>
      </c>
      <c r="F346" s="223" t="s">
        <v>36</v>
      </c>
      <c r="G346" s="230">
        <v>5509190973</v>
      </c>
      <c r="H346" s="230">
        <f t="shared" si="5"/>
        <v>62</v>
      </c>
      <c r="I346" s="223" t="s">
        <v>719</v>
      </c>
      <c r="J346" s="223" t="s">
        <v>92</v>
      </c>
      <c r="K346" s="230" t="s">
        <v>53</v>
      </c>
      <c r="L346" s="257" t="s">
        <v>48</v>
      </c>
      <c r="M346" s="230">
        <v>39</v>
      </c>
      <c r="N346" s="226">
        <v>3</v>
      </c>
      <c r="O346" s="226"/>
      <c r="P346" s="226"/>
      <c r="Q346" s="296" t="s">
        <v>714</v>
      </c>
      <c r="T346" s="173" t="s">
        <v>32</v>
      </c>
      <c r="U346" s="177" t="s">
        <v>40</v>
      </c>
      <c r="V346" s="193" t="s">
        <v>674</v>
      </c>
      <c r="W346" s="173" t="s">
        <v>40</v>
      </c>
      <c r="X346" s="190" t="s">
        <v>480</v>
      </c>
      <c r="Y346" s="173" t="s">
        <v>871</v>
      </c>
      <c r="Z346" s="173" t="s">
        <v>545</v>
      </c>
      <c r="AA346" s="97"/>
      <c r="AB346" s="97"/>
      <c r="AC346" s="212">
        <v>297</v>
      </c>
      <c r="AD346" s="212"/>
      <c r="AE346" s="212"/>
      <c r="AF346" s="212"/>
      <c r="AG346" s="212"/>
      <c r="AH346" s="166" t="s">
        <v>868</v>
      </c>
      <c r="AI346" s="230"/>
      <c r="AJ346" s="230">
        <v>34.200000000000003</v>
      </c>
      <c r="AK346" s="226">
        <v>89.1</v>
      </c>
      <c r="AL346" s="318">
        <v>30.472200000000001</v>
      </c>
      <c r="AM346" s="226">
        <v>11226</v>
      </c>
      <c r="AN346" s="281">
        <v>0.86353846153846159</v>
      </c>
      <c r="AO346" s="226">
        <v>3</v>
      </c>
      <c r="AP346" s="370">
        <v>22.2</v>
      </c>
      <c r="AQ346" s="320">
        <v>65.599999999999994</v>
      </c>
      <c r="AR346" s="371">
        <v>7.24</v>
      </c>
      <c r="AS346" s="322">
        <v>95.039999999999992</v>
      </c>
      <c r="AT346" s="373">
        <v>0.33841463414634149</v>
      </c>
      <c r="AU346" s="369">
        <v>2.4501219512195123</v>
      </c>
      <c r="AV346" s="325">
        <v>0.3047775947281714</v>
      </c>
      <c r="AW346" s="280">
        <v>18.054000000000002</v>
      </c>
      <c r="AX346" s="326">
        <v>0.8</v>
      </c>
      <c r="AY346" s="231" t="s">
        <v>754</v>
      </c>
      <c r="AZ346" s="460"/>
      <c r="BA346" s="327"/>
      <c r="BB346" s="334">
        <v>0.17</v>
      </c>
      <c r="BC346" s="329">
        <v>0.82919999999999949</v>
      </c>
      <c r="BD346" s="329"/>
      <c r="BJ346" s="280">
        <v>50.5</v>
      </c>
      <c r="BK346" s="280">
        <v>48.4</v>
      </c>
      <c r="BL346" s="331">
        <v>1.0459459459459459</v>
      </c>
      <c r="BM346" s="342" t="s">
        <v>754</v>
      </c>
      <c r="BN346" s="231" t="s">
        <v>754</v>
      </c>
      <c r="BO346" s="438">
        <v>4.38</v>
      </c>
      <c r="BP346" s="438">
        <v>6.85</v>
      </c>
      <c r="BQ346" s="333">
        <v>1.5639269406392693</v>
      </c>
      <c r="BR346" s="347"/>
      <c r="BS346" s="347"/>
      <c r="BT346" s="347"/>
      <c r="BU346" s="347"/>
      <c r="BV346" s="347"/>
      <c r="BW346" s="347"/>
      <c r="BX346" s="347"/>
      <c r="BY346" s="347"/>
      <c r="BZ346" s="347"/>
      <c r="CA346" s="347"/>
      <c r="CB346" s="347"/>
      <c r="CC346" s="347"/>
      <c r="CU346" s="66"/>
      <c r="CX346" s="62" t="s">
        <v>926</v>
      </c>
      <c r="CY346" s="62">
        <v>2</v>
      </c>
      <c r="CZ346" s="62" t="s">
        <v>927</v>
      </c>
      <c r="DA346" s="62" t="s">
        <v>927</v>
      </c>
      <c r="DD346" s="54"/>
      <c r="DE346" s="56"/>
      <c r="DF346" s="56"/>
      <c r="DG346" s="56"/>
      <c r="DH346" s="56"/>
      <c r="DI346" s="4" t="s">
        <v>718</v>
      </c>
      <c r="DJ346" s="212">
        <v>5509190973</v>
      </c>
      <c r="DK346" s="218" t="s">
        <v>719</v>
      </c>
      <c r="DL346" s="3">
        <v>7060</v>
      </c>
      <c r="DM346" s="95">
        <v>62</v>
      </c>
      <c r="DN346" s="521" t="s">
        <v>1088</v>
      </c>
      <c r="DO346" s="46" t="s">
        <v>48</v>
      </c>
      <c r="DP346" s="978" t="s">
        <v>1149</v>
      </c>
      <c r="DQ346" s="996">
        <v>3</v>
      </c>
      <c r="DR346" s="559" t="s">
        <v>92</v>
      </c>
      <c r="DS346" s="1064" t="s">
        <v>92</v>
      </c>
      <c r="DU346" s="269">
        <v>0</v>
      </c>
      <c r="DV346" s="997" t="s">
        <v>863</v>
      </c>
      <c r="DW346" s="269" t="s">
        <v>863</v>
      </c>
      <c r="DX346" s="269" t="s">
        <v>863</v>
      </c>
      <c r="DY346" s="269" t="s">
        <v>863</v>
      </c>
      <c r="DZ346" s="269">
        <v>297</v>
      </c>
      <c r="EA346" s="1020">
        <v>0.114</v>
      </c>
      <c r="EB346" s="1020">
        <v>0.88600000000000001</v>
      </c>
      <c r="EC346" s="269" t="s">
        <v>863</v>
      </c>
      <c r="ED346" s="269" t="s">
        <v>863</v>
      </c>
      <c r="EE346" s="269" t="s">
        <v>863</v>
      </c>
      <c r="EF346" s="269" t="s">
        <v>863</v>
      </c>
      <c r="EG346" s="269">
        <v>0</v>
      </c>
      <c r="EH346" s="556">
        <v>2</v>
      </c>
      <c r="EI346" s="283">
        <v>3</v>
      </c>
      <c r="EJ346" s="283">
        <v>39</v>
      </c>
      <c r="EK346" s="218">
        <v>50</v>
      </c>
      <c r="EL346" s="269">
        <v>3</v>
      </c>
      <c r="EM346" s="218">
        <v>0</v>
      </c>
      <c r="EN346" s="269">
        <v>177</v>
      </c>
      <c r="EO346" s="269">
        <v>75</v>
      </c>
      <c r="EP346" s="1083">
        <v>23.93948099205209</v>
      </c>
      <c r="EQ346" s="1057">
        <v>0</v>
      </c>
      <c r="ER346" s="998" t="s">
        <v>863</v>
      </c>
      <c r="ES346" s="1057">
        <v>2</v>
      </c>
      <c r="ET346" s="1057">
        <v>1</v>
      </c>
      <c r="EU346" s="269">
        <v>4</v>
      </c>
      <c r="EV346" s="998">
        <v>42926</v>
      </c>
      <c r="EW346" s="998"/>
      <c r="EX346" s="987">
        <v>7060</v>
      </c>
      <c r="EY346" s="230"/>
      <c r="EZ346" s="230"/>
      <c r="FA346" s="230"/>
      <c r="FB346" s="230"/>
      <c r="FC346" s="126"/>
      <c r="FD346" s="128"/>
      <c r="FE346" s="197"/>
      <c r="FF346" s="32">
        <v>50</v>
      </c>
      <c r="FG346" s="230">
        <v>36895</v>
      </c>
      <c r="FH346" s="230">
        <v>10</v>
      </c>
      <c r="FI346" s="133">
        <v>73.789999999999992</v>
      </c>
      <c r="FJ346" s="538">
        <v>25.236180000000001</v>
      </c>
      <c r="FK346" s="539"/>
      <c r="FL346" s="37"/>
      <c r="FM346" s="540">
        <v>11.768817626122495</v>
      </c>
      <c r="FN346" s="541"/>
      <c r="FO346" s="542" t="e">
        <v>#DIV/0!</v>
      </c>
      <c r="FP346" s="167">
        <v>297</v>
      </c>
      <c r="FQ346" s="234" t="s">
        <v>868</v>
      </c>
      <c r="FR346" s="228"/>
      <c r="FS346" s="228">
        <v>34.200000000000003</v>
      </c>
      <c r="GR346" s="225"/>
      <c r="GS346" s="225"/>
    </row>
    <row r="347" spans="1:201" hidden="1" x14ac:dyDescent="0.25">
      <c r="A347" s="101">
        <v>223</v>
      </c>
      <c r="B347" s="228">
        <f>COUNTIFS($E$1:E347,E347,$G$1:G347,G347)</f>
        <v>3</v>
      </c>
      <c r="C347" s="228"/>
      <c r="D347" s="966">
        <v>7064</v>
      </c>
      <c r="E347" s="233" t="s">
        <v>558</v>
      </c>
      <c r="F347" s="223" t="s">
        <v>33</v>
      </c>
      <c r="G347" s="230">
        <v>6054171002</v>
      </c>
      <c r="H347" s="230">
        <f t="shared" si="5"/>
        <v>57</v>
      </c>
      <c r="I347" s="223" t="s">
        <v>720</v>
      </c>
      <c r="J347" s="223" t="s">
        <v>721</v>
      </c>
      <c r="K347" s="230" t="s">
        <v>53</v>
      </c>
      <c r="L347" s="257" t="s">
        <v>48</v>
      </c>
      <c r="M347" s="230">
        <v>1.5</v>
      </c>
      <c r="N347" s="226">
        <v>2</v>
      </c>
      <c r="O347" s="226"/>
      <c r="P347" s="226"/>
      <c r="Q347" s="296" t="s">
        <v>722</v>
      </c>
      <c r="T347" s="173" t="s">
        <v>32</v>
      </c>
      <c r="U347" s="177" t="s">
        <v>40</v>
      </c>
      <c r="V347" s="193" t="s">
        <v>674</v>
      </c>
      <c r="W347" s="173" t="s">
        <v>40</v>
      </c>
      <c r="X347" s="190" t="s">
        <v>480</v>
      </c>
      <c r="Y347" s="173" t="s">
        <v>545</v>
      </c>
      <c r="Z347" s="173" t="s">
        <v>481</v>
      </c>
      <c r="AB347" s="97"/>
      <c r="AC347" s="219">
        <v>4679</v>
      </c>
      <c r="AD347" s="219"/>
      <c r="AE347" s="219"/>
      <c r="AF347" s="219"/>
      <c r="AG347" s="219"/>
      <c r="AH347" s="166" t="s">
        <v>158</v>
      </c>
      <c r="AJ347" s="226">
        <v>84.6</v>
      </c>
      <c r="AK347" s="226">
        <v>89.9</v>
      </c>
      <c r="AL347" s="318">
        <v>76.055400000000006</v>
      </c>
      <c r="AM347" s="226">
        <v>168049</v>
      </c>
      <c r="AN347" s="281">
        <v>448.13066666666668</v>
      </c>
      <c r="AO347" s="226">
        <v>4</v>
      </c>
      <c r="AP347" s="370">
        <v>30.7</v>
      </c>
      <c r="AQ347" s="320">
        <v>12.2</v>
      </c>
      <c r="AR347" s="371">
        <v>53.5</v>
      </c>
      <c r="AS347" s="322">
        <v>96.4</v>
      </c>
      <c r="AT347" s="373">
        <v>2.5163934426229511</v>
      </c>
      <c r="AU347" s="369">
        <v>134.62704918032787</v>
      </c>
      <c r="AV347" s="325">
        <v>0.46727549467275492</v>
      </c>
      <c r="AW347" s="280">
        <v>27.468000000000004</v>
      </c>
      <c r="AX347" s="326">
        <v>0.6</v>
      </c>
      <c r="AY347" s="231" t="s">
        <v>754</v>
      </c>
      <c r="AZ347" s="460"/>
      <c r="BA347" s="327"/>
      <c r="BB347" s="334">
        <v>7.1500000000000001E-3</v>
      </c>
      <c r="BC347" s="329">
        <v>0.6463999999999992</v>
      </c>
      <c r="BD347" s="329"/>
      <c r="BJ347" s="280">
        <v>53.7</v>
      </c>
      <c r="BK347" s="280">
        <v>42.3</v>
      </c>
      <c r="BL347" s="331">
        <v>1.2704225352112677</v>
      </c>
      <c r="BM347" s="342" t="s">
        <v>754</v>
      </c>
      <c r="BN347" s="231" t="s">
        <v>754</v>
      </c>
      <c r="BO347" s="438">
        <v>9.4</v>
      </c>
      <c r="BP347" s="438">
        <v>9.3000000000000007</v>
      </c>
      <c r="BQ347" s="333">
        <v>0.98936170212765961</v>
      </c>
      <c r="BR347" s="347"/>
      <c r="BS347" s="347"/>
      <c r="BT347" s="347"/>
      <c r="BU347" s="347"/>
      <c r="BV347" s="347"/>
      <c r="BW347" s="347"/>
      <c r="BX347" s="347"/>
      <c r="BY347" s="347"/>
      <c r="BZ347" s="347"/>
      <c r="CA347" s="347"/>
      <c r="CB347" s="347"/>
      <c r="CC347" s="347"/>
      <c r="CU347" s="66"/>
      <c r="CX347" s="62" t="s">
        <v>929</v>
      </c>
      <c r="CY347" s="62">
        <v>3</v>
      </c>
      <c r="CZ347" s="62" t="s">
        <v>933</v>
      </c>
      <c r="DA347" s="62" t="s">
        <v>1291</v>
      </c>
      <c r="DD347" s="54"/>
      <c r="DE347" s="56"/>
      <c r="DF347" s="56"/>
      <c r="DG347" s="56"/>
      <c r="DH347" s="56"/>
      <c r="DI347" s="4" t="s">
        <v>558</v>
      </c>
      <c r="DJ347" s="278">
        <v>6054171002</v>
      </c>
      <c r="DK347" s="276" t="s">
        <v>554</v>
      </c>
      <c r="DL347" s="160">
        <v>6704</v>
      </c>
      <c r="DM347" s="276">
        <v>57</v>
      </c>
      <c r="DN347" s="266" t="s">
        <v>1090</v>
      </c>
      <c r="DO347" s="46" t="s">
        <v>48</v>
      </c>
      <c r="DP347" s="978" t="s">
        <v>158</v>
      </c>
      <c r="DQ347" s="1021">
        <v>2</v>
      </c>
      <c r="DR347" s="1063" t="s">
        <v>34</v>
      </c>
      <c r="DS347" s="1063" t="s">
        <v>34</v>
      </c>
      <c r="DU347" s="276">
        <v>0</v>
      </c>
      <c r="DV347" s="1024" t="s">
        <v>863</v>
      </c>
      <c r="DW347" s="276" t="s">
        <v>863</v>
      </c>
      <c r="DX347" s="276" t="s">
        <v>863</v>
      </c>
      <c r="DY347" s="276" t="s">
        <v>863</v>
      </c>
      <c r="DZ347" s="276">
        <v>5236</v>
      </c>
      <c r="EA347" s="1022">
        <v>0.55000000000000004</v>
      </c>
      <c r="EB347" s="1022">
        <v>0.45</v>
      </c>
      <c r="EC347" s="1025" t="s">
        <v>863</v>
      </c>
      <c r="ED347" s="1025" t="s">
        <v>863</v>
      </c>
      <c r="EE347" s="1025" t="s">
        <v>863</v>
      </c>
      <c r="EF347" s="276" t="s">
        <v>863</v>
      </c>
      <c r="EG347" s="276">
        <v>0</v>
      </c>
      <c r="EH347" s="1075">
        <v>3</v>
      </c>
      <c r="EI347" s="283">
        <v>5</v>
      </c>
      <c r="EJ347" s="283">
        <v>3</v>
      </c>
      <c r="EK347" s="276">
        <v>15</v>
      </c>
      <c r="EL347" s="218">
        <v>2</v>
      </c>
      <c r="EM347" s="276">
        <v>1</v>
      </c>
      <c r="EN347" s="276" t="s">
        <v>863</v>
      </c>
      <c r="EO347" s="276" t="s">
        <v>863</v>
      </c>
      <c r="EP347" s="1089" t="s">
        <v>863</v>
      </c>
      <c r="EQ347" s="1063">
        <v>0</v>
      </c>
      <c r="ER347" s="276" t="s">
        <v>863</v>
      </c>
      <c r="ES347" s="1082">
        <v>1</v>
      </c>
      <c r="ET347" s="1063">
        <v>1</v>
      </c>
      <c r="EU347" s="276" t="s">
        <v>863</v>
      </c>
      <c r="EV347" s="276" t="s">
        <v>863</v>
      </c>
      <c r="EW347" s="276"/>
      <c r="EX347" s="987">
        <v>7064</v>
      </c>
      <c r="EY347" s="230"/>
      <c r="EZ347" s="230"/>
      <c r="FA347" s="230"/>
      <c r="FB347" s="230"/>
      <c r="FC347" s="126"/>
      <c r="FD347" s="128"/>
      <c r="FE347" s="197"/>
      <c r="FF347" s="32">
        <v>18</v>
      </c>
      <c r="FG347" s="230">
        <v>221061</v>
      </c>
      <c r="FH347" s="230">
        <v>5</v>
      </c>
      <c r="FI347" s="133">
        <v>2456.2333333333331</v>
      </c>
      <c r="FJ347" s="538">
        <v>2077.9733999999999</v>
      </c>
      <c r="FK347" s="539"/>
      <c r="FL347" s="37"/>
      <c r="FM347" s="540">
        <v>2.2517131355001947</v>
      </c>
      <c r="FN347" s="541"/>
      <c r="FO347" s="542" t="e">
        <v>#DIV/0!</v>
      </c>
      <c r="FP347" s="167">
        <v>4679</v>
      </c>
      <c r="FQ347" s="234" t="s">
        <v>158</v>
      </c>
      <c r="FR347" s="93"/>
      <c r="FS347" s="101">
        <v>84.6</v>
      </c>
      <c r="GR347" s="225"/>
      <c r="GS347" s="225"/>
    </row>
    <row r="348" spans="1:201" hidden="1" x14ac:dyDescent="0.25">
      <c r="A348" s="228">
        <v>224</v>
      </c>
      <c r="B348" s="228">
        <f>COUNTIFS($E$1:E348,E348,$G$1:G348,G348)</f>
        <v>1</v>
      </c>
      <c r="C348" s="228"/>
      <c r="D348" s="966">
        <v>7086</v>
      </c>
      <c r="E348" s="233" t="s">
        <v>723</v>
      </c>
      <c r="F348" s="223" t="s">
        <v>63</v>
      </c>
      <c r="G348" s="230">
        <v>491213141</v>
      </c>
      <c r="H348" s="230">
        <f t="shared" si="5"/>
        <v>68</v>
      </c>
      <c r="I348" s="223" t="s">
        <v>724</v>
      </c>
      <c r="J348" s="223" t="s">
        <v>725</v>
      </c>
      <c r="K348" s="230" t="s">
        <v>53</v>
      </c>
      <c r="L348" s="257" t="s">
        <v>48</v>
      </c>
      <c r="M348" s="230">
        <v>10</v>
      </c>
      <c r="N348" s="226">
        <v>1</v>
      </c>
      <c r="O348" s="226"/>
      <c r="P348" s="226"/>
      <c r="Q348" s="296" t="s">
        <v>714</v>
      </c>
      <c r="T348" s="173" t="s">
        <v>32</v>
      </c>
      <c r="U348" s="177" t="s">
        <v>40</v>
      </c>
      <c r="V348" s="193" t="s">
        <v>674</v>
      </c>
      <c r="W348" s="173" t="s">
        <v>40</v>
      </c>
      <c r="X348" s="190" t="s">
        <v>480</v>
      </c>
      <c r="Y348" s="173" t="s">
        <v>545</v>
      </c>
      <c r="Z348" s="173" t="s">
        <v>481</v>
      </c>
      <c r="AA348" s="97"/>
      <c r="AB348" s="97"/>
      <c r="AC348" s="212">
        <v>128</v>
      </c>
      <c r="AD348" s="212"/>
      <c r="AE348" s="212"/>
      <c r="AF348" s="212"/>
      <c r="AG348" s="212"/>
      <c r="AH348" s="450" t="s">
        <v>689</v>
      </c>
      <c r="AJ348" s="226">
        <v>43.2</v>
      </c>
      <c r="AK348" s="226">
        <v>94.4</v>
      </c>
      <c r="AL348" s="318">
        <v>40.780800000000006</v>
      </c>
      <c r="AM348" s="226">
        <v>20270</v>
      </c>
      <c r="AN348" s="281">
        <v>8.1080000000000005</v>
      </c>
      <c r="AO348" s="226">
        <v>4</v>
      </c>
      <c r="AP348" s="370">
        <v>15.8</v>
      </c>
      <c r="AQ348" s="320">
        <v>79.900000000000006</v>
      </c>
      <c r="AR348" s="371">
        <v>2.97</v>
      </c>
      <c r="AS348" s="322">
        <v>98.67</v>
      </c>
      <c r="AT348" s="373">
        <v>0.19774718397997496</v>
      </c>
      <c r="AU348" s="369">
        <v>0.58730913642052562</v>
      </c>
      <c r="AV348" s="325">
        <v>0.19066006998913962</v>
      </c>
      <c r="AW348" s="280">
        <v>13.857199999999999</v>
      </c>
      <c r="AX348" s="326">
        <v>0.4</v>
      </c>
      <c r="AY348" s="231" t="s">
        <v>754</v>
      </c>
      <c r="AZ348" s="460"/>
      <c r="BA348" s="327"/>
      <c r="BB348" s="334">
        <v>4.8000000000000001E-2</v>
      </c>
      <c r="BC348" s="329">
        <v>0.38856000000000035</v>
      </c>
      <c r="BD348" s="329"/>
      <c r="BJ348" s="280">
        <v>50.5</v>
      </c>
      <c r="BK348" s="280">
        <v>48.5</v>
      </c>
      <c r="BL348" s="331">
        <v>1.0390390390390392</v>
      </c>
      <c r="BM348" s="342" t="s">
        <v>754</v>
      </c>
      <c r="BN348" s="231" t="s">
        <v>754</v>
      </c>
      <c r="BO348" s="438">
        <v>4.4000000000000004</v>
      </c>
      <c r="BP348" s="438">
        <v>4.3600000000000003</v>
      </c>
      <c r="BQ348" s="333">
        <v>0.99090909090909085</v>
      </c>
      <c r="BR348" s="347"/>
      <c r="BS348" s="347"/>
      <c r="BT348" s="347"/>
      <c r="BU348" s="347"/>
      <c r="BV348" s="347"/>
      <c r="BW348" s="347"/>
      <c r="BX348" s="347"/>
      <c r="BY348" s="347"/>
      <c r="BZ348" s="347"/>
      <c r="CA348" s="347"/>
      <c r="CB348" s="347"/>
      <c r="CC348" s="347"/>
      <c r="CU348" s="66"/>
      <c r="CX348" s="62" t="s">
        <v>926</v>
      </c>
      <c r="CY348" s="62">
        <v>2</v>
      </c>
      <c r="CZ348" s="62" t="s">
        <v>927</v>
      </c>
      <c r="DA348" s="62" t="s">
        <v>927</v>
      </c>
      <c r="DD348" s="54">
        <v>7086</v>
      </c>
      <c r="DE348" s="56">
        <v>95.12261196</v>
      </c>
      <c r="DF348" s="56">
        <v>28.939588279999999</v>
      </c>
      <c r="DG348" s="56">
        <v>0</v>
      </c>
      <c r="DH348" s="56">
        <v>0</v>
      </c>
      <c r="DI348" s="4" t="s">
        <v>723</v>
      </c>
      <c r="DJ348" s="212">
        <v>491213141</v>
      </c>
      <c r="DK348" s="218" t="s">
        <v>724</v>
      </c>
      <c r="DL348" s="3">
        <v>7086</v>
      </c>
      <c r="DM348" s="95">
        <v>68</v>
      </c>
      <c r="DN348" s="521" t="s">
        <v>1088</v>
      </c>
      <c r="DO348" s="46" t="s">
        <v>48</v>
      </c>
      <c r="DP348" s="978" t="s">
        <v>161</v>
      </c>
      <c r="DQ348" s="996">
        <v>2</v>
      </c>
      <c r="DR348" s="1057" t="s">
        <v>34</v>
      </c>
      <c r="DS348" s="1064" t="s">
        <v>34</v>
      </c>
      <c r="DU348" s="269">
        <v>0</v>
      </c>
      <c r="DV348" s="997" t="s">
        <v>863</v>
      </c>
      <c r="DW348" s="269" t="s">
        <v>863</v>
      </c>
      <c r="DX348" s="269" t="s">
        <v>863</v>
      </c>
      <c r="DY348" s="269" t="s">
        <v>863</v>
      </c>
      <c r="DZ348" s="269">
        <v>128</v>
      </c>
      <c r="EA348" s="1020">
        <v>0.36699999999999999</v>
      </c>
      <c r="EB348" s="1020">
        <v>0.63300000000000001</v>
      </c>
      <c r="EC348" s="269" t="s">
        <v>863</v>
      </c>
      <c r="ED348" s="269" t="s">
        <v>863</v>
      </c>
      <c r="EE348" s="269" t="s">
        <v>863</v>
      </c>
      <c r="EF348" s="269" t="s">
        <v>863</v>
      </c>
      <c r="EG348" s="269">
        <v>0</v>
      </c>
      <c r="EH348" s="556">
        <v>2</v>
      </c>
      <c r="EI348" s="283">
        <v>1</v>
      </c>
      <c r="EJ348" s="283">
        <v>10</v>
      </c>
      <c r="EK348" s="218">
        <v>20</v>
      </c>
      <c r="EL348" s="269">
        <v>2</v>
      </c>
      <c r="EM348" s="218">
        <v>0</v>
      </c>
      <c r="EN348" s="218">
        <v>175</v>
      </c>
      <c r="EO348" s="218">
        <v>96</v>
      </c>
      <c r="EP348" s="1083">
        <v>31.346938775510207</v>
      </c>
      <c r="EQ348" s="1057">
        <v>2</v>
      </c>
      <c r="ER348" s="998" t="s">
        <v>863</v>
      </c>
      <c r="ES348" s="1057">
        <v>2</v>
      </c>
      <c r="ET348" s="1057">
        <v>2</v>
      </c>
      <c r="EU348" s="269">
        <v>4</v>
      </c>
      <c r="EV348" s="998">
        <v>42884</v>
      </c>
      <c r="EW348" s="998"/>
      <c r="EX348" s="987">
        <v>7086</v>
      </c>
      <c r="EY348" s="230"/>
      <c r="EZ348" s="230"/>
      <c r="FA348" s="230"/>
      <c r="FB348" s="230"/>
      <c r="FC348" s="126"/>
      <c r="FD348" s="128"/>
      <c r="FE348" s="197"/>
      <c r="FF348" s="32">
        <v>150</v>
      </c>
      <c r="FG348" s="230">
        <v>49685</v>
      </c>
      <c r="FH348" s="230">
        <v>10</v>
      </c>
      <c r="FI348" s="133">
        <v>33.123333333333335</v>
      </c>
      <c r="FJ348" s="538">
        <v>14.309280000000001</v>
      </c>
      <c r="FK348" s="539"/>
      <c r="FL348" s="37"/>
      <c r="FM348" s="540">
        <v>8.9452439256202965</v>
      </c>
      <c r="FN348" s="541"/>
      <c r="FO348" s="542" t="e">
        <v>#DIV/0!</v>
      </c>
      <c r="FP348" s="167">
        <v>128</v>
      </c>
      <c r="FQ348" s="96" t="s">
        <v>689</v>
      </c>
      <c r="FR348" s="93"/>
      <c r="FS348" s="101">
        <v>43.2</v>
      </c>
      <c r="GR348" s="225"/>
      <c r="GS348" s="225"/>
    </row>
    <row r="349" spans="1:201" hidden="1" x14ac:dyDescent="0.25">
      <c r="A349" s="101">
        <v>225</v>
      </c>
      <c r="B349" s="228">
        <f>COUNTIFS($E$1:E349,E349,$G$1:G349,G349)</f>
        <v>1</v>
      </c>
      <c r="C349" s="228"/>
      <c r="D349" s="966">
        <v>7090</v>
      </c>
      <c r="E349" s="233" t="s">
        <v>726</v>
      </c>
      <c r="F349" s="223" t="s">
        <v>30</v>
      </c>
      <c r="G349" s="230">
        <v>500814076</v>
      </c>
      <c r="H349" s="230">
        <f t="shared" si="5"/>
        <v>67</v>
      </c>
      <c r="I349" s="223" t="s">
        <v>724</v>
      </c>
      <c r="J349" s="223" t="s">
        <v>727</v>
      </c>
      <c r="K349" s="223" t="s">
        <v>28</v>
      </c>
      <c r="L349" s="257" t="s">
        <v>48</v>
      </c>
      <c r="M349" s="230">
        <v>6</v>
      </c>
      <c r="N349" s="226">
        <v>2</v>
      </c>
      <c r="O349" s="226"/>
      <c r="P349" s="226"/>
      <c r="Q349" s="296" t="s">
        <v>714</v>
      </c>
      <c r="T349" s="173" t="s">
        <v>32</v>
      </c>
      <c r="U349" s="177" t="s">
        <v>40</v>
      </c>
      <c r="V349" s="193" t="s">
        <v>674</v>
      </c>
      <c r="W349" s="173" t="s">
        <v>40</v>
      </c>
      <c r="X349" s="190" t="s">
        <v>480</v>
      </c>
      <c r="Y349" s="173" t="s">
        <v>545</v>
      </c>
      <c r="Z349" s="173" t="s">
        <v>481</v>
      </c>
      <c r="AA349" s="97"/>
      <c r="AB349" s="97"/>
      <c r="AC349" s="212">
        <v>114</v>
      </c>
      <c r="AD349" s="212"/>
      <c r="AE349" s="212"/>
      <c r="AF349" s="212"/>
      <c r="AG349" s="212"/>
      <c r="AH349" s="166" t="s">
        <v>728</v>
      </c>
      <c r="AJ349" s="226">
        <v>1.76</v>
      </c>
      <c r="AK349" s="226">
        <v>73.7</v>
      </c>
      <c r="AL349" s="318">
        <v>1.2971200000000003</v>
      </c>
      <c r="AM349" s="226">
        <v>1643</v>
      </c>
      <c r="AN349" s="281">
        <v>1.0953333333333333</v>
      </c>
      <c r="AO349" s="226">
        <v>4</v>
      </c>
      <c r="AP349" s="370">
        <v>31.8</v>
      </c>
      <c r="AQ349" s="320">
        <v>9.86</v>
      </c>
      <c r="AR349" s="371">
        <v>54.9</v>
      </c>
      <c r="AS349" s="322">
        <v>96.56</v>
      </c>
      <c r="AT349" s="373">
        <v>3.2251521298174444</v>
      </c>
      <c r="AU349" s="369">
        <v>177.0608519269777</v>
      </c>
      <c r="AV349" s="325">
        <v>0.49104385423100688</v>
      </c>
      <c r="AW349" s="280">
        <v>20.928000000000001</v>
      </c>
      <c r="AX349" s="326">
        <v>2.2000000000000002</v>
      </c>
      <c r="AY349" s="231" t="s">
        <v>754</v>
      </c>
      <c r="AZ349" s="231" t="s">
        <v>754</v>
      </c>
      <c r="BA349" s="327">
        <v>1</v>
      </c>
      <c r="BB349" s="462">
        <v>0.2</v>
      </c>
      <c r="BC349" s="329">
        <v>2.1743999999999999</v>
      </c>
      <c r="BD349" s="346"/>
      <c r="BJ349" s="280">
        <v>62.9</v>
      </c>
      <c r="BK349" s="280">
        <v>35.9</v>
      </c>
      <c r="BL349" s="331">
        <v>1.7521739130434781</v>
      </c>
      <c r="BM349" s="342" t="s">
        <v>754</v>
      </c>
      <c r="BN349" s="231" t="s">
        <v>754</v>
      </c>
      <c r="BO349" s="438">
        <v>10.6</v>
      </c>
      <c r="BP349" s="438">
        <v>12</v>
      </c>
      <c r="BQ349" s="333">
        <v>1.1320754716981132</v>
      </c>
      <c r="BR349" s="347"/>
      <c r="BS349" s="347"/>
      <c r="BT349" s="347"/>
      <c r="BU349" s="347"/>
      <c r="BV349" s="347"/>
      <c r="BW349" s="347"/>
      <c r="BX349" s="347"/>
      <c r="BY349" s="347"/>
      <c r="BZ349" s="347"/>
      <c r="CA349" s="347"/>
      <c r="CB349" s="347"/>
      <c r="CC349" s="347"/>
      <c r="CX349" s="62" t="s">
        <v>932</v>
      </c>
      <c r="CY349" s="62">
        <v>4</v>
      </c>
      <c r="CZ349" s="62" t="s">
        <v>936</v>
      </c>
      <c r="DA349" s="62" t="s">
        <v>1294</v>
      </c>
      <c r="DD349" s="54">
        <v>7090</v>
      </c>
      <c r="DE349" s="56">
        <v>385.52161720000049</v>
      </c>
      <c r="DF349" s="56">
        <v>120.23788671999998</v>
      </c>
      <c r="DG349" s="56">
        <v>0</v>
      </c>
      <c r="DH349" s="56">
        <v>0</v>
      </c>
      <c r="DI349" s="24" t="s">
        <v>726</v>
      </c>
      <c r="DJ349" s="95">
        <v>500814076</v>
      </c>
      <c r="DK349" s="218" t="s">
        <v>724</v>
      </c>
      <c r="DL349" s="3">
        <v>7090</v>
      </c>
      <c r="DM349" s="95">
        <v>67</v>
      </c>
      <c r="DN349" s="521" t="s">
        <v>1088</v>
      </c>
      <c r="DO349" s="46" t="s">
        <v>48</v>
      </c>
      <c r="DP349" s="978" t="s">
        <v>728</v>
      </c>
      <c r="DQ349" s="996">
        <v>2</v>
      </c>
      <c r="DR349" s="1057" t="s">
        <v>34</v>
      </c>
      <c r="DS349" s="1057" t="s">
        <v>1032</v>
      </c>
      <c r="DU349" s="269">
        <v>1</v>
      </c>
      <c r="DV349" s="998">
        <v>41560</v>
      </c>
      <c r="DW349" s="269">
        <v>1</v>
      </c>
      <c r="DX349" s="269">
        <v>4.9000000000000004</v>
      </c>
      <c r="DY349" s="269">
        <v>4.3</v>
      </c>
      <c r="DZ349" s="269" t="s">
        <v>863</v>
      </c>
      <c r="EA349" s="269" t="s">
        <v>863</v>
      </c>
      <c r="EB349" s="269" t="s">
        <v>863</v>
      </c>
      <c r="EC349" s="269" t="s">
        <v>863</v>
      </c>
      <c r="ED349" s="269" t="s">
        <v>863</v>
      </c>
      <c r="EE349" s="269" t="s">
        <v>863</v>
      </c>
      <c r="EF349" s="269" t="s">
        <v>863</v>
      </c>
      <c r="EG349" s="269">
        <v>0</v>
      </c>
      <c r="EH349" s="556">
        <v>4</v>
      </c>
      <c r="EI349" s="283">
        <v>2</v>
      </c>
      <c r="EJ349" s="283">
        <v>6</v>
      </c>
      <c r="EK349" s="218">
        <v>10</v>
      </c>
      <c r="EL349" s="218">
        <v>2</v>
      </c>
      <c r="EM349" s="218">
        <v>0</v>
      </c>
      <c r="EN349" s="269">
        <v>177</v>
      </c>
      <c r="EO349" s="269">
        <v>117</v>
      </c>
      <c r="EP349" s="1083">
        <v>37.345590347601267</v>
      </c>
      <c r="EQ349" s="1057">
        <v>2</v>
      </c>
      <c r="ER349" s="998">
        <v>42992</v>
      </c>
      <c r="ES349" s="1057" t="s">
        <v>863</v>
      </c>
      <c r="ET349" s="1057" t="s">
        <v>863</v>
      </c>
      <c r="EU349" s="269" t="s">
        <v>863</v>
      </c>
      <c r="EV349" s="269" t="s">
        <v>863</v>
      </c>
      <c r="EW349" s="269"/>
      <c r="EX349" s="987">
        <v>7090</v>
      </c>
      <c r="EY349" s="230"/>
      <c r="EZ349" s="230"/>
      <c r="FA349" s="230"/>
      <c r="FB349" s="230"/>
      <c r="FC349" s="126"/>
      <c r="FD349" s="128"/>
      <c r="FE349" s="197"/>
      <c r="FF349" s="32">
        <v>50</v>
      </c>
      <c r="FG349" s="230">
        <v>126764</v>
      </c>
      <c r="FH349" s="230">
        <v>10</v>
      </c>
      <c r="FI349" s="133">
        <v>253.52800000000002</v>
      </c>
      <c r="FJ349" s="538">
        <v>4.4620928000000006</v>
      </c>
      <c r="FK349" s="539"/>
      <c r="FL349" s="37"/>
      <c r="FM349" s="540">
        <v>25.54854977467075</v>
      </c>
      <c r="FN349" s="541"/>
      <c r="FO349" s="542" t="e">
        <v>#DIV/0!</v>
      </c>
      <c r="FP349" s="167">
        <v>114</v>
      </c>
      <c r="FQ349" s="234" t="s">
        <v>728</v>
      </c>
      <c r="FR349" s="93"/>
      <c r="FS349" s="101">
        <v>1.76</v>
      </c>
      <c r="GR349" s="225"/>
      <c r="GS349" s="225"/>
    </row>
    <row r="350" spans="1:201" hidden="1" x14ac:dyDescent="0.25">
      <c r="A350" s="101">
        <v>226</v>
      </c>
      <c r="B350" s="228">
        <f>COUNTIFS($E$1:E350,E350,$G$1:G350,G350)</f>
        <v>3</v>
      </c>
      <c r="C350" s="228"/>
      <c r="D350" s="966">
        <v>7095</v>
      </c>
      <c r="E350" s="233" t="s">
        <v>497</v>
      </c>
      <c r="F350" s="223" t="s">
        <v>498</v>
      </c>
      <c r="G350" s="230">
        <v>7501223411</v>
      </c>
      <c r="H350" s="230">
        <f t="shared" si="5"/>
        <v>42</v>
      </c>
      <c r="I350" s="223" t="s">
        <v>724</v>
      </c>
      <c r="J350" s="232" t="s">
        <v>601</v>
      </c>
      <c r="K350" s="230" t="s">
        <v>53</v>
      </c>
      <c r="L350" s="257" t="s">
        <v>48</v>
      </c>
      <c r="M350" s="230">
        <v>10</v>
      </c>
      <c r="N350" s="231">
        <v>12</v>
      </c>
      <c r="O350" s="231"/>
      <c r="P350" s="231"/>
      <c r="Q350" s="296" t="s">
        <v>714</v>
      </c>
      <c r="T350" s="173" t="s">
        <v>32</v>
      </c>
      <c r="U350" s="177" t="s">
        <v>40</v>
      </c>
      <c r="V350" s="193" t="s">
        <v>674</v>
      </c>
      <c r="W350" s="173" t="s">
        <v>40</v>
      </c>
      <c r="X350" s="190" t="s">
        <v>480</v>
      </c>
      <c r="Y350" s="173" t="s">
        <v>545</v>
      </c>
      <c r="Z350" s="173" t="s">
        <v>481</v>
      </c>
      <c r="AA350" s="97"/>
      <c r="AB350" s="97"/>
      <c r="AC350" s="219">
        <v>378</v>
      </c>
      <c r="AD350" s="219"/>
      <c r="AE350" s="219"/>
      <c r="AF350" s="219"/>
      <c r="AG350" s="219"/>
      <c r="AH350" s="166" t="s">
        <v>161</v>
      </c>
      <c r="AJ350" s="226">
        <v>20.6</v>
      </c>
      <c r="AK350" s="226">
        <v>91.6</v>
      </c>
      <c r="AL350" s="318">
        <v>18.869600000000002</v>
      </c>
      <c r="AM350" s="226">
        <v>17804</v>
      </c>
      <c r="AN350" s="281">
        <v>7.1215999999999999</v>
      </c>
      <c r="AO350" s="226">
        <v>4</v>
      </c>
      <c r="AP350" s="370">
        <v>38.200000000000003</v>
      </c>
      <c r="AQ350" s="320">
        <v>55.7</v>
      </c>
      <c r="AR350" s="371">
        <v>2.5299999999999998</v>
      </c>
      <c r="AS350" s="322">
        <v>96.43</v>
      </c>
      <c r="AT350" s="373">
        <v>0.68581687612208264</v>
      </c>
      <c r="AU350" s="369">
        <v>1.7351166965888689</v>
      </c>
      <c r="AV350" s="325">
        <v>0.65601923407178431</v>
      </c>
      <c r="AW350" s="280">
        <v>35.278199999999998</v>
      </c>
      <c r="AX350" s="326">
        <v>1.29</v>
      </c>
      <c r="AY350" s="231" t="s">
        <v>754</v>
      </c>
      <c r="AZ350" s="231" t="s">
        <v>754</v>
      </c>
      <c r="BA350" s="327">
        <v>15.5</v>
      </c>
      <c r="BB350" s="334">
        <v>1.7000000000000001E-2</v>
      </c>
      <c r="BC350" s="329">
        <v>0.58436000000000088</v>
      </c>
      <c r="BD350" s="329"/>
      <c r="BJ350" s="280">
        <v>50.5</v>
      </c>
      <c r="BK350" s="280">
        <v>49.3</v>
      </c>
      <c r="BL350" s="331">
        <v>1.0239808153477219</v>
      </c>
      <c r="BM350" s="342" t="s">
        <v>754</v>
      </c>
      <c r="BN350" s="231" t="s">
        <v>754</v>
      </c>
      <c r="BO350" s="438">
        <v>0.84</v>
      </c>
      <c r="BP350" s="438">
        <v>2.81</v>
      </c>
      <c r="BQ350" s="333">
        <v>3.3452380952380953</v>
      </c>
      <c r="BR350" s="347"/>
      <c r="BS350" s="347"/>
      <c r="BT350" s="347"/>
      <c r="BU350" s="347"/>
      <c r="BV350" s="347"/>
      <c r="BW350" s="347"/>
      <c r="BX350" s="347"/>
      <c r="BY350" s="347"/>
      <c r="BZ350" s="347"/>
      <c r="CA350" s="347"/>
      <c r="CB350" s="347"/>
      <c r="CC350" s="347"/>
      <c r="CU350" s="66"/>
      <c r="CX350" s="62" t="s">
        <v>926</v>
      </c>
      <c r="CY350" s="62">
        <v>2</v>
      </c>
      <c r="CZ350" s="62" t="s">
        <v>927</v>
      </c>
      <c r="DA350" s="62" t="s">
        <v>927</v>
      </c>
      <c r="DD350" s="54"/>
      <c r="DE350" s="56"/>
      <c r="DF350" s="56"/>
      <c r="DG350" s="56"/>
      <c r="DH350" s="56"/>
      <c r="DI350" s="4" t="s">
        <v>497</v>
      </c>
      <c r="DJ350" s="278">
        <v>7501223411</v>
      </c>
      <c r="DK350" s="276" t="s">
        <v>600</v>
      </c>
      <c r="DL350" s="160">
        <v>6813</v>
      </c>
      <c r="DM350" s="276">
        <v>42</v>
      </c>
      <c r="DN350" s="521" t="s">
        <v>1088</v>
      </c>
      <c r="DO350" s="46" t="s">
        <v>48</v>
      </c>
      <c r="DP350" s="978" t="s">
        <v>161</v>
      </c>
      <c r="DQ350" s="1021">
        <v>2</v>
      </c>
      <c r="DR350" s="1063" t="s">
        <v>1097</v>
      </c>
      <c r="DS350" s="1063" t="s">
        <v>1097</v>
      </c>
      <c r="DU350" s="276">
        <v>1</v>
      </c>
      <c r="DV350" s="276" t="s">
        <v>863</v>
      </c>
      <c r="DW350" s="276" t="s">
        <v>863</v>
      </c>
      <c r="DX350" s="276" t="s">
        <v>863</v>
      </c>
      <c r="DY350" s="276" t="s">
        <v>863</v>
      </c>
      <c r="DZ350" s="276">
        <v>820</v>
      </c>
      <c r="EA350" s="1022">
        <v>0.20599999999999999</v>
      </c>
      <c r="EB350" s="1022">
        <v>0.79400000000000004</v>
      </c>
      <c r="EC350" s="1025" t="s">
        <v>863</v>
      </c>
      <c r="ED350" s="1025" t="s">
        <v>863</v>
      </c>
      <c r="EE350" s="1025" t="s">
        <v>863</v>
      </c>
      <c r="EF350" s="276" t="s">
        <v>863</v>
      </c>
      <c r="EG350" s="276">
        <v>0</v>
      </c>
      <c r="EH350" s="1075">
        <v>2</v>
      </c>
      <c r="EI350" s="283">
        <v>10</v>
      </c>
      <c r="EJ350" s="283">
        <v>20</v>
      </c>
      <c r="EK350" s="276">
        <v>50</v>
      </c>
      <c r="EL350" s="269">
        <v>3</v>
      </c>
      <c r="EM350" s="276">
        <v>1</v>
      </c>
      <c r="EN350" s="276">
        <v>184</v>
      </c>
      <c r="EO350" s="276">
        <v>84</v>
      </c>
      <c r="EP350" s="1089">
        <v>24.810964083175801</v>
      </c>
      <c r="EQ350" s="1063">
        <v>0</v>
      </c>
      <c r="ER350" s="1024">
        <v>42916</v>
      </c>
      <c r="ES350" s="1082">
        <v>0</v>
      </c>
      <c r="ET350" s="1063">
        <v>0</v>
      </c>
      <c r="EU350" s="276">
        <v>4</v>
      </c>
      <c r="EV350" s="1024">
        <v>42916</v>
      </c>
      <c r="EW350" s="1024"/>
      <c r="EX350" s="987">
        <v>7095</v>
      </c>
      <c r="EY350" s="230"/>
      <c r="EZ350" s="230"/>
      <c r="FA350" s="230"/>
      <c r="FB350" s="230"/>
      <c r="FC350" s="126"/>
      <c r="FD350" s="128"/>
      <c r="FE350" s="197"/>
      <c r="FF350" s="32">
        <v>50</v>
      </c>
      <c r="FG350" s="230">
        <v>94303</v>
      </c>
      <c r="FH350" s="230">
        <v>10</v>
      </c>
      <c r="FI350" s="133">
        <v>188.60599999999999</v>
      </c>
      <c r="FJ350" s="538">
        <v>38.852836000000003</v>
      </c>
      <c r="FK350" s="539"/>
      <c r="FL350" s="37"/>
      <c r="FM350" s="540">
        <v>9.72901952382575</v>
      </c>
      <c r="FN350" s="541"/>
      <c r="FO350" s="542" t="e">
        <v>#DIV/0!</v>
      </c>
      <c r="FP350" s="167">
        <v>378</v>
      </c>
      <c r="FQ350" s="234" t="s">
        <v>161</v>
      </c>
      <c r="FR350" s="93"/>
      <c r="FS350" s="101">
        <v>20.6</v>
      </c>
      <c r="GR350" s="225"/>
      <c r="GS350" s="225"/>
    </row>
    <row r="351" spans="1:201" hidden="1" x14ac:dyDescent="0.25">
      <c r="A351" s="228">
        <v>227</v>
      </c>
      <c r="B351" s="228">
        <f>COUNTIFS($E$1:E351,E351,$G$1:G351,G351)</f>
        <v>1</v>
      </c>
      <c r="C351" s="228"/>
      <c r="D351" s="966">
        <v>7109</v>
      </c>
      <c r="E351" s="233" t="s">
        <v>729</v>
      </c>
      <c r="F351" s="223" t="s">
        <v>52</v>
      </c>
      <c r="G351" s="230">
        <v>5552021761</v>
      </c>
      <c r="H351" s="230">
        <f t="shared" si="5"/>
        <v>62</v>
      </c>
      <c r="I351" s="223" t="s">
        <v>730</v>
      </c>
      <c r="J351" s="232" t="s">
        <v>731</v>
      </c>
      <c r="K351" s="230" t="s">
        <v>53</v>
      </c>
      <c r="L351" s="257" t="s">
        <v>48</v>
      </c>
      <c r="M351" s="230">
        <v>16</v>
      </c>
      <c r="N351" s="231">
        <v>1</v>
      </c>
      <c r="O351" s="231"/>
      <c r="P351" s="231"/>
      <c r="Q351" s="296" t="s">
        <v>714</v>
      </c>
      <c r="T351" s="173" t="s">
        <v>32</v>
      </c>
      <c r="U351" s="177" t="s">
        <v>40</v>
      </c>
      <c r="V351" s="193" t="s">
        <v>674</v>
      </c>
      <c r="W351" s="173" t="s">
        <v>40</v>
      </c>
      <c r="X351" s="190" t="s">
        <v>480</v>
      </c>
      <c r="Y351" s="173" t="s">
        <v>545</v>
      </c>
      <c r="Z351" s="173" t="s">
        <v>481</v>
      </c>
      <c r="AA351" s="97"/>
      <c r="AB351" s="97"/>
      <c r="AC351" s="212">
        <v>692</v>
      </c>
      <c r="AD351" s="212"/>
      <c r="AE351" s="212"/>
      <c r="AF351" s="212"/>
      <c r="AG351" s="212"/>
      <c r="AH351" s="166" t="s">
        <v>158</v>
      </c>
      <c r="AJ351" s="226">
        <v>16.7</v>
      </c>
      <c r="AK351" s="226">
        <v>70.599999999999994</v>
      </c>
      <c r="AL351" s="318">
        <v>11.790199999999997</v>
      </c>
      <c r="AM351" s="226">
        <v>9492</v>
      </c>
      <c r="AN351" s="281">
        <v>2.3730000000000002</v>
      </c>
      <c r="AO351" s="226">
        <v>4</v>
      </c>
      <c r="AP351" s="370">
        <v>10.4</v>
      </c>
      <c r="AQ351" s="320">
        <v>33.6</v>
      </c>
      <c r="AR351" s="371">
        <v>50.3</v>
      </c>
      <c r="AS351" s="322">
        <v>94.3</v>
      </c>
      <c r="AT351" s="373">
        <v>0.30952380952380953</v>
      </c>
      <c r="AU351" s="369">
        <v>15.569047619047618</v>
      </c>
      <c r="AV351" s="325">
        <v>0.12395709177592372</v>
      </c>
      <c r="AW351" s="280">
        <v>7.6002000000000001</v>
      </c>
      <c r="AX351" s="326">
        <v>1.2</v>
      </c>
      <c r="AY351" s="231" t="s">
        <v>754</v>
      </c>
      <c r="AZ351" s="231" t="s">
        <v>754</v>
      </c>
      <c r="BA351" s="327">
        <v>1.89</v>
      </c>
      <c r="BB351" s="334">
        <v>9.3799999999999994E-3</v>
      </c>
      <c r="BC351" s="329">
        <v>0.55996000000000001</v>
      </c>
      <c r="BD351" s="329"/>
      <c r="BJ351" s="280">
        <v>55.7</v>
      </c>
      <c r="BK351" s="280">
        <v>43.7</v>
      </c>
      <c r="BL351" s="331">
        <v>1.2747603833865815</v>
      </c>
      <c r="BM351" s="342" t="s">
        <v>754</v>
      </c>
      <c r="BN351" s="231" t="s">
        <v>754</v>
      </c>
      <c r="BO351" s="438">
        <v>2.2200000000000002</v>
      </c>
      <c r="BP351" s="438">
        <v>5.37</v>
      </c>
      <c r="BQ351" s="333">
        <v>2.4189189189189189</v>
      </c>
      <c r="BR351" s="347"/>
      <c r="BS351" s="347"/>
      <c r="BT351" s="347"/>
      <c r="BU351" s="347"/>
      <c r="BV351" s="347"/>
      <c r="BW351" s="347"/>
      <c r="BX351" s="347"/>
      <c r="BY351" s="347"/>
      <c r="BZ351" s="347"/>
      <c r="CA351" s="347"/>
      <c r="CB351" s="347"/>
      <c r="CC351" s="347"/>
      <c r="CU351" s="66"/>
      <c r="CX351" s="62" t="s">
        <v>929</v>
      </c>
      <c r="CY351" s="62">
        <v>3</v>
      </c>
      <c r="CZ351" s="62" t="s">
        <v>933</v>
      </c>
      <c r="DA351" s="62" t="s">
        <v>1292</v>
      </c>
      <c r="DD351" s="54"/>
      <c r="DE351" s="56"/>
      <c r="DF351" s="56"/>
      <c r="DG351" s="56"/>
      <c r="DH351" s="56"/>
      <c r="DI351" s="4" t="s">
        <v>729</v>
      </c>
      <c r="DJ351" s="212">
        <v>5552021761</v>
      </c>
      <c r="DK351" s="218" t="s">
        <v>730</v>
      </c>
      <c r="DL351" s="3">
        <v>7109</v>
      </c>
      <c r="DM351" s="95">
        <v>62</v>
      </c>
      <c r="DN351" s="266" t="s">
        <v>1090</v>
      </c>
      <c r="DO351" s="46" t="s">
        <v>48</v>
      </c>
      <c r="DP351" s="978" t="s">
        <v>158</v>
      </c>
      <c r="DQ351" s="996">
        <v>2</v>
      </c>
      <c r="DR351" s="1056" t="s">
        <v>34</v>
      </c>
      <c r="DS351" s="1057" t="s">
        <v>34</v>
      </c>
      <c r="DU351" s="269">
        <v>0</v>
      </c>
      <c r="DV351" s="997" t="s">
        <v>863</v>
      </c>
      <c r="DW351" s="269" t="s">
        <v>863</v>
      </c>
      <c r="DX351" s="269" t="s">
        <v>863</v>
      </c>
      <c r="DY351" s="269" t="s">
        <v>863</v>
      </c>
      <c r="DZ351" s="269">
        <v>692</v>
      </c>
      <c r="EA351" s="1020">
        <v>0.46500000000000002</v>
      </c>
      <c r="EB351" s="1020">
        <v>0.53500000000000003</v>
      </c>
      <c r="EC351" s="269" t="s">
        <v>863</v>
      </c>
      <c r="ED351" s="269" t="s">
        <v>863</v>
      </c>
      <c r="EE351" s="269" t="s">
        <v>863</v>
      </c>
      <c r="EF351" s="269" t="s">
        <v>863</v>
      </c>
      <c r="EG351" s="269">
        <v>2</v>
      </c>
      <c r="EH351" s="556">
        <v>3</v>
      </c>
      <c r="EI351" s="283">
        <v>1</v>
      </c>
      <c r="EJ351" s="283">
        <v>16</v>
      </c>
      <c r="EK351" s="218">
        <v>10</v>
      </c>
      <c r="EL351" s="218">
        <v>2</v>
      </c>
      <c r="EM351" s="218">
        <v>0</v>
      </c>
      <c r="EN351" s="269" t="s">
        <v>863</v>
      </c>
      <c r="EO351" s="269" t="s">
        <v>863</v>
      </c>
      <c r="EP351" s="1083" t="s">
        <v>863</v>
      </c>
      <c r="EQ351" s="1057">
        <v>1</v>
      </c>
      <c r="ER351" s="998" t="s">
        <v>863</v>
      </c>
      <c r="ES351" s="1057">
        <v>2</v>
      </c>
      <c r="ET351" s="1057">
        <v>2</v>
      </c>
      <c r="EU351" s="269" t="s">
        <v>863</v>
      </c>
      <c r="EV351" s="269" t="s">
        <v>863</v>
      </c>
      <c r="EW351" s="269"/>
      <c r="EX351" s="987">
        <v>7109</v>
      </c>
      <c r="EY351" s="230"/>
      <c r="EZ351" s="230"/>
      <c r="FA351" s="230"/>
      <c r="FB351" s="230"/>
      <c r="FC351" s="126"/>
      <c r="FD351" s="128"/>
      <c r="FE351" s="197"/>
      <c r="FF351" s="32">
        <v>150</v>
      </c>
      <c r="FG351" s="230">
        <v>80481</v>
      </c>
      <c r="FH351" s="230">
        <v>10</v>
      </c>
      <c r="FI351" s="133">
        <v>53.653999999999996</v>
      </c>
      <c r="FJ351" s="538">
        <v>8.9602179999999993</v>
      </c>
      <c r="FK351" s="539"/>
      <c r="FL351" s="37"/>
      <c r="FM351" s="540">
        <v>77.230263817241948</v>
      </c>
      <c r="FN351" s="541"/>
      <c r="FO351" s="542" t="e">
        <v>#DIV/0!</v>
      </c>
      <c r="FP351" s="167">
        <v>692</v>
      </c>
      <c r="FQ351" s="234" t="s">
        <v>158</v>
      </c>
      <c r="FR351" s="93"/>
      <c r="FS351" s="101">
        <v>16.7</v>
      </c>
      <c r="GR351" s="225"/>
      <c r="GS351" s="225"/>
    </row>
    <row r="352" spans="1:201" hidden="1" x14ac:dyDescent="0.25">
      <c r="A352" s="101">
        <v>228</v>
      </c>
      <c r="B352" s="228">
        <f>COUNTIFS($E$1:E352,E352,$G$1:G352,G352)</f>
        <v>1</v>
      </c>
      <c r="C352" s="228"/>
      <c r="D352" s="966">
        <v>7118</v>
      </c>
      <c r="E352" s="233" t="s">
        <v>732</v>
      </c>
      <c r="F352" s="223" t="s">
        <v>35</v>
      </c>
      <c r="G352" s="230">
        <v>5756130391</v>
      </c>
      <c r="H352" s="230">
        <f t="shared" si="5"/>
        <v>60</v>
      </c>
      <c r="I352" s="223" t="s">
        <v>733</v>
      </c>
      <c r="J352" s="232" t="s">
        <v>734</v>
      </c>
      <c r="K352" s="230" t="s">
        <v>53</v>
      </c>
      <c r="L352" s="257" t="s">
        <v>48</v>
      </c>
      <c r="M352" s="230">
        <v>2</v>
      </c>
      <c r="N352" s="231" t="s">
        <v>491</v>
      </c>
      <c r="O352" s="231"/>
      <c r="P352" s="231"/>
      <c r="Q352" s="296" t="s">
        <v>714</v>
      </c>
      <c r="T352" s="173" t="s">
        <v>32</v>
      </c>
      <c r="U352" s="177" t="s">
        <v>40</v>
      </c>
      <c r="V352" s="193" t="s">
        <v>674</v>
      </c>
      <c r="W352" s="173" t="s">
        <v>40</v>
      </c>
      <c r="X352" s="190" t="s">
        <v>480</v>
      </c>
      <c r="Y352" s="173" t="s">
        <v>545</v>
      </c>
      <c r="Z352" s="173" t="s">
        <v>481</v>
      </c>
      <c r="AA352" s="97"/>
      <c r="AB352" s="97"/>
      <c r="AC352" s="212">
        <v>2745</v>
      </c>
      <c r="AD352" s="212"/>
      <c r="AE352" s="212"/>
      <c r="AF352" s="212"/>
      <c r="AG352" s="212"/>
      <c r="AH352" s="166" t="s">
        <v>161</v>
      </c>
      <c r="AJ352" s="226">
        <v>72</v>
      </c>
      <c r="AK352" s="226">
        <v>87.1</v>
      </c>
      <c r="AL352" s="318">
        <v>62.711999999999996</v>
      </c>
      <c r="AM352" s="226">
        <v>397421</v>
      </c>
      <c r="AN352" s="281">
        <v>794.84199999999998</v>
      </c>
      <c r="AO352" s="226">
        <v>4</v>
      </c>
      <c r="AP352" s="370">
        <v>33.4</v>
      </c>
      <c r="AQ352" s="320">
        <v>12.7</v>
      </c>
      <c r="AR352" s="371">
        <v>50.7</v>
      </c>
      <c r="AS352" s="322">
        <v>96.8</v>
      </c>
      <c r="AT352" s="373">
        <v>2.6299212598425199</v>
      </c>
      <c r="AU352" s="369">
        <v>133.33700787401577</v>
      </c>
      <c r="AV352" s="325">
        <v>0.52681388012618291</v>
      </c>
      <c r="AW352" s="280">
        <v>29.613600000000002</v>
      </c>
      <c r="AX352" s="326">
        <v>1.2</v>
      </c>
      <c r="AY352" s="231" t="s">
        <v>754</v>
      </c>
      <c r="AZ352" s="231" t="s">
        <v>754</v>
      </c>
      <c r="BA352" s="327">
        <v>6.62</v>
      </c>
      <c r="BB352" s="334">
        <v>3.0799999999999998E-3</v>
      </c>
      <c r="BC352" s="329">
        <v>0.7572799999999994</v>
      </c>
      <c r="BD352" s="329"/>
      <c r="BJ352" s="280">
        <v>51.9</v>
      </c>
      <c r="BK352" s="280">
        <v>46.5</v>
      </c>
      <c r="BL352" s="331">
        <v>1.1176470588235294</v>
      </c>
      <c r="BM352" s="342" t="s">
        <v>754</v>
      </c>
      <c r="BN352" s="231" t="s">
        <v>754</v>
      </c>
      <c r="BO352" s="438">
        <v>27.7</v>
      </c>
      <c r="BP352" s="438">
        <v>48.4</v>
      </c>
      <c r="BQ352" s="333">
        <v>1.7472924187725631</v>
      </c>
      <c r="BR352" s="347"/>
      <c r="BS352" s="347"/>
      <c r="BT352" s="347"/>
      <c r="BU352" s="347"/>
      <c r="BV352" s="347"/>
      <c r="BW352" s="347"/>
      <c r="BX352" s="347"/>
      <c r="BY352" s="347"/>
      <c r="BZ352" s="347"/>
      <c r="CA352" s="347"/>
      <c r="CB352" s="347"/>
      <c r="CC352" s="347"/>
      <c r="CU352" s="66"/>
      <c r="CX352" s="62" t="s">
        <v>929</v>
      </c>
      <c r="CY352" s="62">
        <v>3</v>
      </c>
      <c r="CZ352" s="62" t="s">
        <v>933</v>
      </c>
      <c r="DA352" s="62" t="s">
        <v>1291</v>
      </c>
      <c r="DD352" s="54">
        <v>7118</v>
      </c>
      <c r="DE352" s="56" t="s">
        <v>1163</v>
      </c>
      <c r="DF352" s="56">
        <v>87.673374080000002</v>
      </c>
      <c r="DG352" s="56">
        <v>1.7990880000000007</v>
      </c>
      <c r="DH352" s="56">
        <v>0</v>
      </c>
      <c r="DI352" s="4" t="s">
        <v>732</v>
      </c>
      <c r="DJ352" s="212">
        <v>5756130391</v>
      </c>
      <c r="DK352" s="218" t="s">
        <v>733</v>
      </c>
      <c r="DL352" s="3">
        <v>7118</v>
      </c>
      <c r="DM352" s="95">
        <v>60</v>
      </c>
      <c r="DN352" s="266" t="s">
        <v>1090</v>
      </c>
      <c r="DO352" s="46" t="s">
        <v>48</v>
      </c>
      <c r="DP352" s="978" t="s">
        <v>161</v>
      </c>
      <c r="DQ352" s="996">
        <v>2</v>
      </c>
      <c r="DR352" s="1056" t="s">
        <v>34</v>
      </c>
      <c r="DS352" s="1057" t="s">
        <v>34</v>
      </c>
      <c r="DU352" s="269">
        <v>0</v>
      </c>
      <c r="DV352" s="997" t="s">
        <v>863</v>
      </c>
      <c r="DW352" s="269" t="s">
        <v>863</v>
      </c>
      <c r="DX352" s="269" t="s">
        <v>863</v>
      </c>
      <c r="DY352" s="269" t="s">
        <v>863</v>
      </c>
      <c r="DZ352" s="269">
        <v>2745</v>
      </c>
      <c r="EA352" s="1020">
        <v>0.55600000000000005</v>
      </c>
      <c r="EB352" s="1020">
        <v>0.44400000000000001</v>
      </c>
      <c r="EC352" s="269" t="s">
        <v>863</v>
      </c>
      <c r="ED352" s="269" t="s">
        <v>863</v>
      </c>
      <c r="EE352" s="269" t="s">
        <v>863</v>
      </c>
      <c r="EF352" s="269" t="s">
        <v>863</v>
      </c>
      <c r="EG352" s="269">
        <v>0</v>
      </c>
      <c r="EH352" s="556">
        <v>3</v>
      </c>
      <c r="EI352" s="283" t="s">
        <v>491</v>
      </c>
      <c r="EJ352" s="283">
        <v>2</v>
      </c>
      <c r="EK352" s="218">
        <v>5</v>
      </c>
      <c r="EL352" s="218">
        <v>2</v>
      </c>
      <c r="EM352" s="218">
        <v>0</v>
      </c>
      <c r="EN352" s="269">
        <v>165</v>
      </c>
      <c r="EO352" s="269">
        <v>85</v>
      </c>
      <c r="EP352" s="1083">
        <v>31.221303948576676</v>
      </c>
      <c r="EQ352" s="1057">
        <v>2</v>
      </c>
      <c r="ER352" s="998" t="s">
        <v>863</v>
      </c>
      <c r="ES352" s="1057">
        <v>3</v>
      </c>
      <c r="ET352" s="1057">
        <v>1</v>
      </c>
      <c r="EU352" s="269" t="s">
        <v>863</v>
      </c>
      <c r="EV352" s="269" t="s">
        <v>863</v>
      </c>
      <c r="EW352" s="269"/>
      <c r="EX352" s="987">
        <v>7118</v>
      </c>
      <c r="EY352" s="230"/>
      <c r="EZ352" s="230"/>
      <c r="FA352" s="230"/>
      <c r="FB352" s="230"/>
      <c r="FC352" s="126"/>
      <c r="FD352" s="128"/>
      <c r="FE352" s="197"/>
      <c r="FF352" s="32">
        <v>100</v>
      </c>
      <c r="FG352" s="230">
        <v>633000</v>
      </c>
      <c r="FH352" s="230">
        <v>5</v>
      </c>
      <c r="FI352" s="133">
        <v>1266</v>
      </c>
      <c r="FJ352" s="538">
        <v>911.52</v>
      </c>
      <c r="FK352" s="539"/>
      <c r="FL352" s="37"/>
      <c r="FM352" s="540">
        <v>3.0114533965244865</v>
      </c>
      <c r="FN352" s="541"/>
      <c r="FO352" s="542" t="e">
        <v>#DIV/0!</v>
      </c>
      <c r="FP352" s="167">
        <v>2745</v>
      </c>
      <c r="FQ352" s="234" t="s">
        <v>161</v>
      </c>
      <c r="FR352" s="93"/>
      <c r="FS352" s="101">
        <v>72</v>
      </c>
      <c r="GR352" s="225"/>
      <c r="GS352" s="225"/>
    </row>
    <row r="353" spans="1:201" hidden="1" x14ac:dyDescent="0.25">
      <c r="A353" s="101">
        <v>229</v>
      </c>
      <c r="B353" s="228">
        <f>COUNTIFS($E$1:E353,E353,$G$1:G353,G353)</f>
        <v>1</v>
      </c>
      <c r="C353" s="228"/>
      <c r="D353" s="966">
        <v>7124</v>
      </c>
      <c r="E353" s="233" t="s">
        <v>735</v>
      </c>
      <c r="F353" s="223" t="s">
        <v>43</v>
      </c>
      <c r="G353" s="230">
        <v>470729059</v>
      </c>
      <c r="H353" s="230">
        <f t="shared" si="5"/>
        <v>70</v>
      </c>
      <c r="I353" s="223" t="s">
        <v>733</v>
      </c>
      <c r="J353" s="232" t="s">
        <v>1043</v>
      </c>
      <c r="K353" s="230" t="s">
        <v>53</v>
      </c>
      <c r="L353" s="257" t="s">
        <v>48</v>
      </c>
      <c r="M353" s="230">
        <v>17</v>
      </c>
      <c r="N353" s="231" t="s">
        <v>736</v>
      </c>
      <c r="O353" s="231"/>
      <c r="P353" s="231"/>
      <c r="Q353" s="296" t="s">
        <v>714</v>
      </c>
      <c r="T353" s="173" t="s">
        <v>32</v>
      </c>
      <c r="U353" s="177" t="s">
        <v>40</v>
      </c>
      <c r="V353" s="193" t="s">
        <v>674</v>
      </c>
      <c r="W353" s="173" t="s">
        <v>40</v>
      </c>
      <c r="X353" s="190" t="s">
        <v>480</v>
      </c>
      <c r="Y353" s="173" t="s">
        <v>545</v>
      </c>
      <c r="Z353" s="173" t="s">
        <v>481</v>
      </c>
      <c r="AA353" s="97"/>
      <c r="AB353" s="97"/>
      <c r="AC353" s="212">
        <v>375</v>
      </c>
      <c r="AD353" s="212"/>
      <c r="AE353" s="212"/>
      <c r="AF353" s="212"/>
      <c r="AG353" s="212"/>
      <c r="AH353" s="166" t="s">
        <v>158</v>
      </c>
      <c r="AJ353" s="226">
        <v>6.57</v>
      </c>
      <c r="AK353" s="226">
        <v>88.6</v>
      </c>
      <c r="AL353" s="318">
        <v>5.8210199999999999</v>
      </c>
      <c r="AM353" s="226">
        <v>16119</v>
      </c>
      <c r="AN353" s="281">
        <v>3.7927058823529411</v>
      </c>
      <c r="AO353" s="226">
        <v>4</v>
      </c>
      <c r="AP353" s="370">
        <v>16.7</v>
      </c>
      <c r="AQ353" s="320">
        <v>79</v>
      </c>
      <c r="AR353" s="371">
        <v>1.0900000000000001</v>
      </c>
      <c r="AS353" s="322">
        <v>96.79</v>
      </c>
      <c r="AT353" s="373">
        <v>0.21139240506329113</v>
      </c>
      <c r="AU353" s="369">
        <v>0.23041772151898735</v>
      </c>
      <c r="AV353" s="325">
        <v>0.2085154201523286</v>
      </c>
      <c r="AW353" s="280">
        <v>13.2864</v>
      </c>
      <c r="AX353" s="326">
        <v>1.2</v>
      </c>
      <c r="AY353" s="231" t="s">
        <v>754</v>
      </c>
      <c r="AZ353" s="231" t="s">
        <v>754</v>
      </c>
      <c r="BA353" s="327">
        <v>5.82</v>
      </c>
      <c r="BB353" s="334">
        <v>0.54</v>
      </c>
      <c r="BC353" s="329">
        <v>0.68271999999999977</v>
      </c>
      <c r="BD353" s="329"/>
      <c r="BJ353" s="280">
        <v>28.4</v>
      </c>
      <c r="BK353" s="280">
        <v>70.599999999999994</v>
      </c>
      <c r="BL353" s="331">
        <v>0.40163934426229514</v>
      </c>
      <c r="BM353" s="342" t="s">
        <v>754</v>
      </c>
      <c r="BN353" s="231" t="s">
        <v>754</v>
      </c>
      <c r="BO353" s="438">
        <v>10.8</v>
      </c>
      <c r="BP353" s="438">
        <v>2.63</v>
      </c>
      <c r="BQ353" s="333">
        <v>0.2435185185185185</v>
      </c>
      <c r="BR353" s="347"/>
      <c r="BS353" s="347"/>
      <c r="BT353" s="347"/>
      <c r="BU353" s="347"/>
      <c r="BV353" s="347"/>
      <c r="BW353" s="347"/>
      <c r="BX353" s="347"/>
      <c r="BY353" s="347"/>
      <c r="BZ353" s="347"/>
      <c r="CA353" s="347"/>
      <c r="CB353" s="347"/>
      <c r="CC353" s="347"/>
      <c r="CU353" s="66"/>
      <c r="CX353" s="62" t="s">
        <v>926</v>
      </c>
      <c r="CY353" s="62">
        <v>2</v>
      </c>
      <c r="CZ353" s="62" t="s">
        <v>927</v>
      </c>
      <c r="DA353" s="62" t="s">
        <v>927</v>
      </c>
      <c r="DD353" s="54">
        <v>7124</v>
      </c>
      <c r="DE353" s="56">
        <v>186.83232704000002</v>
      </c>
      <c r="DF353" s="56">
        <v>27.145800749999996</v>
      </c>
      <c r="DG353" s="56">
        <v>0</v>
      </c>
      <c r="DH353" s="56">
        <v>37.209880840000011</v>
      </c>
      <c r="DI353" s="4" t="s">
        <v>735</v>
      </c>
      <c r="DJ353" s="212">
        <v>470729059</v>
      </c>
      <c r="DK353" s="218" t="s">
        <v>733</v>
      </c>
      <c r="DL353" s="3">
        <v>7124</v>
      </c>
      <c r="DM353" s="95">
        <v>70</v>
      </c>
      <c r="DN353" s="521" t="s">
        <v>1088</v>
      </c>
      <c r="DO353" s="46" t="s">
        <v>48</v>
      </c>
      <c r="DP353" s="978" t="s">
        <v>158</v>
      </c>
      <c r="DQ353" s="996">
        <v>2</v>
      </c>
      <c r="DR353" s="1056" t="s">
        <v>92</v>
      </c>
      <c r="DS353" s="1057" t="s">
        <v>92</v>
      </c>
      <c r="DU353" s="269">
        <v>0</v>
      </c>
      <c r="DV353" s="997" t="s">
        <v>863</v>
      </c>
      <c r="DW353" s="269" t="s">
        <v>863</v>
      </c>
      <c r="DX353" s="269" t="s">
        <v>863</v>
      </c>
      <c r="DY353" s="269" t="s">
        <v>863</v>
      </c>
      <c r="DZ353" s="269">
        <v>375</v>
      </c>
      <c r="EA353" s="1020">
        <v>0.13100000000000001</v>
      </c>
      <c r="EB353" s="1020">
        <v>0.86899999999999999</v>
      </c>
      <c r="EC353" s="269" t="s">
        <v>863</v>
      </c>
      <c r="ED353" s="269" t="s">
        <v>863</v>
      </c>
      <c r="EE353" s="269" t="s">
        <v>863</v>
      </c>
      <c r="EF353" s="269" t="s">
        <v>863</v>
      </c>
      <c r="EG353" s="269">
        <v>3</v>
      </c>
      <c r="EH353" s="556">
        <v>2</v>
      </c>
      <c r="EI353" s="283" t="s">
        <v>736</v>
      </c>
      <c r="EJ353" s="283">
        <v>17</v>
      </c>
      <c r="EK353" s="269" t="s">
        <v>863</v>
      </c>
      <c r="EL353" s="269" t="s">
        <v>863</v>
      </c>
      <c r="EM353" s="218">
        <v>0</v>
      </c>
      <c r="EN353" s="269">
        <v>170</v>
      </c>
      <c r="EO353" s="269">
        <v>90</v>
      </c>
      <c r="EP353" s="1083">
        <v>31.141868512110726</v>
      </c>
      <c r="EQ353" s="1057">
        <v>0</v>
      </c>
      <c r="ER353" s="998" t="s">
        <v>863</v>
      </c>
      <c r="ES353" s="1057">
        <v>2</v>
      </c>
      <c r="ET353" s="1057">
        <v>1</v>
      </c>
      <c r="EU353" s="269">
        <v>4</v>
      </c>
      <c r="EV353" s="998">
        <v>42949</v>
      </c>
      <c r="EW353" s="998"/>
      <c r="EX353" s="987">
        <v>7124</v>
      </c>
      <c r="EY353" s="207"/>
      <c r="EZ353" s="207"/>
      <c r="FA353" s="207"/>
      <c r="FB353" s="207"/>
      <c r="FC353" s="660"/>
      <c r="FD353" s="661"/>
      <c r="FE353" s="662"/>
      <c r="FF353" s="663">
        <v>100</v>
      </c>
      <c r="FG353" s="230">
        <v>276742</v>
      </c>
      <c r="FH353" s="207">
        <v>10</v>
      </c>
      <c r="FI353" s="133">
        <v>276.74200000000002</v>
      </c>
      <c r="FJ353" s="538">
        <v>18.181949400000001</v>
      </c>
      <c r="FK353" s="917"/>
      <c r="FL353" s="664"/>
      <c r="FM353" s="540">
        <v>20.624851150449246</v>
      </c>
      <c r="FN353" s="918"/>
      <c r="FO353" s="542" t="e">
        <v>#DIV/0!</v>
      </c>
      <c r="FP353" s="897">
        <v>375</v>
      </c>
      <c r="FQ353" s="234" t="s">
        <v>158</v>
      </c>
      <c r="FR353" s="42"/>
      <c r="FS353" s="101">
        <v>6.57</v>
      </c>
      <c r="GR353" s="225"/>
      <c r="GS353" s="225"/>
    </row>
    <row r="354" spans="1:201" s="260" customFormat="1" hidden="1" x14ac:dyDescent="0.25">
      <c r="A354" s="101">
        <v>230</v>
      </c>
      <c r="B354" s="228">
        <f>COUNTIFS($E$1:E354,E354,$G$1:G354,G354)</f>
        <v>5</v>
      </c>
      <c r="C354" s="228"/>
      <c r="D354" s="966">
        <v>7125</v>
      </c>
      <c r="E354" s="233" t="s">
        <v>338</v>
      </c>
      <c r="F354" s="223" t="s">
        <v>43</v>
      </c>
      <c r="G354" s="230">
        <v>350913413</v>
      </c>
      <c r="H354" s="230">
        <f t="shared" si="5"/>
        <v>82</v>
      </c>
      <c r="I354" s="223" t="s">
        <v>733</v>
      </c>
      <c r="J354" s="232" t="s">
        <v>737</v>
      </c>
      <c r="K354" s="230" t="s">
        <v>53</v>
      </c>
      <c r="L354" s="257" t="s">
        <v>48</v>
      </c>
      <c r="M354" s="230">
        <v>18</v>
      </c>
      <c r="N354" s="226">
        <v>1</v>
      </c>
      <c r="O354" s="226"/>
      <c r="P354" s="226"/>
      <c r="Q354" s="296" t="s">
        <v>714</v>
      </c>
      <c r="R354" s="66"/>
      <c r="S354" s="66"/>
      <c r="T354" s="173" t="s">
        <v>32</v>
      </c>
      <c r="U354" s="177" t="s">
        <v>40</v>
      </c>
      <c r="V354" s="193" t="s">
        <v>674</v>
      </c>
      <c r="W354" s="173" t="s">
        <v>40</v>
      </c>
      <c r="X354" s="190" t="s">
        <v>480</v>
      </c>
      <c r="Y354" s="173" t="s">
        <v>545</v>
      </c>
      <c r="Z354" s="173" t="s">
        <v>481</v>
      </c>
      <c r="AA354" s="97"/>
      <c r="AB354" s="97"/>
      <c r="AC354" s="219">
        <v>626</v>
      </c>
      <c r="AD354" s="219"/>
      <c r="AE354" s="219"/>
      <c r="AF354" s="219"/>
      <c r="AG354" s="219"/>
      <c r="AH354" s="166" t="s">
        <v>161</v>
      </c>
      <c r="AI354" s="72"/>
      <c r="AJ354" s="226">
        <v>67.2</v>
      </c>
      <c r="AK354" s="226">
        <v>94.6</v>
      </c>
      <c r="AL354" s="318">
        <v>63.571199999999997</v>
      </c>
      <c r="AM354" s="226">
        <v>66402</v>
      </c>
      <c r="AN354" s="281">
        <v>14.756</v>
      </c>
      <c r="AO354" s="226">
        <v>4</v>
      </c>
      <c r="AP354" s="370">
        <v>11.7</v>
      </c>
      <c r="AQ354" s="320">
        <v>22.2</v>
      </c>
      <c r="AR354" s="371">
        <v>59.6</v>
      </c>
      <c r="AS354" s="322">
        <v>93.5</v>
      </c>
      <c r="AT354" s="373">
        <v>0.52702702702702697</v>
      </c>
      <c r="AU354" s="369">
        <v>31.410810810810808</v>
      </c>
      <c r="AV354" s="325">
        <v>0.14303178484107579</v>
      </c>
      <c r="AW354" s="280">
        <v>8.1663999999999994</v>
      </c>
      <c r="AX354" s="326">
        <v>1.4</v>
      </c>
      <c r="AY354" s="231" t="s">
        <v>754</v>
      </c>
      <c r="AZ354" s="231" t="s">
        <v>754</v>
      </c>
      <c r="BA354" s="327">
        <v>9</v>
      </c>
      <c r="BB354" s="334">
        <v>0.11</v>
      </c>
      <c r="BC354" s="329">
        <v>0.70672000000000001</v>
      </c>
      <c r="BD354" s="329"/>
      <c r="BE354" s="226"/>
      <c r="BF354" s="226"/>
      <c r="BG354" s="226"/>
      <c r="BH354" s="226"/>
      <c r="BI354" s="226"/>
      <c r="BJ354" s="280">
        <v>64.7</v>
      </c>
      <c r="BK354" s="280">
        <v>35.299999999999997</v>
      </c>
      <c r="BL354" s="331">
        <v>1.8355555555555554</v>
      </c>
      <c r="BM354" s="342" t="s">
        <v>754</v>
      </c>
      <c r="BN354" s="231" t="s">
        <v>754</v>
      </c>
      <c r="BO354" s="438">
        <v>20.2</v>
      </c>
      <c r="BP354" s="438">
        <v>12.1</v>
      </c>
      <c r="BQ354" s="333">
        <v>0.59900990099009899</v>
      </c>
      <c r="BR354" s="347"/>
      <c r="BS354" s="347"/>
      <c r="BT354" s="347"/>
      <c r="BU354" s="347"/>
      <c r="BV354" s="347"/>
      <c r="BW354" s="347"/>
      <c r="BX354" s="347"/>
      <c r="BY354" s="347"/>
      <c r="BZ354" s="347"/>
      <c r="CA354" s="347"/>
      <c r="CB354" s="347"/>
      <c r="CC354" s="347"/>
      <c r="CD354" s="226"/>
      <c r="CE354" s="226"/>
      <c r="CF354" s="226"/>
      <c r="CG354" s="226"/>
      <c r="CH354" s="226"/>
      <c r="CI354" s="226"/>
      <c r="CJ354" s="226"/>
      <c r="CK354" s="226"/>
      <c r="CL354" s="226"/>
      <c r="CM354" s="226"/>
      <c r="CN354" s="66"/>
      <c r="CO354" s="66"/>
      <c r="CP354" s="66"/>
      <c r="CQ354" s="66"/>
      <c r="CR354" s="66"/>
      <c r="CS354" s="66"/>
      <c r="CT354" s="66"/>
      <c r="CU354" s="66"/>
      <c r="CV354" s="226"/>
      <c r="CW354" s="226"/>
      <c r="CX354" s="158" t="s">
        <v>929</v>
      </c>
      <c r="CY354" s="158"/>
      <c r="CZ354" s="62" t="s">
        <v>936</v>
      </c>
      <c r="DA354" s="62" t="s">
        <v>1293</v>
      </c>
      <c r="DB354" s="335"/>
      <c r="DC354" s="226"/>
      <c r="DD354" s="54"/>
      <c r="DE354" s="56"/>
      <c r="DF354" s="56"/>
      <c r="DG354" s="56"/>
      <c r="DH354" s="56"/>
      <c r="DI354" s="4" t="s">
        <v>338</v>
      </c>
      <c r="DJ354" s="212"/>
      <c r="DK354" s="218"/>
      <c r="DL354" s="3"/>
      <c r="DM354" s="95">
        <v>82</v>
      </c>
      <c r="DN354" s="521" t="s">
        <v>1088</v>
      </c>
      <c r="DO354" s="46"/>
      <c r="DP354" s="978"/>
      <c r="DQ354" s="996"/>
      <c r="DR354" s="1056"/>
      <c r="DS354" s="1057"/>
      <c r="DT354" s="230"/>
      <c r="DU354" s="269"/>
      <c r="DV354" s="997"/>
      <c r="DW354" s="269"/>
      <c r="DX354" s="269" t="s">
        <v>863</v>
      </c>
      <c r="DY354" s="269" t="s">
        <v>863</v>
      </c>
      <c r="DZ354" s="269">
        <v>626</v>
      </c>
      <c r="EA354" s="854">
        <v>45</v>
      </c>
      <c r="EB354" s="854">
        <v>55</v>
      </c>
      <c r="EC354" s="269" t="s">
        <v>863</v>
      </c>
      <c r="ED354" s="269" t="s">
        <v>863</v>
      </c>
      <c r="EE354" s="269" t="s">
        <v>863</v>
      </c>
      <c r="EF354" s="269" t="s">
        <v>863</v>
      </c>
      <c r="EG354" s="920" t="s">
        <v>2749</v>
      </c>
      <c r="EH354" s="556"/>
      <c r="EI354" s="283"/>
      <c r="EJ354" s="283"/>
      <c r="EK354" s="269"/>
      <c r="EL354" s="269"/>
      <c r="EM354" s="1018">
        <v>1</v>
      </c>
      <c r="EN354" s="1018">
        <v>173</v>
      </c>
      <c r="EO354" s="1018">
        <v>71</v>
      </c>
      <c r="EP354" s="1080">
        <f>EO354/((EN354/100)*(EN354/100))</f>
        <v>23.722810651876106</v>
      </c>
      <c r="EQ354" s="1080">
        <v>1</v>
      </c>
      <c r="ER354" s="1018" t="s">
        <v>863</v>
      </c>
      <c r="ES354" s="1080">
        <v>3</v>
      </c>
      <c r="ET354" s="1080">
        <v>1</v>
      </c>
      <c r="EU354" s="1018" t="s">
        <v>863</v>
      </c>
      <c r="EV354" s="1018"/>
      <c r="EW354" s="609" t="s">
        <v>1986</v>
      </c>
      <c r="EX354" s="987">
        <v>7125</v>
      </c>
      <c r="EY354" s="230"/>
      <c r="EZ354" s="230"/>
      <c r="FA354" s="230"/>
      <c r="FB354" s="230"/>
      <c r="FC354" s="126"/>
      <c r="FD354" s="128"/>
      <c r="FE354" s="197"/>
      <c r="FF354" s="32">
        <v>100</v>
      </c>
      <c r="FG354" s="230">
        <v>104362</v>
      </c>
      <c r="FH354" s="230">
        <v>10</v>
      </c>
      <c r="FI354" s="133">
        <v>104.36199999999999</v>
      </c>
      <c r="FJ354" s="538">
        <v>70.131264000000002</v>
      </c>
      <c r="FK354" s="539"/>
      <c r="FL354" s="37"/>
      <c r="FM354" s="540">
        <v>8.9261188847245077</v>
      </c>
      <c r="FN354" s="541"/>
      <c r="FO354" s="542" t="e">
        <v>#DIV/0!</v>
      </c>
      <c r="FP354" s="167">
        <v>626</v>
      </c>
      <c r="FQ354" s="234" t="s">
        <v>161</v>
      </c>
      <c r="FR354" s="93"/>
      <c r="FS354" s="101">
        <v>67.2</v>
      </c>
      <c r="FT354" s="93"/>
      <c r="FU354" s="93"/>
      <c r="FV354" s="93"/>
      <c r="FW354" s="93"/>
      <c r="FX354" s="93"/>
      <c r="FY354" s="93"/>
      <c r="FZ354" s="93"/>
      <c r="GA354" s="93"/>
      <c r="GB354" s="93"/>
      <c r="GC354" s="93"/>
      <c r="GD354" s="93"/>
      <c r="GE354" s="93"/>
      <c r="GF354" s="93"/>
      <c r="GG354" s="93"/>
      <c r="GH354" s="93"/>
      <c r="GI354" s="93"/>
      <c r="GJ354" s="93"/>
      <c r="GK354" s="93"/>
      <c r="GL354" s="93"/>
      <c r="GM354" s="93"/>
      <c r="GN354" s="93"/>
      <c r="GO354" s="93"/>
      <c r="GP354" s="93"/>
      <c r="GQ354" s="93"/>
      <c r="GR354" s="225"/>
      <c r="GS354" s="225"/>
    </row>
    <row r="355" spans="1:201" hidden="1" x14ac:dyDescent="0.25">
      <c r="A355" s="101">
        <v>232</v>
      </c>
      <c r="B355" s="228">
        <f>COUNTIFS($E$1:E355,E355,$G$1:G355,G355)</f>
        <v>1</v>
      </c>
      <c r="C355" s="228"/>
      <c r="D355" s="966">
        <v>7128</v>
      </c>
      <c r="E355" s="233" t="s">
        <v>738</v>
      </c>
      <c r="F355" s="223" t="s">
        <v>29</v>
      </c>
      <c r="G355" s="223">
        <v>6057211963</v>
      </c>
      <c r="H355" s="230">
        <f t="shared" si="5"/>
        <v>57</v>
      </c>
      <c r="I355" s="223" t="s">
        <v>733</v>
      </c>
      <c r="J355" s="817" t="s">
        <v>34</v>
      </c>
      <c r="K355" s="230" t="s">
        <v>53</v>
      </c>
      <c r="L355" s="257" t="s">
        <v>48</v>
      </c>
      <c r="M355" s="230">
        <v>10</v>
      </c>
      <c r="N355" s="226">
        <v>1</v>
      </c>
      <c r="O355" s="226"/>
      <c r="P355" s="226"/>
      <c r="Q355" s="296" t="s">
        <v>714</v>
      </c>
      <c r="T355" s="173" t="s">
        <v>32</v>
      </c>
      <c r="U355" s="177" t="s">
        <v>40</v>
      </c>
      <c r="V355" s="193" t="s">
        <v>674</v>
      </c>
      <c r="W355" s="173" t="s">
        <v>40</v>
      </c>
      <c r="X355" s="190" t="s">
        <v>480</v>
      </c>
      <c r="Y355" s="173" t="s">
        <v>545</v>
      </c>
      <c r="Z355" s="173" t="s">
        <v>481</v>
      </c>
      <c r="AA355" s="97"/>
      <c r="AB355" s="97"/>
      <c r="AC355" s="212">
        <v>325</v>
      </c>
      <c r="AD355" s="212"/>
      <c r="AE355" s="212"/>
      <c r="AF355" s="212"/>
      <c r="AG355" s="212"/>
      <c r="AH355" s="166" t="s">
        <v>161</v>
      </c>
      <c r="AJ355" s="226">
        <v>65.900000000000006</v>
      </c>
      <c r="AK355" s="226">
        <v>94.3</v>
      </c>
      <c r="AL355" s="318">
        <v>62.14370000000001</v>
      </c>
      <c r="AM355" s="226">
        <v>24503</v>
      </c>
      <c r="AN355" s="281">
        <v>9.8011999999999997</v>
      </c>
      <c r="AO355" s="226">
        <v>4</v>
      </c>
      <c r="AP355" s="370">
        <v>41.3</v>
      </c>
      <c r="AQ355" s="320">
        <v>53.2</v>
      </c>
      <c r="AR355" s="371">
        <v>3.68</v>
      </c>
      <c r="AS355" s="322">
        <v>98.18</v>
      </c>
      <c r="AT355" s="373">
        <v>0.77631578947368407</v>
      </c>
      <c r="AU355" s="369">
        <v>2.8568421052631576</v>
      </c>
      <c r="AV355" s="325">
        <v>0.72609001406469753</v>
      </c>
      <c r="AW355" s="280">
        <v>33.902099999999997</v>
      </c>
      <c r="AX355" s="326">
        <v>2.11</v>
      </c>
      <c r="AY355" s="231" t="s">
        <v>754</v>
      </c>
      <c r="AZ355" s="231" t="s">
        <v>754</v>
      </c>
      <c r="BA355" s="327">
        <v>6.35</v>
      </c>
      <c r="BB355" s="334">
        <v>4.4999999999999998E-2</v>
      </c>
      <c r="BC355" s="329">
        <v>1.4795799999999999</v>
      </c>
      <c r="BD355" s="329"/>
      <c r="BJ355" s="280">
        <v>53.4</v>
      </c>
      <c r="BK355" s="280">
        <v>46.4</v>
      </c>
      <c r="BL355" s="331">
        <v>1.1511936339522546</v>
      </c>
      <c r="BM355" s="342" t="s">
        <v>754</v>
      </c>
      <c r="BN355" s="231" t="s">
        <v>754</v>
      </c>
      <c r="BO355" s="438">
        <v>10.7</v>
      </c>
      <c r="BP355" s="438">
        <v>13.5</v>
      </c>
      <c r="BQ355" s="333">
        <v>1.2616822429906542</v>
      </c>
      <c r="BR355" s="347">
        <v>26.7</v>
      </c>
      <c r="BS355" s="347">
        <v>81.400000000000006</v>
      </c>
      <c r="BT355" s="347"/>
      <c r="BU355" s="357">
        <v>10.1</v>
      </c>
      <c r="BV355" s="367">
        <v>54.5</v>
      </c>
      <c r="BW355" s="367" t="s">
        <v>754</v>
      </c>
      <c r="BX355" s="367" t="s">
        <v>754</v>
      </c>
      <c r="BY355" s="367" t="s">
        <v>754</v>
      </c>
      <c r="BZ355" s="367" t="s">
        <v>754</v>
      </c>
      <c r="CA355" s="367">
        <v>32.4</v>
      </c>
      <c r="CB355" s="367">
        <v>17.7</v>
      </c>
      <c r="CC355" s="367">
        <v>0.6</v>
      </c>
      <c r="CU355" s="66"/>
      <c r="CX355" s="62" t="s">
        <v>929</v>
      </c>
      <c r="CY355" s="62">
        <v>3</v>
      </c>
      <c r="CZ355" s="62" t="s">
        <v>935</v>
      </c>
      <c r="DA355" s="231" t="s">
        <v>935</v>
      </c>
      <c r="DD355" s="54">
        <v>7128</v>
      </c>
      <c r="DE355" s="56">
        <v>135.27052581000001</v>
      </c>
      <c r="DF355" s="56">
        <v>26.020888429999996</v>
      </c>
      <c r="DG355" s="56">
        <v>0</v>
      </c>
      <c r="DH355" s="56">
        <v>20.443318690000041</v>
      </c>
      <c r="DI355" s="4" t="s">
        <v>738</v>
      </c>
      <c r="DJ355" s="109">
        <v>6057211963</v>
      </c>
      <c r="DK355" s="218" t="s">
        <v>733</v>
      </c>
      <c r="DL355" s="3">
        <v>7128</v>
      </c>
      <c r="DM355" s="95">
        <v>57</v>
      </c>
      <c r="DN355" s="266" t="s">
        <v>1090</v>
      </c>
      <c r="DO355" s="46" t="s">
        <v>48</v>
      </c>
      <c r="DP355" s="978" t="s">
        <v>161</v>
      </c>
      <c r="DQ355" s="996">
        <v>2</v>
      </c>
      <c r="DR355" s="1056" t="s">
        <v>34</v>
      </c>
      <c r="DS355" s="1057" t="s">
        <v>34</v>
      </c>
      <c r="DU355" s="269">
        <v>0</v>
      </c>
      <c r="DV355" s="997" t="s">
        <v>863</v>
      </c>
      <c r="DW355" s="269" t="s">
        <v>863</v>
      </c>
      <c r="DX355" s="269" t="s">
        <v>863</v>
      </c>
      <c r="DY355" s="269" t="s">
        <v>863</v>
      </c>
      <c r="DZ355" s="269">
        <v>325</v>
      </c>
      <c r="EA355" s="1020">
        <v>0.25800000000000001</v>
      </c>
      <c r="EB355" s="1020">
        <v>0.74199999999999999</v>
      </c>
      <c r="EC355" s="269" t="s">
        <v>863</v>
      </c>
      <c r="ED355" s="269" t="s">
        <v>863</v>
      </c>
      <c r="EE355" s="269" t="s">
        <v>863</v>
      </c>
      <c r="EF355" s="269" t="s">
        <v>863</v>
      </c>
      <c r="EG355" s="269">
        <v>0</v>
      </c>
      <c r="EH355" s="556">
        <v>3</v>
      </c>
      <c r="EI355" s="283">
        <v>1</v>
      </c>
      <c r="EJ355" s="283">
        <v>10</v>
      </c>
      <c r="EK355" s="218">
        <v>30</v>
      </c>
      <c r="EL355" s="269">
        <v>3</v>
      </c>
      <c r="EM355" s="218">
        <v>1</v>
      </c>
      <c r="EN355" s="269">
        <v>170</v>
      </c>
      <c r="EO355" s="269">
        <v>110</v>
      </c>
      <c r="EP355" s="1083">
        <v>38.062283737024224</v>
      </c>
      <c r="EQ355" s="1057">
        <v>1</v>
      </c>
      <c r="ER355" s="998" t="s">
        <v>863</v>
      </c>
      <c r="ES355" s="1057">
        <v>2</v>
      </c>
      <c r="ET355" s="1057">
        <v>2</v>
      </c>
      <c r="EU355" s="269" t="s">
        <v>863</v>
      </c>
      <c r="EV355" s="269" t="s">
        <v>863</v>
      </c>
      <c r="EW355" s="269"/>
      <c r="EX355" s="987">
        <v>7128</v>
      </c>
      <c r="EY355" s="230"/>
      <c r="EZ355" s="230"/>
      <c r="FA355" s="230"/>
      <c r="FB355" s="230"/>
      <c r="FC355" s="126"/>
      <c r="FD355" s="128"/>
      <c r="FE355" s="197"/>
      <c r="FF355" s="32">
        <v>100</v>
      </c>
      <c r="FG355" s="230">
        <v>39451</v>
      </c>
      <c r="FH355" s="230">
        <v>10</v>
      </c>
      <c r="FI355" s="133">
        <v>39.451000000000001</v>
      </c>
      <c r="FJ355" s="538">
        <v>25.998209000000003</v>
      </c>
      <c r="FK355" s="539"/>
      <c r="FL355" s="37"/>
      <c r="FM355" s="540">
        <v>12.50086111701002</v>
      </c>
      <c r="FN355" s="541"/>
      <c r="FO355" s="542" t="e">
        <v>#DIV/0!</v>
      </c>
      <c r="FP355" s="167">
        <v>325</v>
      </c>
      <c r="FQ355" s="234" t="s">
        <v>161</v>
      </c>
      <c r="FR355" s="93"/>
      <c r="FS355" s="101">
        <v>65.900000000000006</v>
      </c>
      <c r="GR355" s="225"/>
      <c r="GS355" s="225"/>
    </row>
    <row r="356" spans="1:201" hidden="1" x14ac:dyDescent="0.25">
      <c r="A356" s="101">
        <v>233</v>
      </c>
      <c r="B356" s="228">
        <f>COUNTIFS($E$1:E356,E356,$G$1:G356,G356)</f>
        <v>2</v>
      </c>
      <c r="C356" s="228"/>
      <c r="D356" s="966">
        <v>7139</v>
      </c>
      <c r="E356" s="233" t="s">
        <v>332</v>
      </c>
      <c r="F356" s="223" t="s">
        <v>44</v>
      </c>
      <c r="G356" s="230">
        <v>5409300259</v>
      </c>
      <c r="H356" s="230">
        <f t="shared" si="5"/>
        <v>63</v>
      </c>
      <c r="I356" s="223" t="s">
        <v>739</v>
      </c>
      <c r="J356" s="232" t="s">
        <v>740</v>
      </c>
      <c r="K356" s="230" t="s">
        <v>53</v>
      </c>
      <c r="L356" s="257" t="s">
        <v>48</v>
      </c>
      <c r="M356" s="230">
        <v>7</v>
      </c>
      <c r="N356" s="231" t="s">
        <v>741</v>
      </c>
      <c r="O356" s="231"/>
      <c r="P356" s="231"/>
      <c r="Q356" s="296" t="s">
        <v>714</v>
      </c>
      <c r="T356" s="173" t="s">
        <v>32</v>
      </c>
      <c r="U356" s="177" t="s">
        <v>40</v>
      </c>
      <c r="V356" s="193" t="s">
        <v>674</v>
      </c>
      <c r="W356" s="173" t="s">
        <v>40</v>
      </c>
      <c r="X356" s="190" t="s">
        <v>480</v>
      </c>
      <c r="Y356" s="173" t="s">
        <v>545</v>
      </c>
      <c r="Z356" s="173" t="s">
        <v>481</v>
      </c>
      <c r="AA356" s="97"/>
      <c r="AB356" s="97"/>
      <c r="AC356" s="219">
        <v>251</v>
      </c>
      <c r="AD356" s="219"/>
      <c r="AE356" s="219"/>
      <c r="AF356" s="219"/>
      <c r="AG356" s="219"/>
      <c r="AH356" s="166" t="s">
        <v>158</v>
      </c>
      <c r="AJ356" s="226">
        <v>40.6</v>
      </c>
      <c r="AK356" s="226">
        <v>59</v>
      </c>
      <c r="AL356" s="318">
        <v>23.954000000000001</v>
      </c>
      <c r="AM356" s="226">
        <v>16702</v>
      </c>
      <c r="AN356" s="281">
        <v>9.5440000000000005</v>
      </c>
      <c r="AO356" s="226">
        <v>4</v>
      </c>
      <c r="AP356" s="370">
        <v>24.8</v>
      </c>
      <c r="AQ356" s="320">
        <v>68.5</v>
      </c>
      <c r="AR356" s="371">
        <v>1.56</v>
      </c>
      <c r="AS356" s="322">
        <v>94.86</v>
      </c>
      <c r="AT356" s="373">
        <v>0.36204379562043798</v>
      </c>
      <c r="AU356" s="369">
        <v>0.56478832116788324</v>
      </c>
      <c r="AV356" s="325">
        <v>0.35398230088495575</v>
      </c>
      <c r="AW356" s="280">
        <v>21.532599999999999</v>
      </c>
      <c r="AX356" s="326">
        <v>1.4</v>
      </c>
      <c r="AY356" s="231" t="s">
        <v>754</v>
      </c>
      <c r="AZ356" s="231" t="s">
        <v>754</v>
      </c>
      <c r="BA356" s="327">
        <v>21.4</v>
      </c>
      <c r="BB356" s="334">
        <v>0.65</v>
      </c>
      <c r="BC356" s="329">
        <v>0.65348000000000039</v>
      </c>
      <c r="BD356" s="329"/>
      <c r="BJ356" s="280">
        <v>39.1</v>
      </c>
      <c r="BK356" s="280">
        <v>60.6</v>
      </c>
      <c r="BL356" s="331">
        <v>0.64559386973180077</v>
      </c>
      <c r="BM356" s="342" t="s">
        <v>754</v>
      </c>
      <c r="BN356" s="231" t="s">
        <v>754</v>
      </c>
      <c r="BO356" s="438">
        <v>0.2</v>
      </c>
      <c r="BP356" s="438">
        <v>0.51</v>
      </c>
      <c r="BQ356" s="333">
        <v>2.5499999999999998</v>
      </c>
      <c r="BR356" s="347"/>
      <c r="BS356" s="347"/>
      <c r="BT356" s="347"/>
      <c r="BU356" s="347"/>
      <c r="BV356" s="347"/>
      <c r="BW356" s="347"/>
      <c r="BX356" s="347"/>
      <c r="BY356" s="347"/>
      <c r="BZ356" s="347"/>
      <c r="CA356" s="347"/>
      <c r="CB356" s="347"/>
      <c r="CC356" s="347"/>
      <c r="CU356" s="66"/>
      <c r="CX356" s="62" t="s">
        <v>1046</v>
      </c>
      <c r="CY356" s="62">
        <v>5</v>
      </c>
      <c r="CZ356" s="62" t="s">
        <v>927</v>
      </c>
      <c r="DA356" s="62" t="s">
        <v>927</v>
      </c>
      <c r="DD356" s="54"/>
      <c r="DE356" s="56"/>
      <c r="DF356" s="56"/>
      <c r="DG356" s="56"/>
      <c r="DH356" s="56"/>
      <c r="DI356" s="4" t="s">
        <v>332</v>
      </c>
      <c r="DJ356" s="271">
        <v>5409300259</v>
      </c>
      <c r="DK356" s="271" t="s">
        <v>329</v>
      </c>
      <c r="DL356" s="372">
        <v>6172</v>
      </c>
      <c r="DM356" s="271">
        <v>63</v>
      </c>
      <c r="DN356" s="521" t="s">
        <v>1088</v>
      </c>
      <c r="DO356" s="274" t="s">
        <v>48</v>
      </c>
      <c r="DP356" s="982" t="s">
        <v>281</v>
      </c>
      <c r="DQ356" s="1003">
        <v>2</v>
      </c>
      <c r="DR356" s="1059" t="s">
        <v>34</v>
      </c>
      <c r="DS356" s="1059"/>
      <c r="DT356" s="271">
        <v>1</v>
      </c>
      <c r="DU356" s="271">
        <v>0</v>
      </c>
      <c r="DV356" s="1017" t="s">
        <v>863</v>
      </c>
      <c r="DW356" s="271" t="s">
        <v>863</v>
      </c>
      <c r="DX356" s="271">
        <v>5.4</v>
      </c>
      <c r="DY356" s="271" t="s">
        <v>863</v>
      </c>
      <c r="DZ356" s="271">
        <v>105</v>
      </c>
      <c r="EA356" s="912">
        <v>17.100000000000001</v>
      </c>
      <c r="EB356" s="912">
        <v>82.9</v>
      </c>
      <c r="EC356" s="912">
        <v>1.9</v>
      </c>
      <c r="ED356" s="912">
        <v>283.5</v>
      </c>
      <c r="EE356" s="912" t="s">
        <v>863</v>
      </c>
      <c r="EF356" s="271">
        <v>6.18</v>
      </c>
      <c r="EG356" s="271">
        <v>2</v>
      </c>
      <c r="EH356" s="1059">
        <v>5</v>
      </c>
      <c r="EI356" s="284">
        <v>8</v>
      </c>
      <c r="EJ356" s="284">
        <v>8</v>
      </c>
      <c r="EK356" s="271"/>
      <c r="EL356" s="271">
        <v>2</v>
      </c>
      <c r="EM356" s="271">
        <v>1</v>
      </c>
      <c r="EN356" s="271">
        <v>168</v>
      </c>
      <c r="EO356" s="271">
        <v>90</v>
      </c>
      <c r="EP356" s="1086">
        <v>31.887755102040813</v>
      </c>
      <c r="EQ356" s="1059">
        <v>2</v>
      </c>
      <c r="ER356" s="271" t="s">
        <v>863</v>
      </c>
      <c r="ES356" s="1077">
        <v>3</v>
      </c>
      <c r="ET356" s="1059">
        <v>2</v>
      </c>
      <c r="EU356" s="271">
        <v>2</v>
      </c>
      <c r="EV356" s="1006"/>
      <c r="EW356" s="1006"/>
      <c r="EX356" s="987">
        <v>7139</v>
      </c>
      <c r="EY356" s="207"/>
      <c r="EZ356" s="207"/>
      <c r="FA356" s="207"/>
      <c r="FB356" s="207"/>
      <c r="FC356" s="660"/>
      <c r="FD356" s="661"/>
      <c r="FE356" s="662"/>
      <c r="FF356" s="663">
        <v>100</v>
      </c>
      <c r="FG356" s="230">
        <v>69697</v>
      </c>
      <c r="FH356" s="207">
        <v>10</v>
      </c>
      <c r="FI356" s="133">
        <v>69.697000000000003</v>
      </c>
      <c r="FJ356" s="538">
        <v>28.296982000000003</v>
      </c>
      <c r="FK356" s="917"/>
      <c r="FL356" s="664"/>
      <c r="FM356" s="540">
        <v>8.8702038966558323</v>
      </c>
      <c r="FN356" s="918"/>
      <c r="FO356" s="542" t="e">
        <v>#DIV/0!</v>
      </c>
      <c r="FP356" s="897">
        <v>251</v>
      </c>
      <c r="FQ356" s="234" t="s">
        <v>158</v>
      </c>
      <c r="FR356" s="93"/>
      <c r="FS356" s="101">
        <v>40.6</v>
      </c>
      <c r="GR356" s="225"/>
      <c r="GS356" s="225"/>
    </row>
    <row r="357" spans="1:201" hidden="1" x14ac:dyDescent="0.25">
      <c r="A357" s="101">
        <v>234</v>
      </c>
      <c r="B357" s="228">
        <f>COUNTIFS($E$1:E357,E357,$G$1:G357,G357)</f>
        <v>1</v>
      </c>
      <c r="C357" s="228"/>
      <c r="D357" s="966">
        <v>7151</v>
      </c>
      <c r="E357" s="233" t="s">
        <v>742</v>
      </c>
      <c r="F357" s="223" t="s">
        <v>77</v>
      </c>
      <c r="G357" s="230">
        <v>376023440</v>
      </c>
      <c r="H357" s="230">
        <f t="shared" si="5"/>
        <v>80</v>
      </c>
      <c r="I357" s="223" t="s">
        <v>743</v>
      </c>
      <c r="J357" s="232" t="s">
        <v>744</v>
      </c>
      <c r="K357" s="230" t="s">
        <v>53</v>
      </c>
      <c r="L357" s="257" t="s">
        <v>48</v>
      </c>
      <c r="M357" s="230">
        <v>8</v>
      </c>
      <c r="N357" s="231">
        <v>6</v>
      </c>
      <c r="O357" s="231"/>
      <c r="P357" s="231"/>
      <c r="Q357" s="296" t="s">
        <v>714</v>
      </c>
      <c r="T357" s="173" t="s">
        <v>32</v>
      </c>
      <c r="U357" s="177" t="s">
        <v>40</v>
      </c>
      <c r="V357" s="193" t="s">
        <v>674</v>
      </c>
      <c r="W357" s="173" t="s">
        <v>40</v>
      </c>
      <c r="X357" s="190" t="s">
        <v>480</v>
      </c>
      <c r="Y357" s="173" t="s">
        <v>545</v>
      </c>
      <c r="Z357" s="173" t="s">
        <v>481</v>
      </c>
      <c r="AA357" s="97"/>
      <c r="AB357" s="97"/>
      <c r="AC357" s="212">
        <v>236</v>
      </c>
      <c r="AD357" s="212"/>
      <c r="AE357" s="212"/>
      <c r="AF357" s="212"/>
      <c r="AG357" s="212"/>
      <c r="AH357" s="166" t="s">
        <v>161</v>
      </c>
      <c r="AJ357" s="226">
        <v>56.6</v>
      </c>
      <c r="AK357" s="226">
        <v>92.3</v>
      </c>
      <c r="AL357" s="318">
        <v>52.241800000000005</v>
      </c>
      <c r="AM357" s="226">
        <v>17475</v>
      </c>
      <c r="AN357" s="281">
        <v>8.7375000000000007</v>
      </c>
      <c r="AO357" s="226">
        <v>4</v>
      </c>
      <c r="AP357" s="370">
        <v>13.1</v>
      </c>
      <c r="AQ357" s="320">
        <v>36.1</v>
      </c>
      <c r="AR357" s="371">
        <v>41.1</v>
      </c>
      <c r="AS357" s="322">
        <v>90.300000000000011</v>
      </c>
      <c r="AT357" s="373">
        <v>0.36288088642659277</v>
      </c>
      <c r="AU357" s="369">
        <v>14.914404432132963</v>
      </c>
      <c r="AV357" s="325">
        <v>0.16968911917098445</v>
      </c>
      <c r="AW357" s="280">
        <v>10.207599999999999</v>
      </c>
      <c r="AX357" s="326">
        <v>1.33</v>
      </c>
      <c r="AY357" s="231" t="s">
        <v>754</v>
      </c>
      <c r="AZ357" s="231" t="s">
        <v>754</v>
      </c>
      <c r="BA357" s="327">
        <v>10.1</v>
      </c>
      <c r="BB357" s="334">
        <v>7.0000000000000007E-2</v>
      </c>
      <c r="BC357" s="329">
        <v>0.57848000000000011</v>
      </c>
      <c r="BD357" s="329"/>
      <c r="BJ357" s="280">
        <v>49.9</v>
      </c>
      <c r="BK357" s="280">
        <v>49.7</v>
      </c>
      <c r="BL357" s="331">
        <v>1.0029761904761905</v>
      </c>
      <c r="BM357" s="342" t="s">
        <v>754</v>
      </c>
      <c r="BN357" s="231" t="s">
        <v>754</v>
      </c>
      <c r="BO357" s="438">
        <v>1.91</v>
      </c>
      <c r="BP357" s="438">
        <v>3.83</v>
      </c>
      <c r="BQ357" s="333">
        <v>2.005235602094241</v>
      </c>
      <c r="BR357" s="347"/>
      <c r="BS357" s="347"/>
      <c r="BT357" s="347"/>
      <c r="BU357" s="347"/>
      <c r="BV357" s="347"/>
      <c r="BW357" s="347"/>
      <c r="BX357" s="347"/>
      <c r="BY357" s="347"/>
      <c r="BZ357" s="347"/>
      <c r="CA357" s="347"/>
      <c r="CB357" s="347"/>
      <c r="CC357" s="347"/>
      <c r="CU357" s="66"/>
      <c r="CX357" s="158" t="s">
        <v>929</v>
      </c>
      <c r="CY357" s="158"/>
      <c r="CZ357" s="62" t="s">
        <v>1292</v>
      </c>
      <c r="DA357" s="62" t="s">
        <v>1292</v>
      </c>
      <c r="DD357" s="54"/>
      <c r="DE357" s="56"/>
      <c r="DF357" s="56"/>
      <c r="DG357" s="56"/>
      <c r="DH357" s="56"/>
      <c r="DI357" s="4" t="s">
        <v>742</v>
      </c>
      <c r="DJ357" s="109"/>
      <c r="DK357" s="218"/>
      <c r="DL357" s="3"/>
      <c r="DM357" s="95">
        <v>80</v>
      </c>
      <c r="DN357" s="266" t="s">
        <v>1090</v>
      </c>
      <c r="DO357" s="46"/>
      <c r="DP357" s="978" t="s">
        <v>1983</v>
      </c>
      <c r="DQ357" s="996"/>
      <c r="DR357" s="1056"/>
      <c r="DS357" s="1056"/>
      <c r="DT357" s="269"/>
      <c r="DU357" s="269"/>
      <c r="DV357" s="997"/>
      <c r="DW357" s="269"/>
      <c r="DX357" s="269" t="s">
        <v>863</v>
      </c>
      <c r="DY357" s="269" t="s">
        <v>863</v>
      </c>
      <c r="DZ357" s="269">
        <v>236</v>
      </c>
      <c r="EA357" s="919">
        <v>34.299999999999997</v>
      </c>
      <c r="EB357" s="919">
        <v>65.7</v>
      </c>
      <c r="EC357" s="269" t="s">
        <v>863</v>
      </c>
      <c r="ED357" s="269" t="s">
        <v>863</v>
      </c>
      <c r="EE357" s="269" t="s">
        <v>863</v>
      </c>
      <c r="EF357" s="269" t="s">
        <v>863</v>
      </c>
      <c r="EG357" s="269">
        <v>0</v>
      </c>
      <c r="EH357" s="556"/>
      <c r="EI357" s="283"/>
      <c r="EJ357" s="283"/>
      <c r="EK357" s="218"/>
      <c r="EL357" s="218"/>
      <c r="EM357" s="107">
        <v>0</v>
      </c>
      <c r="EN357" s="107" t="s">
        <v>754</v>
      </c>
      <c r="EO357" s="107" t="s">
        <v>754</v>
      </c>
      <c r="EP357" s="557" t="s">
        <v>754</v>
      </c>
      <c r="EQ357" s="557">
        <v>1</v>
      </c>
      <c r="ER357" s="107" t="s">
        <v>863</v>
      </c>
      <c r="ES357" s="557">
        <v>3</v>
      </c>
      <c r="ET357" s="557">
        <v>2</v>
      </c>
      <c r="EU357" s="107" t="s">
        <v>863</v>
      </c>
      <c r="EV357" s="107"/>
      <c r="EW357" s="107"/>
      <c r="EX357" s="987">
        <v>7151</v>
      </c>
      <c r="EY357" s="230"/>
      <c r="EZ357" s="230"/>
      <c r="FA357" s="230"/>
      <c r="FB357" s="230"/>
      <c r="FC357" s="126"/>
      <c r="FD357" s="128"/>
      <c r="FE357" s="197"/>
      <c r="FF357" s="32">
        <v>100</v>
      </c>
      <c r="FG357" s="230">
        <v>33459</v>
      </c>
      <c r="FH357" s="230">
        <v>10</v>
      </c>
      <c r="FI357" s="133">
        <v>33.458999999999996</v>
      </c>
      <c r="FJ357" s="538">
        <v>18.937794</v>
      </c>
      <c r="FK357" s="539"/>
      <c r="FL357" s="37"/>
      <c r="FM357" s="540">
        <v>12.46185273744133</v>
      </c>
      <c r="FN357" s="541"/>
      <c r="FO357" s="542" t="e">
        <v>#DIV/0!</v>
      </c>
      <c r="FP357" s="167">
        <v>236</v>
      </c>
      <c r="FQ357" s="234" t="s">
        <v>161</v>
      </c>
      <c r="FR357" s="93"/>
      <c r="FS357" s="101">
        <v>56.6</v>
      </c>
      <c r="GR357" s="225"/>
      <c r="GS357" s="225"/>
    </row>
    <row r="358" spans="1:201" hidden="1" x14ac:dyDescent="0.25">
      <c r="A358" s="101">
        <v>235</v>
      </c>
      <c r="B358" s="228">
        <f>COUNTIFS($E$1:E358,E358,$G$1:G358,G358)</f>
        <v>3</v>
      </c>
      <c r="C358" s="228"/>
      <c r="D358" s="966">
        <v>7164</v>
      </c>
      <c r="E358" s="233" t="s">
        <v>50</v>
      </c>
      <c r="F358" s="223" t="s">
        <v>51</v>
      </c>
      <c r="G358" s="230">
        <v>375515445</v>
      </c>
      <c r="H358" s="230">
        <f t="shared" si="5"/>
        <v>80</v>
      </c>
      <c r="I358" s="223" t="s">
        <v>745</v>
      </c>
      <c r="J358" s="232" t="s">
        <v>398</v>
      </c>
      <c r="K358" s="230" t="s">
        <v>53</v>
      </c>
      <c r="L358" s="257" t="s">
        <v>48</v>
      </c>
      <c r="M358" s="230">
        <v>18</v>
      </c>
      <c r="N358" s="226">
        <v>2</v>
      </c>
      <c r="O358" s="226"/>
      <c r="P358" s="226"/>
      <c r="Q358" s="296" t="s">
        <v>714</v>
      </c>
      <c r="T358" s="173" t="s">
        <v>32</v>
      </c>
      <c r="U358" s="177" t="s">
        <v>40</v>
      </c>
      <c r="V358" s="193" t="s">
        <v>674</v>
      </c>
      <c r="W358" s="173" t="s">
        <v>40</v>
      </c>
      <c r="X358" s="190" t="s">
        <v>480</v>
      </c>
      <c r="Y358" s="173" t="s">
        <v>545</v>
      </c>
      <c r="Z358" s="173" t="s">
        <v>481</v>
      </c>
      <c r="AA358" s="97"/>
      <c r="AB358" s="97"/>
      <c r="AC358" s="219">
        <v>522</v>
      </c>
      <c r="AD358" s="219"/>
      <c r="AE358" s="219"/>
      <c r="AF358" s="219"/>
      <c r="AG358" s="219"/>
      <c r="AH358" s="166" t="s">
        <v>161</v>
      </c>
      <c r="AJ358" s="226">
        <v>37.299999999999997</v>
      </c>
      <c r="AK358" s="226">
        <v>85.6</v>
      </c>
      <c r="AL358" s="318">
        <v>31.928799999999995</v>
      </c>
      <c r="AM358" s="226">
        <v>98039</v>
      </c>
      <c r="AN358" s="281">
        <v>21.786444444444445</v>
      </c>
      <c r="AO358" s="226">
        <v>4</v>
      </c>
      <c r="AP358" s="370">
        <v>5.0999999999999996</v>
      </c>
      <c r="AQ358" s="320">
        <v>10.3</v>
      </c>
      <c r="AR358" s="371">
        <v>80.900000000000006</v>
      </c>
      <c r="AS358" s="322">
        <v>96.300000000000011</v>
      </c>
      <c r="AT358" s="373">
        <v>0.49514563106796111</v>
      </c>
      <c r="AU358" s="369">
        <v>40.057281553398056</v>
      </c>
      <c r="AV358" s="325">
        <v>5.5921052631578941E-2</v>
      </c>
      <c r="AW358" s="280">
        <v>2.71041</v>
      </c>
      <c r="AX358" s="326">
        <v>1.5</v>
      </c>
      <c r="AY358" s="231" t="s">
        <v>754</v>
      </c>
      <c r="AZ358" s="231" t="s">
        <v>754</v>
      </c>
      <c r="BA358" s="327">
        <v>8.91</v>
      </c>
      <c r="BB358" s="462">
        <v>1.0999999999999999E-2</v>
      </c>
      <c r="BC358" s="329">
        <v>0.47791799999999995</v>
      </c>
      <c r="BD358" s="346"/>
      <c r="BJ358" s="280">
        <v>63.6</v>
      </c>
      <c r="BK358" s="280">
        <v>35.1</v>
      </c>
      <c r="BL358" s="331">
        <v>1.8124999999999998</v>
      </c>
      <c r="BM358" s="342" t="s">
        <v>754</v>
      </c>
      <c r="BN358" s="231" t="s">
        <v>754</v>
      </c>
      <c r="BO358" s="438">
        <v>4.6500000000000004</v>
      </c>
      <c r="BP358" s="438">
        <v>16.100000000000001</v>
      </c>
      <c r="BQ358" s="333">
        <v>3.4623655913978495</v>
      </c>
      <c r="BR358" s="347"/>
      <c r="BS358" s="347"/>
      <c r="BT358" s="347"/>
      <c r="BU358" s="347"/>
      <c r="BV358" s="347"/>
      <c r="BW358" s="347"/>
      <c r="BX358" s="347"/>
      <c r="BY358" s="347"/>
      <c r="BZ358" s="347"/>
      <c r="CA358" s="347"/>
      <c r="CB358" s="347"/>
      <c r="CC358" s="347"/>
      <c r="CX358" s="62" t="s">
        <v>943</v>
      </c>
      <c r="CY358" s="62">
        <v>4</v>
      </c>
      <c r="CZ358" s="62" t="s">
        <v>933</v>
      </c>
      <c r="DA358" s="62" t="s">
        <v>933</v>
      </c>
      <c r="DD358" s="54"/>
      <c r="DE358" s="56"/>
      <c r="DF358" s="56"/>
      <c r="DG358" s="56"/>
      <c r="DH358" s="56"/>
      <c r="DI358" s="4" t="s">
        <v>50</v>
      </c>
      <c r="DJ358" s="278">
        <v>375515445</v>
      </c>
      <c r="DK358" s="278" t="s">
        <v>397</v>
      </c>
      <c r="DL358" s="160">
        <v>6333</v>
      </c>
      <c r="DM358" s="276">
        <v>80</v>
      </c>
      <c r="DN358" s="266" t="s">
        <v>1090</v>
      </c>
      <c r="DO358" s="46" t="s">
        <v>48</v>
      </c>
      <c r="DP358" s="984" t="s">
        <v>400</v>
      </c>
      <c r="DQ358" s="1021">
        <v>2</v>
      </c>
      <c r="DR358" s="1063" t="s">
        <v>1140</v>
      </c>
      <c r="DS358" s="1063" t="s">
        <v>1028</v>
      </c>
      <c r="DU358" s="276">
        <v>1</v>
      </c>
      <c r="DV358" s="1024">
        <v>41787</v>
      </c>
      <c r="DW358" s="276">
        <v>1</v>
      </c>
      <c r="DX358" s="276" t="s">
        <v>863</v>
      </c>
      <c r="DY358" s="276" t="s">
        <v>863</v>
      </c>
      <c r="DZ358" s="276">
        <v>357</v>
      </c>
      <c r="EA358" s="1022">
        <v>0.60799999999999998</v>
      </c>
      <c r="EB358" s="1022">
        <v>0.39200000000000002</v>
      </c>
      <c r="EC358" s="1025">
        <v>0.2</v>
      </c>
      <c r="ED358" s="1025">
        <v>1203</v>
      </c>
      <c r="EE358" s="1025" t="s">
        <v>863</v>
      </c>
      <c r="EF358" s="276">
        <v>5.87</v>
      </c>
      <c r="EG358" s="276">
        <v>0</v>
      </c>
      <c r="EH358" s="1075">
        <v>4</v>
      </c>
      <c r="EI358" s="283" t="s">
        <v>399</v>
      </c>
      <c r="EJ358" s="283">
        <v>21</v>
      </c>
      <c r="EK358" s="276">
        <v>90</v>
      </c>
      <c r="EL358" s="269">
        <v>3</v>
      </c>
      <c r="EM358" s="276">
        <v>1</v>
      </c>
      <c r="EN358" s="276">
        <v>167</v>
      </c>
      <c r="EO358" s="276">
        <v>72</v>
      </c>
      <c r="EP358" s="1089">
        <v>25.816630212628635</v>
      </c>
      <c r="EQ358" s="1063">
        <v>0</v>
      </c>
      <c r="ER358" s="1024">
        <v>41787</v>
      </c>
      <c r="ES358" s="1082" t="s">
        <v>863</v>
      </c>
      <c r="ET358" s="1063" t="s">
        <v>863</v>
      </c>
      <c r="EU358" s="276" t="s">
        <v>863</v>
      </c>
      <c r="EV358" s="276" t="s">
        <v>863</v>
      </c>
      <c r="EW358" s="276"/>
      <c r="EX358" s="987">
        <v>7164</v>
      </c>
      <c r="EY358" s="230"/>
      <c r="EZ358" s="230"/>
      <c r="FA358" s="230"/>
      <c r="FB358" s="230"/>
      <c r="FC358" s="126"/>
      <c r="FD358" s="128"/>
      <c r="FE358" s="197"/>
      <c r="FF358" s="32">
        <v>100</v>
      </c>
      <c r="FG358" s="230">
        <v>306601</v>
      </c>
      <c r="FH358" s="230">
        <v>10</v>
      </c>
      <c r="FI358" s="133">
        <v>306.601</v>
      </c>
      <c r="FJ358" s="538">
        <v>114.36217299999998</v>
      </c>
      <c r="FK358" s="539"/>
      <c r="FL358" s="37"/>
      <c r="FM358" s="540">
        <v>4.5644463226490117</v>
      </c>
      <c r="FN358" s="541"/>
      <c r="FO358" s="542" t="e">
        <v>#DIV/0!</v>
      </c>
      <c r="FP358" s="167">
        <v>522</v>
      </c>
      <c r="FQ358" s="234" t="s">
        <v>161</v>
      </c>
      <c r="FR358" s="93"/>
      <c r="FS358" s="101">
        <v>37.299999999999997</v>
      </c>
      <c r="GR358" s="225"/>
      <c r="GS358" s="225"/>
    </row>
    <row r="359" spans="1:201" hidden="1" x14ac:dyDescent="0.25">
      <c r="A359" s="228">
        <v>236</v>
      </c>
      <c r="B359" s="228">
        <f>COUNTIFS($E$1:E359,E359,$G$1:G359,G359)</f>
        <v>1</v>
      </c>
      <c r="C359" s="228"/>
      <c r="D359" s="966">
        <v>7167</v>
      </c>
      <c r="E359" s="233" t="s">
        <v>746</v>
      </c>
      <c r="F359" s="223" t="s">
        <v>747</v>
      </c>
      <c r="G359" s="230">
        <v>5451090678</v>
      </c>
      <c r="H359" s="230">
        <f t="shared" si="5"/>
        <v>63</v>
      </c>
      <c r="I359" s="223" t="s">
        <v>745</v>
      </c>
      <c r="J359" s="232" t="s">
        <v>104</v>
      </c>
      <c r="K359" s="223" t="s">
        <v>28</v>
      </c>
      <c r="L359" s="257" t="s">
        <v>48</v>
      </c>
      <c r="M359" s="230">
        <v>5</v>
      </c>
      <c r="N359" s="226">
        <v>9</v>
      </c>
      <c r="O359" s="226"/>
      <c r="P359" s="226"/>
      <c r="Q359" s="296" t="s">
        <v>748</v>
      </c>
      <c r="T359" s="173" t="s">
        <v>32</v>
      </c>
      <c r="U359" s="177" t="s">
        <v>40</v>
      </c>
      <c r="V359" s="193" t="s">
        <v>674</v>
      </c>
      <c r="W359" s="173" t="s">
        <v>40</v>
      </c>
      <c r="X359" s="190" t="s">
        <v>480</v>
      </c>
      <c r="Y359" s="173" t="s">
        <v>545</v>
      </c>
      <c r="Z359" s="173" t="s">
        <v>481</v>
      </c>
      <c r="AA359" s="97"/>
      <c r="AB359" s="97"/>
      <c r="AC359" s="212">
        <v>223</v>
      </c>
      <c r="AD359" s="212"/>
      <c r="AE359" s="212"/>
      <c r="AF359" s="212"/>
      <c r="AG359" s="212"/>
      <c r="AH359" s="166" t="s">
        <v>749</v>
      </c>
      <c r="AJ359" s="226">
        <v>3.62</v>
      </c>
      <c r="AK359" s="226">
        <v>67</v>
      </c>
      <c r="AL359" s="318">
        <v>2.4254000000000002</v>
      </c>
      <c r="AM359" s="226">
        <v>53763</v>
      </c>
      <c r="AN359" s="281">
        <v>43.010399999999997</v>
      </c>
      <c r="AO359" s="226">
        <v>4</v>
      </c>
      <c r="AP359" s="370">
        <v>38</v>
      </c>
      <c r="AQ359" s="320">
        <v>19.3</v>
      </c>
      <c r="AR359" s="371">
        <v>39.4</v>
      </c>
      <c r="AS359" s="322">
        <v>96.699999999999989</v>
      </c>
      <c r="AT359" s="373">
        <v>1.9689119170984455</v>
      </c>
      <c r="AU359" s="369">
        <v>77.575129533678748</v>
      </c>
      <c r="AV359" s="325">
        <v>0.64735945485519586</v>
      </c>
      <c r="AW359" s="280">
        <v>27.713399999999996</v>
      </c>
      <c r="AX359" s="326">
        <v>1.54</v>
      </c>
      <c r="AY359" s="231" t="s">
        <v>754</v>
      </c>
      <c r="AZ359" s="231" t="s">
        <v>754</v>
      </c>
      <c r="BA359" s="327">
        <v>4.17</v>
      </c>
      <c r="BB359" s="334">
        <v>1.2999999999999999E-2</v>
      </c>
      <c r="BC359" s="329">
        <v>2.0573200000000007</v>
      </c>
      <c r="BD359" s="329"/>
      <c r="BJ359" s="280">
        <v>68.5</v>
      </c>
      <c r="BK359" s="280">
        <v>31.4</v>
      </c>
      <c r="BL359" s="331">
        <v>2.1858736059479553</v>
      </c>
      <c r="BM359" s="342" t="s">
        <v>754</v>
      </c>
      <c r="BN359" s="231" t="s">
        <v>754</v>
      </c>
      <c r="BO359" s="438">
        <v>2.0299999999999998</v>
      </c>
      <c r="BP359" s="438">
        <v>11</v>
      </c>
      <c r="BQ359" s="333">
        <v>5.418719211822661</v>
      </c>
      <c r="BR359" s="347"/>
      <c r="BS359" s="347"/>
      <c r="BT359" s="347"/>
      <c r="BU359" s="347"/>
      <c r="BV359" s="347"/>
      <c r="BW359" s="347"/>
      <c r="BX359" s="347"/>
      <c r="BY359" s="347"/>
      <c r="BZ359" s="347"/>
      <c r="CA359" s="347"/>
      <c r="CB359" s="347"/>
      <c r="CC359" s="347"/>
      <c r="CU359" s="66"/>
      <c r="CX359" s="62" t="s">
        <v>943</v>
      </c>
      <c r="CY359" s="62">
        <v>6</v>
      </c>
      <c r="CZ359" s="461" t="s">
        <v>1291</v>
      </c>
      <c r="DA359" s="390" t="s">
        <v>1291</v>
      </c>
      <c r="DD359" s="54"/>
      <c r="DE359" s="56"/>
      <c r="DF359" s="56"/>
      <c r="DG359" s="56"/>
      <c r="DH359" s="56"/>
      <c r="DI359" s="24" t="s">
        <v>746</v>
      </c>
      <c r="DJ359" s="212">
        <v>5451090678</v>
      </c>
      <c r="DK359" s="218" t="s">
        <v>745</v>
      </c>
      <c r="DL359" s="3">
        <v>7167</v>
      </c>
      <c r="DM359" s="95">
        <v>63</v>
      </c>
      <c r="DN359" s="266" t="s">
        <v>1090</v>
      </c>
      <c r="DO359" s="46" t="s">
        <v>48</v>
      </c>
      <c r="DP359" s="978" t="s">
        <v>749</v>
      </c>
      <c r="DQ359" s="996">
        <v>1</v>
      </c>
      <c r="DR359" s="1056" t="s">
        <v>1099</v>
      </c>
      <c r="DS359" s="1057" t="s">
        <v>1028</v>
      </c>
      <c r="DU359" s="269">
        <v>1</v>
      </c>
      <c r="DV359" s="998">
        <v>42850</v>
      </c>
      <c r="DW359" s="269">
        <v>1</v>
      </c>
      <c r="DX359" s="269">
        <v>3.3</v>
      </c>
      <c r="DY359" s="269">
        <v>3</v>
      </c>
      <c r="DZ359" s="269">
        <v>223</v>
      </c>
      <c r="EA359" s="1020">
        <v>0.52</v>
      </c>
      <c r="EB359" s="1020">
        <v>0.48</v>
      </c>
      <c r="EC359" s="269">
        <v>1</v>
      </c>
      <c r="ED359" s="269">
        <v>756.1</v>
      </c>
      <c r="EE359" s="269">
        <v>95.5</v>
      </c>
      <c r="EF359" s="919">
        <v>3.35</v>
      </c>
      <c r="EG359" s="269">
        <v>0</v>
      </c>
      <c r="EH359" s="556">
        <v>6</v>
      </c>
      <c r="EI359" s="283">
        <v>9</v>
      </c>
      <c r="EJ359" s="283">
        <v>5</v>
      </c>
      <c r="EK359" s="218">
        <v>10</v>
      </c>
      <c r="EL359" s="218">
        <v>3</v>
      </c>
      <c r="EM359" s="218">
        <v>0</v>
      </c>
      <c r="EN359" s="269">
        <v>171</v>
      </c>
      <c r="EO359" s="269">
        <v>79</v>
      </c>
      <c r="EP359" s="1083">
        <v>27.016859888512702</v>
      </c>
      <c r="EQ359" s="1057">
        <v>2</v>
      </c>
      <c r="ER359" s="998">
        <v>43004</v>
      </c>
      <c r="ES359" s="1057" t="s">
        <v>863</v>
      </c>
      <c r="ET359" s="1057" t="s">
        <v>863</v>
      </c>
      <c r="EU359" s="269" t="s">
        <v>863</v>
      </c>
      <c r="EV359" s="269" t="s">
        <v>863</v>
      </c>
      <c r="EW359" s="269"/>
      <c r="EX359" s="987">
        <v>7167</v>
      </c>
      <c r="EY359" s="230"/>
      <c r="EZ359" s="230"/>
      <c r="FA359" s="230"/>
      <c r="FB359" s="230"/>
      <c r="FC359" s="126"/>
      <c r="FD359" s="128"/>
      <c r="FE359" s="197"/>
      <c r="FF359" s="32">
        <v>100</v>
      </c>
      <c r="FG359" s="230">
        <v>2220000</v>
      </c>
      <c r="FH359" s="230">
        <v>10</v>
      </c>
      <c r="FI359" s="133">
        <v>2220</v>
      </c>
      <c r="FJ359" s="538">
        <v>80.364000000000004</v>
      </c>
      <c r="FK359" s="539"/>
      <c r="FL359" s="37"/>
      <c r="FM359" s="540">
        <v>2.7748743218356475</v>
      </c>
      <c r="FN359" s="541"/>
      <c r="FO359" s="542" t="e">
        <v>#DIV/0!</v>
      </c>
      <c r="FP359" s="167">
        <v>223</v>
      </c>
      <c r="FQ359" s="234" t="s">
        <v>749</v>
      </c>
      <c r="FR359" s="93"/>
      <c r="FS359" s="101">
        <v>3.62</v>
      </c>
      <c r="GR359" s="225"/>
      <c r="GS359" s="225"/>
    </row>
    <row r="360" spans="1:201" hidden="1" x14ac:dyDescent="0.25">
      <c r="A360" s="101">
        <v>237</v>
      </c>
      <c r="B360" s="228">
        <f>COUNTIFS($E$1:E360,E360,$G$1:G360,G360)</f>
        <v>1</v>
      </c>
      <c r="C360" s="228"/>
      <c r="D360" s="966">
        <v>7172</v>
      </c>
      <c r="E360" s="233" t="s">
        <v>750</v>
      </c>
      <c r="F360" s="223" t="s">
        <v>751</v>
      </c>
      <c r="G360" s="230">
        <v>525209075</v>
      </c>
      <c r="H360" s="230">
        <f t="shared" si="5"/>
        <v>65</v>
      </c>
      <c r="I360" s="223" t="s">
        <v>752</v>
      </c>
      <c r="J360" s="232" t="s">
        <v>753</v>
      </c>
      <c r="K360" s="230" t="s">
        <v>53</v>
      </c>
      <c r="L360" s="257" t="s">
        <v>48</v>
      </c>
      <c r="M360" s="217" t="s">
        <v>754</v>
      </c>
      <c r="N360" s="217" t="s">
        <v>754</v>
      </c>
      <c r="O360" s="223"/>
      <c r="P360" s="223"/>
      <c r="Q360" s="296" t="s">
        <v>748</v>
      </c>
      <c r="T360" s="173" t="s">
        <v>32</v>
      </c>
      <c r="U360" s="177" t="s">
        <v>40</v>
      </c>
      <c r="V360" s="193" t="s">
        <v>674</v>
      </c>
      <c r="W360" s="173" t="s">
        <v>40</v>
      </c>
      <c r="X360" s="190" t="s">
        <v>480</v>
      </c>
      <c r="Y360" s="173" t="s">
        <v>545</v>
      </c>
      <c r="Z360" s="173" t="s">
        <v>481</v>
      </c>
      <c r="AA360" s="97"/>
      <c r="AB360" s="97"/>
      <c r="AC360" s="212">
        <v>295</v>
      </c>
      <c r="AD360" s="212"/>
      <c r="AE360" s="212"/>
      <c r="AF360" s="212"/>
      <c r="AG360" s="212"/>
      <c r="AH360" s="166" t="s">
        <v>158</v>
      </c>
      <c r="AJ360" s="226">
        <v>57</v>
      </c>
      <c r="AK360" s="226">
        <v>93.5</v>
      </c>
      <c r="AL360" s="318">
        <v>53.295000000000002</v>
      </c>
      <c r="AM360" s="226">
        <v>62344</v>
      </c>
      <c r="AN360" s="281" t="e">
        <v>#VALUE!</v>
      </c>
      <c r="AO360" s="226">
        <v>4</v>
      </c>
      <c r="AP360" s="370">
        <v>30.9</v>
      </c>
      <c r="AQ360" s="320">
        <v>57.9</v>
      </c>
      <c r="AR360" s="371">
        <v>9.06</v>
      </c>
      <c r="AS360" s="322">
        <v>97.86</v>
      </c>
      <c r="AT360" s="373">
        <v>0.53367875647668395</v>
      </c>
      <c r="AU360" s="369">
        <v>4.8351295336787565</v>
      </c>
      <c r="AV360" s="325">
        <v>0.46146953405017921</v>
      </c>
      <c r="AW360" s="280">
        <v>25.763999999999999</v>
      </c>
      <c r="AX360" s="326">
        <v>4.93</v>
      </c>
      <c r="AY360" s="231" t="s">
        <v>754</v>
      </c>
      <c r="AZ360" s="231" t="s">
        <v>754</v>
      </c>
      <c r="BA360" s="327">
        <v>3.49</v>
      </c>
      <c r="BB360" s="334">
        <v>2.8000000000000001E-2</v>
      </c>
      <c r="BC360" s="329">
        <v>1.0271999999999999</v>
      </c>
      <c r="BD360" s="329"/>
      <c r="BJ360" s="280">
        <v>55</v>
      </c>
      <c r="BK360" s="280">
        <v>44.7</v>
      </c>
      <c r="BL360" s="331">
        <v>1.2330383480825959</v>
      </c>
      <c r="BM360" s="342" t="s">
        <v>754</v>
      </c>
      <c r="BN360" s="231" t="s">
        <v>754</v>
      </c>
      <c r="BO360" s="438">
        <v>2.5099999999999998</v>
      </c>
      <c r="BP360" s="438">
        <v>8.77</v>
      </c>
      <c r="BQ360" s="333">
        <v>3.4940239043824701</v>
      </c>
      <c r="BR360" s="347"/>
      <c r="BS360" s="347"/>
      <c r="BT360" s="347"/>
      <c r="BU360" s="347"/>
      <c r="BV360" s="347"/>
      <c r="BW360" s="347"/>
      <c r="BX360" s="347"/>
      <c r="BY360" s="347"/>
      <c r="BZ360" s="347"/>
      <c r="CA360" s="347"/>
      <c r="CB360" s="347"/>
      <c r="CC360" s="347"/>
      <c r="CU360" s="66"/>
      <c r="CX360" s="62" t="s">
        <v>926</v>
      </c>
      <c r="CY360" s="62">
        <v>1</v>
      </c>
      <c r="CZ360" s="62" t="s">
        <v>1975</v>
      </c>
      <c r="DA360" s="231" t="s">
        <v>935</v>
      </c>
      <c r="DD360" s="54"/>
      <c r="DE360" s="56"/>
      <c r="DF360" s="56"/>
      <c r="DG360" s="56"/>
      <c r="DH360" s="56"/>
      <c r="DI360" s="4" t="s">
        <v>750</v>
      </c>
      <c r="DJ360" s="212">
        <v>525209075</v>
      </c>
      <c r="DK360" s="218" t="s">
        <v>752</v>
      </c>
      <c r="DL360" s="3">
        <v>7172</v>
      </c>
      <c r="DM360" s="95">
        <v>65</v>
      </c>
      <c r="DN360" s="266" t="s">
        <v>1090</v>
      </c>
      <c r="DO360" s="46" t="s">
        <v>48</v>
      </c>
      <c r="DP360" s="978" t="s">
        <v>158</v>
      </c>
      <c r="DQ360" s="996">
        <v>2</v>
      </c>
      <c r="DR360" s="1056" t="s">
        <v>1001</v>
      </c>
      <c r="DS360" s="1057" t="s">
        <v>1001</v>
      </c>
      <c r="DU360" s="269">
        <v>0</v>
      </c>
      <c r="DV360" s="997" t="s">
        <v>863</v>
      </c>
      <c r="DW360" s="269" t="s">
        <v>863</v>
      </c>
      <c r="DX360" s="269" t="s">
        <v>863</v>
      </c>
      <c r="DY360" s="269" t="s">
        <v>863</v>
      </c>
      <c r="DZ360" s="269">
        <v>295</v>
      </c>
      <c r="EA360" s="1020">
        <v>0.159</v>
      </c>
      <c r="EB360" s="1020">
        <v>0.84099999999999997</v>
      </c>
      <c r="EC360" s="269" t="s">
        <v>863</v>
      </c>
      <c r="ED360" s="269" t="s">
        <v>863</v>
      </c>
      <c r="EE360" s="269" t="s">
        <v>863</v>
      </c>
      <c r="EF360" s="269" t="s">
        <v>863</v>
      </c>
      <c r="EG360" s="269">
        <v>0</v>
      </c>
      <c r="EH360" s="556">
        <v>1</v>
      </c>
      <c r="EI360" s="283" t="s">
        <v>754</v>
      </c>
      <c r="EJ360" s="283" t="s">
        <v>754</v>
      </c>
      <c r="EK360" s="218">
        <v>30</v>
      </c>
      <c r="EL360" s="269">
        <v>3</v>
      </c>
      <c r="EM360" s="218">
        <v>0</v>
      </c>
      <c r="EN360" s="269">
        <v>168</v>
      </c>
      <c r="EO360" s="269">
        <v>80</v>
      </c>
      <c r="EP360" s="1083">
        <v>28.344671201814055</v>
      </c>
      <c r="EQ360" s="1057">
        <v>2</v>
      </c>
      <c r="ER360" s="998" t="s">
        <v>863</v>
      </c>
      <c r="ES360" s="1057">
        <v>0</v>
      </c>
      <c r="ET360" s="1057">
        <v>0</v>
      </c>
      <c r="EU360" s="269" t="s">
        <v>863</v>
      </c>
      <c r="EV360" s="269" t="s">
        <v>863</v>
      </c>
      <c r="EW360" s="269"/>
      <c r="EX360" s="987">
        <v>7172</v>
      </c>
      <c r="EY360" s="230"/>
      <c r="EZ360" s="230"/>
      <c r="FA360" s="230"/>
      <c r="FB360" s="230"/>
      <c r="FC360" s="126"/>
      <c r="FD360" s="128"/>
      <c r="FE360" s="197"/>
      <c r="FF360" s="32">
        <v>100</v>
      </c>
      <c r="FG360" s="230">
        <v>117088</v>
      </c>
      <c r="FH360" s="230">
        <v>10</v>
      </c>
      <c r="FI360" s="133">
        <v>117.08800000000001</v>
      </c>
      <c r="FJ360" s="538">
        <v>66.740160000000003</v>
      </c>
      <c r="FK360" s="539"/>
      <c r="FL360" s="37"/>
      <c r="FM360" s="540">
        <v>4.4201272517177062</v>
      </c>
      <c r="FN360" s="541"/>
      <c r="FO360" s="542"/>
      <c r="FP360" s="167">
        <v>295</v>
      </c>
      <c r="FQ360" s="234" t="s">
        <v>158</v>
      </c>
      <c r="FR360" s="93"/>
      <c r="FS360" s="101">
        <v>57</v>
      </c>
      <c r="GR360" s="225"/>
      <c r="GS360" s="225"/>
    </row>
    <row r="361" spans="1:201" hidden="1" x14ac:dyDescent="0.25">
      <c r="A361" s="101">
        <v>238</v>
      </c>
      <c r="B361" s="228">
        <f>COUNTIFS($E$1:E361,E361,$G$1:G361,G361)</f>
        <v>1</v>
      </c>
      <c r="C361" s="228"/>
      <c r="D361" s="966">
        <v>7175</v>
      </c>
      <c r="E361" s="233" t="s">
        <v>755</v>
      </c>
      <c r="F361" s="230" t="s">
        <v>44</v>
      </c>
      <c r="G361" s="230">
        <v>470719405</v>
      </c>
      <c r="H361" s="230">
        <f t="shared" si="5"/>
        <v>70</v>
      </c>
      <c r="I361" s="107" t="s">
        <v>756</v>
      </c>
      <c r="J361" s="107" t="s">
        <v>34</v>
      </c>
      <c r="K361" s="230" t="s">
        <v>53</v>
      </c>
      <c r="L361" s="257" t="s">
        <v>48</v>
      </c>
      <c r="M361" s="230">
        <v>45</v>
      </c>
      <c r="N361" s="106" t="s">
        <v>757</v>
      </c>
      <c r="O361" s="106"/>
      <c r="P361" s="106"/>
      <c r="Q361" s="296" t="s">
        <v>748</v>
      </c>
      <c r="T361" s="173" t="s">
        <v>32</v>
      </c>
      <c r="U361" s="177" t="s">
        <v>40</v>
      </c>
      <c r="V361" s="193" t="s">
        <v>674</v>
      </c>
      <c r="W361" s="173" t="s">
        <v>40</v>
      </c>
      <c r="X361" s="190" t="s">
        <v>480</v>
      </c>
      <c r="Y361" s="173" t="s">
        <v>545</v>
      </c>
      <c r="Z361" s="173" t="s">
        <v>481</v>
      </c>
      <c r="AA361" s="97"/>
      <c r="AB361" s="97"/>
      <c r="AC361" s="212">
        <v>10173</v>
      </c>
      <c r="AD361" s="212"/>
      <c r="AE361" s="212"/>
      <c r="AF361" s="212"/>
      <c r="AG361" s="212"/>
      <c r="AH361" s="166" t="s">
        <v>161</v>
      </c>
      <c r="AJ361" s="226">
        <v>69.3</v>
      </c>
      <c r="AK361" s="226">
        <v>90.4</v>
      </c>
      <c r="AL361" s="318">
        <v>62.647200000000005</v>
      </c>
      <c r="AM361" s="226">
        <v>1790000</v>
      </c>
      <c r="AN361" s="281">
        <v>159.11111111111111</v>
      </c>
      <c r="AO361" s="226">
        <v>4</v>
      </c>
      <c r="AP361" s="370">
        <v>1.55</v>
      </c>
      <c r="AQ361" s="320">
        <v>7.03</v>
      </c>
      <c r="AR361" s="371">
        <v>86.1</v>
      </c>
      <c r="AS361" s="322">
        <v>94.679999999999993</v>
      </c>
      <c r="AT361" s="373">
        <v>0.22048364153627312</v>
      </c>
      <c r="AU361" s="369">
        <v>18.983641536273115</v>
      </c>
      <c r="AV361" s="325">
        <v>1.6643401696553206E-2</v>
      </c>
      <c r="AW361" s="280">
        <v>0.28079999999999999</v>
      </c>
      <c r="AX361" s="326">
        <v>1.0999999999999999E-2</v>
      </c>
      <c r="AY361" s="231" t="s">
        <v>754</v>
      </c>
      <c r="AZ361" s="231" t="s">
        <v>754</v>
      </c>
      <c r="BA361" s="327">
        <v>0</v>
      </c>
      <c r="BB361" s="334">
        <v>2.0400000000000001E-3</v>
      </c>
      <c r="BC361" s="329">
        <v>0.25384000000000001</v>
      </c>
      <c r="BD361" s="329"/>
      <c r="BJ361" s="280">
        <v>77.3</v>
      </c>
      <c r="BK361" s="280">
        <v>22.1</v>
      </c>
      <c r="BL361" s="331">
        <v>3.5034802784222738</v>
      </c>
      <c r="BM361" s="342">
        <v>0</v>
      </c>
      <c r="BN361" s="231" t="s">
        <v>754</v>
      </c>
      <c r="BO361" s="438">
        <v>3.77</v>
      </c>
      <c r="BP361" s="438">
        <v>4.16</v>
      </c>
      <c r="BQ361" s="333">
        <v>1.103448275862069</v>
      </c>
      <c r="BR361" s="347"/>
      <c r="BS361" s="347"/>
      <c r="BT361" s="347"/>
      <c r="BU361" s="347"/>
      <c r="BV361" s="347"/>
      <c r="BW361" s="347"/>
      <c r="BX361" s="347"/>
      <c r="BY361" s="347"/>
      <c r="BZ361" s="347"/>
      <c r="CA361" s="347"/>
      <c r="CB361" s="347"/>
      <c r="CC361" s="347"/>
      <c r="CU361" s="66"/>
      <c r="CX361" s="62" t="s">
        <v>929</v>
      </c>
      <c r="CY361" s="62">
        <v>3</v>
      </c>
      <c r="CZ361" s="62" t="s">
        <v>936</v>
      </c>
      <c r="DA361" s="62" t="s">
        <v>936</v>
      </c>
      <c r="DD361" s="54">
        <v>7175</v>
      </c>
      <c r="DE361" s="56">
        <v>99.412575410000002</v>
      </c>
      <c r="DF361" s="56">
        <v>25.125863519999999</v>
      </c>
      <c r="DG361" s="56">
        <v>0</v>
      </c>
      <c r="DH361" s="56">
        <v>7.0736552500000016</v>
      </c>
      <c r="DI361" s="4" t="s">
        <v>755</v>
      </c>
      <c r="DJ361" s="212">
        <v>470719405</v>
      </c>
      <c r="DK361" s="269" t="s">
        <v>756</v>
      </c>
      <c r="DL361" s="3">
        <v>7175</v>
      </c>
      <c r="DM361" s="95">
        <v>70</v>
      </c>
      <c r="DN361" s="521" t="s">
        <v>1088</v>
      </c>
      <c r="DO361" s="46" t="s">
        <v>48</v>
      </c>
      <c r="DP361" s="978" t="s">
        <v>161</v>
      </c>
      <c r="DQ361" s="996">
        <v>2</v>
      </c>
      <c r="DR361" s="1057" t="s">
        <v>1108</v>
      </c>
      <c r="DS361" s="1057" t="s">
        <v>1108</v>
      </c>
      <c r="DU361" s="269">
        <v>0</v>
      </c>
      <c r="DV361" s="997" t="s">
        <v>863</v>
      </c>
      <c r="DW361" s="269" t="s">
        <v>863</v>
      </c>
      <c r="DX361" s="269" t="s">
        <v>863</v>
      </c>
      <c r="DY361" s="269" t="s">
        <v>863</v>
      </c>
      <c r="DZ361" s="269">
        <v>10173</v>
      </c>
      <c r="EA361" s="1020">
        <v>0.70199999999999996</v>
      </c>
      <c r="EB361" s="1020">
        <v>0.29799999999999999</v>
      </c>
      <c r="EC361" s="269" t="s">
        <v>863</v>
      </c>
      <c r="ED361" s="269" t="s">
        <v>863</v>
      </c>
      <c r="EE361" s="269" t="s">
        <v>863</v>
      </c>
      <c r="EF361" s="269" t="s">
        <v>863</v>
      </c>
      <c r="EG361" s="269">
        <v>0</v>
      </c>
      <c r="EH361" s="556">
        <v>3</v>
      </c>
      <c r="EI361" s="748" t="s">
        <v>757</v>
      </c>
      <c r="EJ361" s="283">
        <v>45</v>
      </c>
      <c r="EK361" s="218">
        <v>70</v>
      </c>
      <c r="EL361" s="269">
        <v>3</v>
      </c>
      <c r="EM361" s="218">
        <v>0</v>
      </c>
      <c r="EN361" s="269">
        <v>180</v>
      </c>
      <c r="EO361" s="269">
        <v>90</v>
      </c>
      <c r="EP361" s="1083">
        <v>27.777777777777779</v>
      </c>
      <c r="EQ361" s="1057">
        <v>2</v>
      </c>
      <c r="ER361" s="998" t="s">
        <v>863</v>
      </c>
      <c r="ES361" s="1057">
        <v>4</v>
      </c>
      <c r="ET361" s="1057">
        <v>2</v>
      </c>
      <c r="EU361" s="269" t="s">
        <v>863</v>
      </c>
      <c r="EV361" s="269" t="s">
        <v>863</v>
      </c>
      <c r="EW361" s="269"/>
      <c r="EX361" s="987">
        <v>7175</v>
      </c>
      <c r="EY361" s="230"/>
      <c r="EZ361" s="230"/>
      <c r="FA361" s="230"/>
      <c r="FB361" s="230"/>
      <c r="FC361" s="126"/>
      <c r="FD361" s="128"/>
      <c r="FE361" s="197"/>
      <c r="FF361" s="32">
        <v>100</v>
      </c>
      <c r="FG361" s="230">
        <v>2860000</v>
      </c>
      <c r="FH361" s="230">
        <v>10</v>
      </c>
      <c r="FI361" s="133">
        <v>2860</v>
      </c>
      <c r="FJ361" s="538">
        <v>1981.98</v>
      </c>
      <c r="FK361" s="539"/>
      <c r="FL361" s="37"/>
      <c r="FM361" s="540">
        <v>5.1327460418369508</v>
      </c>
      <c r="FN361" s="541"/>
      <c r="FO361" s="542" t="e">
        <v>#DIV/0!</v>
      </c>
      <c r="FP361" s="167">
        <v>10173</v>
      </c>
      <c r="FQ361" s="234" t="s">
        <v>161</v>
      </c>
      <c r="FR361" s="42"/>
      <c r="FS361" s="101">
        <v>69.3</v>
      </c>
      <c r="GR361" s="225"/>
      <c r="GS361" s="225"/>
    </row>
    <row r="362" spans="1:201" hidden="1" x14ac:dyDescent="0.25">
      <c r="A362" s="101">
        <v>239</v>
      </c>
      <c r="B362" s="228">
        <f>COUNTIFS($E$1:E362,E362,$G$1:G362,G362)</f>
        <v>1</v>
      </c>
      <c r="C362" s="228"/>
      <c r="D362" s="966">
        <v>7176</v>
      </c>
      <c r="E362" s="233" t="s">
        <v>758</v>
      </c>
      <c r="F362" s="107" t="s">
        <v>759</v>
      </c>
      <c r="G362" s="230">
        <v>415709408</v>
      </c>
      <c r="H362" s="230">
        <f t="shared" si="5"/>
        <v>76</v>
      </c>
      <c r="I362" s="223" t="s">
        <v>756</v>
      </c>
      <c r="J362" s="107" t="s">
        <v>34</v>
      </c>
      <c r="K362" s="230" t="s">
        <v>53</v>
      </c>
      <c r="L362" s="257" t="s">
        <v>48</v>
      </c>
      <c r="M362" s="230">
        <v>9</v>
      </c>
      <c r="N362" s="106">
        <v>2</v>
      </c>
      <c r="O362" s="106"/>
      <c r="P362" s="106"/>
      <c r="Q362" s="296" t="s">
        <v>748</v>
      </c>
      <c r="T362" s="173" t="s">
        <v>32</v>
      </c>
      <c r="U362" s="177" t="s">
        <v>40</v>
      </c>
      <c r="V362" s="193" t="s">
        <v>674</v>
      </c>
      <c r="W362" s="173" t="s">
        <v>40</v>
      </c>
      <c r="X362" s="190" t="s">
        <v>480</v>
      </c>
      <c r="Y362" s="173" t="s">
        <v>545</v>
      </c>
      <c r="Z362" s="173" t="s">
        <v>481</v>
      </c>
      <c r="AA362" s="97"/>
      <c r="AB362" s="97"/>
      <c r="AC362" s="109">
        <v>383</v>
      </c>
      <c r="AD362" s="109"/>
      <c r="AE362" s="109"/>
      <c r="AF362" s="109"/>
      <c r="AG362" s="109"/>
      <c r="AH362" s="166" t="s">
        <v>158</v>
      </c>
      <c r="AJ362" s="226">
        <v>16.100000000000001</v>
      </c>
      <c r="AK362" s="226">
        <v>82</v>
      </c>
      <c r="AL362" s="318">
        <v>13.202</v>
      </c>
      <c r="AM362" s="226">
        <v>48880</v>
      </c>
      <c r="AN362" s="281">
        <v>21.724444444444444</v>
      </c>
      <c r="AO362" s="226">
        <v>4</v>
      </c>
      <c r="AP362" s="370">
        <v>16.8</v>
      </c>
      <c r="AQ362" s="320">
        <v>44.4</v>
      </c>
      <c r="AR362" s="371">
        <v>36.4</v>
      </c>
      <c r="AS362" s="322">
        <v>97.6</v>
      </c>
      <c r="AT362" s="373">
        <v>0.3783783783783784</v>
      </c>
      <c r="AU362" s="369">
        <v>13.772972972972973</v>
      </c>
      <c r="AV362" s="325">
        <v>0.20792079207920794</v>
      </c>
      <c r="AW362" s="280">
        <v>8.3314000000000004</v>
      </c>
      <c r="AX362" s="326">
        <v>2.7</v>
      </c>
      <c r="AY362" s="231" t="s">
        <v>754</v>
      </c>
      <c r="AZ362" s="231" t="s">
        <v>754</v>
      </c>
      <c r="BA362" s="327">
        <v>5.98</v>
      </c>
      <c r="BB362" s="334">
        <v>0.15</v>
      </c>
      <c r="BC362" s="329">
        <v>1.6937200000000001</v>
      </c>
      <c r="BD362" s="329"/>
      <c r="BJ362" s="280">
        <v>48.6</v>
      </c>
      <c r="BK362" s="280">
        <v>48.7</v>
      </c>
      <c r="BL362" s="331">
        <v>1</v>
      </c>
      <c r="BM362" s="342" t="s">
        <v>754</v>
      </c>
      <c r="BN362" s="231" t="s">
        <v>754</v>
      </c>
      <c r="BO362" s="438">
        <v>5.17</v>
      </c>
      <c r="BP362" s="438">
        <v>10.7</v>
      </c>
      <c r="BQ362" s="333">
        <v>2.0696324951644098</v>
      </c>
      <c r="BR362" s="347"/>
      <c r="BS362" s="347"/>
      <c r="BT362" s="347"/>
      <c r="BU362" s="347"/>
      <c r="BV362" s="347"/>
      <c r="BW362" s="347"/>
      <c r="BX362" s="347"/>
      <c r="BY362" s="347"/>
      <c r="BZ362" s="347"/>
      <c r="CA362" s="347"/>
      <c r="CB362" s="347"/>
      <c r="CC362" s="347"/>
      <c r="CU362" s="66"/>
      <c r="CX362" s="62" t="s">
        <v>929</v>
      </c>
      <c r="CY362" s="62">
        <v>3</v>
      </c>
      <c r="CZ362" s="62" t="s">
        <v>1292</v>
      </c>
      <c r="DA362" s="62" t="s">
        <v>1292</v>
      </c>
      <c r="DD362" s="54">
        <v>7176</v>
      </c>
      <c r="DE362" s="56">
        <v>137.38329589000003</v>
      </c>
      <c r="DF362" s="56">
        <v>28.437716829999996</v>
      </c>
      <c r="DG362" s="56">
        <v>0</v>
      </c>
      <c r="DH362" s="56">
        <v>46.123728639999996</v>
      </c>
      <c r="DI362" s="4" t="s">
        <v>758</v>
      </c>
      <c r="DJ362" s="212">
        <v>415709408</v>
      </c>
      <c r="DK362" s="218" t="s">
        <v>756</v>
      </c>
      <c r="DL362" s="3">
        <v>7176</v>
      </c>
      <c r="DM362" s="95">
        <v>76</v>
      </c>
      <c r="DN362" s="266" t="s">
        <v>1090</v>
      </c>
      <c r="DO362" s="46" t="s">
        <v>48</v>
      </c>
      <c r="DP362" s="978" t="s">
        <v>158</v>
      </c>
      <c r="DQ362" s="996">
        <v>2</v>
      </c>
      <c r="DR362" s="1057" t="s">
        <v>34</v>
      </c>
      <c r="DS362" s="1057" t="s">
        <v>34</v>
      </c>
      <c r="DU362" s="269">
        <v>0</v>
      </c>
      <c r="DV362" s="997" t="s">
        <v>863</v>
      </c>
      <c r="DW362" s="269" t="s">
        <v>863</v>
      </c>
      <c r="DX362" s="269" t="s">
        <v>863</v>
      </c>
      <c r="DY362" s="269" t="s">
        <v>863</v>
      </c>
      <c r="DZ362" s="269">
        <v>383</v>
      </c>
      <c r="EA362" s="1020">
        <v>0.185</v>
      </c>
      <c r="EB362" s="1020">
        <v>0.81499999999999995</v>
      </c>
      <c r="EC362" s="269" t="s">
        <v>863</v>
      </c>
      <c r="ED362" s="269" t="s">
        <v>863</v>
      </c>
      <c r="EE362" s="269" t="s">
        <v>863</v>
      </c>
      <c r="EF362" s="269" t="s">
        <v>863</v>
      </c>
      <c r="EG362" s="269">
        <v>0</v>
      </c>
      <c r="EH362" s="556">
        <v>3</v>
      </c>
      <c r="EI362" s="748" t="s">
        <v>760</v>
      </c>
      <c r="EJ362" s="283">
        <v>9</v>
      </c>
      <c r="EK362" s="218">
        <v>25</v>
      </c>
      <c r="EL362" s="269">
        <v>3</v>
      </c>
      <c r="EM362" s="218">
        <v>0</v>
      </c>
      <c r="EN362" s="269" t="s">
        <v>863</v>
      </c>
      <c r="EO362" s="269" t="s">
        <v>863</v>
      </c>
      <c r="EP362" s="1083" t="s">
        <v>863</v>
      </c>
      <c r="EQ362" s="1057">
        <v>2</v>
      </c>
      <c r="ER362" s="998" t="s">
        <v>863</v>
      </c>
      <c r="ES362" s="1057">
        <v>0</v>
      </c>
      <c r="ET362" s="1057">
        <v>0</v>
      </c>
      <c r="EU362" s="269" t="s">
        <v>863</v>
      </c>
      <c r="EV362" s="269" t="s">
        <v>863</v>
      </c>
      <c r="EW362" s="269"/>
      <c r="EX362" s="987">
        <v>7176</v>
      </c>
      <c r="EY362" s="230"/>
      <c r="EZ362" s="230"/>
      <c r="FA362" s="230"/>
      <c r="FB362" s="230"/>
      <c r="FC362" s="126"/>
      <c r="FD362" s="128"/>
      <c r="FE362" s="197"/>
      <c r="FF362" s="32">
        <v>100</v>
      </c>
      <c r="FG362" s="230">
        <v>370246</v>
      </c>
      <c r="FH362" s="230">
        <v>10</v>
      </c>
      <c r="FI362" s="133">
        <v>370.24599999999998</v>
      </c>
      <c r="FJ362" s="538">
        <v>59.609606000000007</v>
      </c>
      <c r="FK362" s="539"/>
      <c r="FL362" s="37"/>
      <c r="FM362" s="540">
        <v>6.4251389281116866</v>
      </c>
      <c r="FN362" s="541"/>
      <c r="FO362" s="542" t="e">
        <v>#DIV/0!</v>
      </c>
      <c r="FP362" s="167">
        <v>383</v>
      </c>
      <c r="FQ362" s="234" t="s">
        <v>158</v>
      </c>
      <c r="FR362" s="93"/>
      <c r="FS362" s="101">
        <v>16.100000000000001</v>
      </c>
      <c r="GR362" s="225"/>
      <c r="GS362" s="225"/>
    </row>
    <row r="363" spans="1:201" hidden="1" x14ac:dyDescent="0.25">
      <c r="A363" s="101">
        <v>240</v>
      </c>
      <c r="B363" s="228">
        <f>COUNTIFS($E$1:E363,E363,$G$1:G363,G363)</f>
        <v>1</v>
      </c>
      <c r="C363" s="228"/>
      <c r="D363" s="966">
        <v>7187</v>
      </c>
      <c r="E363" s="233" t="s">
        <v>86</v>
      </c>
      <c r="F363" s="223" t="s">
        <v>761</v>
      </c>
      <c r="G363" s="230">
        <v>320117446</v>
      </c>
      <c r="H363" s="230">
        <f t="shared" si="5"/>
        <v>85</v>
      </c>
      <c r="I363" s="223" t="s">
        <v>762</v>
      </c>
      <c r="J363" s="232" t="s">
        <v>763</v>
      </c>
      <c r="K363" s="230" t="s">
        <v>53</v>
      </c>
      <c r="L363" s="257" t="s">
        <v>48</v>
      </c>
      <c r="M363" s="230">
        <v>6</v>
      </c>
      <c r="N363" s="231" t="s">
        <v>757</v>
      </c>
      <c r="O363" s="231"/>
      <c r="P363" s="231"/>
      <c r="Q363" s="296" t="s">
        <v>748</v>
      </c>
      <c r="T363" s="173" t="s">
        <v>32</v>
      </c>
      <c r="U363" s="177" t="s">
        <v>40</v>
      </c>
      <c r="V363" s="193" t="s">
        <v>674</v>
      </c>
      <c r="W363" s="173" t="s">
        <v>40</v>
      </c>
      <c r="X363" s="190" t="s">
        <v>480</v>
      </c>
      <c r="Y363" s="173" t="s">
        <v>545</v>
      </c>
      <c r="Z363" s="173" t="s">
        <v>481</v>
      </c>
      <c r="AA363" s="97"/>
      <c r="AB363" s="97"/>
      <c r="AC363" s="212">
        <v>42767</v>
      </c>
      <c r="AD363" s="212"/>
      <c r="AE363" s="212"/>
      <c r="AF363" s="212"/>
      <c r="AG363" s="212"/>
      <c r="AH363" s="166" t="s">
        <v>158</v>
      </c>
      <c r="AJ363" s="226">
        <v>85.9</v>
      </c>
      <c r="AK363" s="226">
        <v>94.4</v>
      </c>
      <c r="AL363" s="318">
        <v>81.089600000000004</v>
      </c>
      <c r="AM363" s="226">
        <v>1280000</v>
      </c>
      <c r="AN363" s="281">
        <v>853.33333333333337</v>
      </c>
      <c r="AO363" s="226">
        <v>4</v>
      </c>
      <c r="AP363" s="370">
        <v>0.48</v>
      </c>
      <c r="AQ363" s="320">
        <v>2.85</v>
      </c>
      <c r="AR363" s="371">
        <v>96.1</v>
      </c>
      <c r="AS363" s="322">
        <v>99.429999999999993</v>
      </c>
      <c r="AT363" s="373">
        <v>0.16842105263157894</v>
      </c>
      <c r="AU363" s="369">
        <v>16.185263157894735</v>
      </c>
      <c r="AV363" s="325">
        <v>4.8509348155634166E-3</v>
      </c>
      <c r="AW363" s="280">
        <v>0.22496000000000002</v>
      </c>
      <c r="AX363" s="326">
        <v>0.24</v>
      </c>
      <c r="AY363" s="231" t="s">
        <v>754</v>
      </c>
      <c r="AZ363" s="231" t="s">
        <v>754</v>
      </c>
      <c r="BA363" s="327">
        <v>2.71</v>
      </c>
      <c r="BB363" s="334">
        <v>5.0400000000000002E-3</v>
      </c>
      <c r="BC363" s="329">
        <v>5.1007999999999984E-2</v>
      </c>
      <c r="BD363" s="329"/>
      <c r="BJ363" s="280">
        <v>52.4</v>
      </c>
      <c r="BK363" s="280">
        <v>47.3</v>
      </c>
      <c r="BL363" s="331">
        <v>1.1071428571428572</v>
      </c>
      <c r="BM363" s="342" t="s">
        <v>754</v>
      </c>
      <c r="BN363" s="231" t="s">
        <v>754</v>
      </c>
      <c r="BO363" s="438">
        <v>8.7200000000000006</v>
      </c>
      <c r="BP363" s="438">
        <v>21.1</v>
      </c>
      <c r="BQ363" s="333">
        <v>2.419724770642202</v>
      </c>
      <c r="BR363" s="347"/>
      <c r="BS363" s="347"/>
      <c r="BT363" s="347"/>
      <c r="BU363" s="347"/>
      <c r="BV363" s="347"/>
      <c r="BW363" s="347"/>
      <c r="BX363" s="347"/>
      <c r="BY363" s="347"/>
      <c r="BZ363" s="347"/>
      <c r="CA363" s="347"/>
      <c r="CB363" s="347"/>
      <c r="CC363" s="347"/>
      <c r="CU363" s="66"/>
      <c r="CX363" s="62" t="s">
        <v>943</v>
      </c>
      <c r="CY363" s="62">
        <v>6</v>
      </c>
      <c r="CZ363" s="62" t="s">
        <v>936</v>
      </c>
      <c r="DA363" s="62" t="s">
        <v>936</v>
      </c>
      <c r="DD363" s="54"/>
      <c r="DE363" s="56"/>
      <c r="DF363" s="56"/>
      <c r="DG363" s="56"/>
      <c r="DH363" s="56"/>
      <c r="DI363" s="4" t="s">
        <v>86</v>
      </c>
      <c r="DJ363" s="212">
        <v>320117446</v>
      </c>
      <c r="DK363" s="218" t="s">
        <v>762</v>
      </c>
      <c r="DL363" s="3">
        <v>7187</v>
      </c>
      <c r="DM363" s="95">
        <v>85</v>
      </c>
      <c r="DN363" s="521" t="s">
        <v>1088</v>
      </c>
      <c r="DO363" s="46" t="s">
        <v>48</v>
      </c>
      <c r="DP363" s="978" t="s">
        <v>158</v>
      </c>
      <c r="DQ363" s="996">
        <v>2</v>
      </c>
      <c r="DR363" s="1056" t="s">
        <v>34</v>
      </c>
      <c r="DS363" s="1057" t="s">
        <v>1028</v>
      </c>
      <c r="DU363" s="269">
        <v>1</v>
      </c>
      <c r="DV363" s="998">
        <v>39910</v>
      </c>
      <c r="DW363" s="269">
        <v>1</v>
      </c>
      <c r="DX363" s="269">
        <v>98.8</v>
      </c>
      <c r="DY363" s="269" t="s">
        <v>863</v>
      </c>
      <c r="DZ363" s="269">
        <v>42767</v>
      </c>
      <c r="EA363" s="269">
        <v>0.95299999999999996</v>
      </c>
      <c r="EB363" s="1020">
        <v>0.44700000000000001</v>
      </c>
      <c r="EC363" s="269" t="s">
        <v>863</v>
      </c>
      <c r="ED363" s="269" t="s">
        <v>863</v>
      </c>
      <c r="EE363" s="269" t="s">
        <v>863</v>
      </c>
      <c r="EF363" s="269" t="s">
        <v>863</v>
      </c>
      <c r="EG363" s="269">
        <v>0</v>
      </c>
      <c r="EH363" s="556">
        <v>6</v>
      </c>
      <c r="EI363" s="283" t="s">
        <v>757</v>
      </c>
      <c r="EJ363" s="283">
        <v>6</v>
      </c>
      <c r="EK363" s="218">
        <v>30</v>
      </c>
      <c r="EL363" s="269">
        <v>3</v>
      </c>
      <c r="EM363" s="218">
        <v>1</v>
      </c>
      <c r="EN363" s="218">
        <v>178</v>
      </c>
      <c r="EO363" s="218">
        <v>82</v>
      </c>
      <c r="EP363" s="1083">
        <v>25.880570635020828</v>
      </c>
      <c r="EQ363" s="1057">
        <v>0</v>
      </c>
      <c r="ER363" s="998">
        <v>42250</v>
      </c>
      <c r="ES363" s="1057" t="s">
        <v>863</v>
      </c>
      <c r="ET363" s="1057" t="s">
        <v>863</v>
      </c>
      <c r="EU363" s="269" t="s">
        <v>863</v>
      </c>
      <c r="EV363" s="269" t="s">
        <v>863</v>
      </c>
      <c r="EW363" s="269"/>
      <c r="EX363" s="987">
        <v>7187</v>
      </c>
      <c r="EY363" s="230"/>
      <c r="EZ363" s="230"/>
      <c r="FA363" s="230"/>
      <c r="FB363" s="230"/>
      <c r="FC363" s="126"/>
      <c r="FD363" s="128"/>
      <c r="FE363" s="197"/>
      <c r="FF363" s="32">
        <v>10</v>
      </c>
      <c r="FG363" s="230">
        <v>1580000</v>
      </c>
      <c r="FH363" s="230">
        <v>5</v>
      </c>
      <c r="FI363" s="133">
        <v>31600</v>
      </c>
      <c r="FJ363" s="538">
        <v>27144.400000000001</v>
      </c>
      <c r="FK363" s="539"/>
      <c r="FL363" s="37"/>
      <c r="FM363" s="540">
        <v>1.5755367589631746</v>
      </c>
      <c r="FN363" s="541"/>
      <c r="FO363" s="542" t="e">
        <v>#DIV/0!</v>
      </c>
      <c r="FP363" s="167">
        <v>42767</v>
      </c>
      <c r="FQ363" s="234" t="s">
        <v>158</v>
      </c>
      <c r="FR363" s="93"/>
      <c r="FS363" s="101">
        <v>85.9</v>
      </c>
      <c r="GR363" s="225"/>
      <c r="GS363" s="225"/>
    </row>
    <row r="364" spans="1:201" hidden="1" x14ac:dyDescent="0.25">
      <c r="A364" s="228">
        <v>241</v>
      </c>
      <c r="B364" s="228">
        <f>COUNTIFS($E$1:E364,E364,$G$1:G364,G364)</f>
        <v>1</v>
      </c>
      <c r="C364" s="228"/>
      <c r="D364" s="966">
        <v>7188</v>
      </c>
      <c r="E364" s="233" t="s">
        <v>764</v>
      </c>
      <c r="F364" s="223" t="s">
        <v>93</v>
      </c>
      <c r="G364" s="230">
        <v>7309105705</v>
      </c>
      <c r="H364" s="230">
        <f t="shared" si="5"/>
        <v>44</v>
      </c>
      <c r="I364" s="223" t="s">
        <v>762</v>
      </c>
      <c r="J364" s="232" t="s">
        <v>765</v>
      </c>
      <c r="K364" s="230" t="s">
        <v>53</v>
      </c>
      <c r="L364" s="257" t="s">
        <v>48</v>
      </c>
      <c r="M364" s="230">
        <v>7</v>
      </c>
      <c r="N364" s="231">
        <v>13</v>
      </c>
      <c r="O364" s="231"/>
      <c r="P364" s="231"/>
      <c r="Q364" s="296" t="s">
        <v>748</v>
      </c>
      <c r="T364" s="173" t="s">
        <v>32</v>
      </c>
      <c r="U364" s="177" t="s">
        <v>40</v>
      </c>
      <c r="V364" s="193" t="s">
        <v>674</v>
      </c>
      <c r="W364" s="173" t="s">
        <v>40</v>
      </c>
      <c r="X364" s="190" t="s">
        <v>480</v>
      </c>
      <c r="Y364" s="173" t="s">
        <v>545</v>
      </c>
      <c r="Z364" s="173" t="s">
        <v>481</v>
      </c>
      <c r="AA364" s="97"/>
      <c r="AB364" s="97"/>
      <c r="AC364" s="212">
        <v>1205</v>
      </c>
      <c r="AD364" s="212"/>
      <c r="AE364" s="212"/>
      <c r="AF364" s="212"/>
      <c r="AG364" s="212"/>
      <c r="AH364" s="166" t="s">
        <v>161</v>
      </c>
      <c r="AJ364" s="226">
        <v>30</v>
      </c>
      <c r="AK364" s="226">
        <v>81.400000000000006</v>
      </c>
      <c r="AL364" s="318">
        <v>24.42</v>
      </c>
      <c r="AM364" s="226">
        <v>370731</v>
      </c>
      <c r="AN364" s="281"/>
      <c r="AP364" s="370">
        <v>2.0699999999999998</v>
      </c>
      <c r="AQ364" s="320">
        <v>82</v>
      </c>
      <c r="AR364" s="371">
        <v>14.1</v>
      </c>
      <c r="AS364" s="322">
        <v>98.169999999999987</v>
      </c>
      <c r="AT364" s="373">
        <v>2.5243902439024388E-2</v>
      </c>
      <c r="AU364" s="369">
        <v>0.35593902439024389</v>
      </c>
      <c r="AV364" s="325">
        <v>2.1540062434963578E-2</v>
      </c>
      <c r="AW364" s="280">
        <v>0.84592000000000012</v>
      </c>
      <c r="AX364" s="326">
        <v>0.18</v>
      </c>
      <c r="AY364" s="231" t="s">
        <v>754</v>
      </c>
      <c r="AZ364" s="231" t="s">
        <v>754</v>
      </c>
      <c r="BA364" s="327">
        <v>15.9</v>
      </c>
      <c r="BB364" s="334">
        <v>5.6800000000000002E-3</v>
      </c>
      <c r="BC364" s="329">
        <v>0.24481599999999998</v>
      </c>
      <c r="BD364" s="329"/>
      <c r="BJ364" s="280">
        <v>65</v>
      </c>
      <c r="BK364" s="280">
        <v>34.4</v>
      </c>
      <c r="BL364" s="331">
        <v>1.8878504672897196</v>
      </c>
      <c r="BM364" s="342" t="s">
        <v>754</v>
      </c>
      <c r="BN364" s="231" t="s">
        <v>754</v>
      </c>
      <c r="BO364" s="438">
        <v>1.97</v>
      </c>
      <c r="BP364" s="438">
        <v>6.15</v>
      </c>
      <c r="BQ364" s="333">
        <v>3.1218274111675131</v>
      </c>
      <c r="BR364" s="347"/>
      <c r="BS364" s="347"/>
      <c r="BT364" s="347"/>
      <c r="BU364" s="347"/>
      <c r="BV364" s="347"/>
      <c r="BW364" s="347"/>
      <c r="BX364" s="347"/>
      <c r="BY364" s="347"/>
      <c r="BZ364" s="347"/>
      <c r="CA364" s="347"/>
      <c r="CB364" s="347"/>
      <c r="CC364" s="347"/>
      <c r="CU364" s="66"/>
      <c r="CX364" s="62" t="s">
        <v>926</v>
      </c>
      <c r="CY364" s="62">
        <v>1</v>
      </c>
      <c r="CZ364" s="62" t="s">
        <v>927</v>
      </c>
      <c r="DA364" s="62" t="s">
        <v>927</v>
      </c>
      <c r="DD364" s="54"/>
      <c r="DE364" s="56"/>
      <c r="DF364" s="56"/>
      <c r="DG364" s="56"/>
      <c r="DH364" s="56"/>
      <c r="DI364" s="4" t="s">
        <v>764</v>
      </c>
      <c r="DJ364" s="212">
        <v>7309105705</v>
      </c>
      <c r="DK364" s="218" t="s">
        <v>762</v>
      </c>
      <c r="DL364" s="3">
        <v>7188</v>
      </c>
      <c r="DM364" s="95">
        <v>44</v>
      </c>
      <c r="DN364" s="521" t="s">
        <v>1088</v>
      </c>
      <c r="DO364" s="46" t="s">
        <v>48</v>
      </c>
      <c r="DP364" s="978" t="s">
        <v>161</v>
      </c>
      <c r="DQ364" s="996">
        <v>2</v>
      </c>
      <c r="DR364" s="1056" t="s">
        <v>1154</v>
      </c>
      <c r="DS364" s="1057" t="s">
        <v>1154</v>
      </c>
      <c r="DU364" s="269">
        <v>0</v>
      </c>
      <c r="DV364" s="997" t="s">
        <v>863</v>
      </c>
      <c r="DW364" s="269" t="s">
        <v>863</v>
      </c>
      <c r="DX364" s="269" t="s">
        <v>863</v>
      </c>
      <c r="DY364" s="269" t="s">
        <v>863</v>
      </c>
      <c r="DZ364" s="269">
        <v>1205</v>
      </c>
      <c r="EA364" s="269">
        <v>0.105</v>
      </c>
      <c r="EB364" s="1020">
        <v>0.89500000000000002</v>
      </c>
      <c r="EC364" s="269" t="s">
        <v>863</v>
      </c>
      <c r="ED364" s="269" t="s">
        <v>863</v>
      </c>
      <c r="EE364" s="269" t="s">
        <v>863</v>
      </c>
      <c r="EF364" s="269" t="s">
        <v>863</v>
      </c>
      <c r="EG364" s="269">
        <v>0</v>
      </c>
      <c r="EH364" s="556">
        <v>1</v>
      </c>
      <c r="EI364" s="283">
        <v>13</v>
      </c>
      <c r="EJ364" s="283">
        <v>7</v>
      </c>
      <c r="EK364" s="218">
        <v>15</v>
      </c>
      <c r="EL364" s="218">
        <v>2</v>
      </c>
      <c r="EM364" s="218">
        <v>0</v>
      </c>
      <c r="EN364" s="218">
        <v>166</v>
      </c>
      <c r="EO364" s="218">
        <v>75</v>
      </c>
      <c r="EP364" s="1083">
        <v>27.217302946726669</v>
      </c>
      <c r="EQ364" s="1057">
        <v>2</v>
      </c>
      <c r="ER364" s="998" t="s">
        <v>863</v>
      </c>
      <c r="ES364" s="1057">
        <v>0</v>
      </c>
      <c r="ET364" s="1057">
        <v>0</v>
      </c>
      <c r="EU364" s="269" t="s">
        <v>863</v>
      </c>
      <c r="EV364" s="269" t="s">
        <v>863</v>
      </c>
      <c r="EW364" s="269"/>
      <c r="EX364" s="987">
        <v>7188</v>
      </c>
      <c r="EY364" s="230"/>
      <c r="EZ364" s="230"/>
      <c r="FA364" s="230"/>
      <c r="FB364" s="230"/>
      <c r="FC364" s="126"/>
      <c r="FD364" s="128"/>
      <c r="FE364" s="197"/>
      <c r="FF364" s="32">
        <v>100</v>
      </c>
      <c r="FG364" s="230">
        <v>1520000</v>
      </c>
      <c r="FH364" s="230">
        <v>10</v>
      </c>
      <c r="FI364" s="133">
        <v>1520</v>
      </c>
      <c r="FJ364" s="538">
        <v>456</v>
      </c>
      <c r="FK364" s="539"/>
      <c r="FL364" s="37"/>
      <c r="FM364" s="540">
        <v>2.6425438596491229</v>
      </c>
      <c r="FN364" s="541"/>
      <c r="FO364" s="542"/>
      <c r="FP364" s="167">
        <v>1205</v>
      </c>
      <c r="FQ364" s="234" t="s">
        <v>161</v>
      </c>
      <c r="FR364" s="93"/>
      <c r="FS364" s="101">
        <v>30</v>
      </c>
      <c r="GR364" s="225"/>
      <c r="GS364" s="225"/>
    </row>
    <row r="365" spans="1:201" hidden="1" x14ac:dyDescent="0.25">
      <c r="A365" s="101">
        <v>242</v>
      </c>
      <c r="B365" s="228">
        <f>COUNTIFS($E$1:E365,E365,$G$1:G365,G365)</f>
        <v>1</v>
      </c>
      <c r="C365" s="228"/>
      <c r="D365" s="966">
        <v>7189</v>
      </c>
      <c r="E365" s="233" t="s">
        <v>766</v>
      </c>
      <c r="F365" s="223" t="s">
        <v>79</v>
      </c>
      <c r="G365" s="230">
        <v>485126406</v>
      </c>
      <c r="H365" s="230">
        <f t="shared" si="5"/>
        <v>69</v>
      </c>
      <c r="I365" s="223" t="s">
        <v>762</v>
      </c>
      <c r="J365" s="232" t="s">
        <v>27</v>
      </c>
      <c r="K365" s="230" t="s">
        <v>53</v>
      </c>
      <c r="L365" s="257" t="s">
        <v>48</v>
      </c>
      <c r="M365" s="230">
        <v>10</v>
      </c>
      <c r="N365" s="231">
        <v>1</v>
      </c>
      <c r="O365" s="231"/>
      <c r="P365" s="231"/>
      <c r="Q365" s="296" t="s">
        <v>748</v>
      </c>
      <c r="T365" s="173" t="s">
        <v>32</v>
      </c>
      <c r="U365" s="177" t="s">
        <v>40</v>
      </c>
      <c r="V365" s="193" t="s">
        <v>674</v>
      </c>
      <c r="W365" s="173" t="s">
        <v>40</v>
      </c>
      <c r="X365" s="190" t="s">
        <v>480</v>
      </c>
      <c r="Y365" s="173" t="s">
        <v>545</v>
      </c>
      <c r="Z365" s="173" t="s">
        <v>481</v>
      </c>
      <c r="AA365" s="97"/>
      <c r="AB365" s="97"/>
      <c r="AC365" s="212">
        <v>425</v>
      </c>
      <c r="AD365" s="212"/>
      <c r="AE365" s="212"/>
      <c r="AF365" s="212"/>
      <c r="AG365" s="212"/>
      <c r="AH365" s="166" t="s">
        <v>158</v>
      </c>
      <c r="AJ365" s="226">
        <v>78.2</v>
      </c>
      <c r="AK365" s="226">
        <v>92.3</v>
      </c>
      <c r="AL365" s="318">
        <v>72.178600000000003</v>
      </c>
      <c r="AM365" s="226">
        <v>81677</v>
      </c>
      <c r="AN365" s="281"/>
      <c r="AP365" s="370">
        <v>39.200000000000003</v>
      </c>
      <c r="AQ365" s="320">
        <v>42.5</v>
      </c>
      <c r="AR365" s="371">
        <v>15.6</v>
      </c>
      <c r="AS365" s="322">
        <v>97.3</v>
      </c>
      <c r="AT365" s="373">
        <v>0.92235294117647071</v>
      </c>
      <c r="AU365" s="369">
        <v>14.388705882352943</v>
      </c>
      <c r="AV365" s="325">
        <v>0.67469879518072295</v>
      </c>
      <c r="AW365" s="280">
        <v>37.4816</v>
      </c>
      <c r="AX365" s="326">
        <v>0.5</v>
      </c>
      <c r="AY365" s="231" t="s">
        <v>754</v>
      </c>
      <c r="AZ365" s="231" t="s">
        <v>754</v>
      </c>
      <c r="BA365" s="327">
        <v>6.73</v>
      </c>
      <c r="BB365" s="334">
        <v>0.13</v>
      </c>
      <c r="BC365" s="329">
        <v>0.34368000000000054</v>
      </c>
      <c r="BD365" s="329"/>
      <c r="BJ365" s="280">
        <v>22.9</v>
      </c>
      <c r="BK365" s="280">
        <v>77</v>
      </c>
      <c r="BL365" s="331">
        <v>0.29725829725829728</v>
      </c>
      <c r="BM365" s="342" t="s">
        <v>754</v>
      </c>
      <c r="BN365" s="231" t="s">
        <v>754</v>
      </c>
      <c r="BO365" s="438">
        <v>8.11</v>
      </c>
      <c r="BP365" s="438">
        <v>12.7</v>
      </c>
      <c r="BQ365" s="333">
        <v>1.5659679408138101</v>
      </c>
      <c r="BR365" s="347">
        <v>16.2</v>
      </c>
      <c r="BS365" s="347">
        <v>91.2</v>
      </c>
      <c r="BT365" s="347"/>
      <c r="BU365" s="347">
        <v>3.2</v>
      </c>
      <c r="BV365" s="367">
        <v>36</v>
      </c>
      <c r="BW365" s="367">
        <v>21.6</v>
      </c>
      <c r="BX365" s="367">
        <v>7.8</v>
      </c>
      <c r="BY365" s="367">
        <v>23.5</v>
      </c>
      <c r="BZ365" s="367">
        <v>8.4</v>
      </c>
      <c r="CA365" s="367">
        <v>46.1</v>
      </c>
      <c r="CB365" s="367">
        <v>16.600000000000001</v>
      </c>
      <c r="CC365" s="367">
        <v>0.3</v>
      </c>
      <c r="CU365" s="66"/>
      <c r="CX365" s="62" t="s">
        <v>929</v>
      </c>
      <c r="CY365" s="62">
        <v>3</v>
      </c>
      <c r="CZ365" s="62" t="s">
        <v>935</v>
      </c>
      <c r="DA365" s="231" t="s">
        <v>935</v>
      </c>
      <c r="DD365" s="54">
        <v>7189</v>
      </c>
      <c r="DE365" s="56">
        <v>91.577261559999997</v>
      </c>
      <c r="DF365" s="58" t="s">
        <v>1165</v>
      </c>
      <c r="DG365" s="56">
        <v>0</v>
      </c>
      <c r="DH365" s="56">
        <v>7.8004554099999979</v>
      </c>
      <c r="DI365" s="4" t="s">
        <v>766</v>
      </c>
      <c r="DJ365" s="212">
        <v>485126406</v>
      </c>
      <c r="DK365" s="218" t="s">
        <v>762</v>
      </c>
      <c r="DL365" s="3">
        <v>7189</v>
      </c>
      <c r="DM365" s="95">
        <v>69</v>
      </c>
      <c r="DN365" s="266" t="s">
        <v>1090</v>
      </c>
      <c r="DO365" s="46" t="s">
        <v>48</v>
      </c>
      <c r="DP365" s="978" t="s">
        <v>158</v>
      </c>
      <c r="DQ365" s="996">
        <v>2</v>
      </c>
      <c r="DR365" s="1056" t="s">
        <v>34</v>
      </c>
      <c r="DS365" s="1057" t="s">
        <v>34</v>
      </c>
      <c r="DU365" s="269">
        <v>0</v>
      </c>
      <c r="DV365" s="997" t="s">
        <v>863</v>
      </c>
      <c r="DW365" s="269" t="s">
        <v>863</v>
      </c>
      <c r="DX365" s="269" t="s">
        <v>863</v>
      </c>
      <c r="DY365" s="269" t="s">
        <v>863</v>
      </c>
      <c r="DZ365" s="269">
        <v>435</v>
      </c>
      <c r="EA365" s="269">
        <v>0.17899999999999999</v>
      </c>
      <c r="EB365" s="1020">
        <v>0.82099999999999995</v>
      </c>
      <c r="EC365" s="269" t="s">
        <v>863</v>
      </c>
      <c r="ED365" s="269" t="s">
        <v>863</v>
      </c>
      <c r="EE365" s="269" t="s">
        <v>863</v>
      </c>
      <c r="EF365" s="269" t="s">
        <v>863</v>
      </c>
      <c r="EG365" s="269">
        <v>0</v>
      </c>
      <c r="EH365" s="556">
        <v>3</v>
      </c>
      <c r="EI365" s="283">
        <v>1</v>
      </c>
      <c r="EJ365" s="283">
        <v>10</v>
      </c>
      <c r="EK365" s="269" t="s">
        <v>863</v>
      </c>
      <c r="EL365" s="269" t="s">
        <v>863</v>
      </c>
      <c r="EM365" s="218">
        <v>0</v>
      </c>
      <c r="EN365" s="269" t="s">
        <v>863</v>
      </c>
      <c r="EO365" s="269" t="s">
        <v>863</v>
      </c>
      <c r="EP365" s="1083" t="s">
        <v>863</v>
      </c>
      <c r="EQ365" s="1057">
        <v>1</v>
      </c>
      <c r="ER365" s="998" t="s">
        <v>863</v>
      </c>
      <c r="ES365" s="1057">
        <v>2</v>
      </c>
      <c r="ET365" s="1057">
        <v>2</v>
      </c>
      <c r="EU365" s="269">
        <v>4</v>
      </c>
      <c r="EV365" s="998">
        <v>42967</v>
      </c>
      <c r="EW365" s="998"/>
      <c r="EX365" s="987">
        <v>7189</v>
      </c>
      <c r="EY365" s="230"/>
      <c r="EZ365" s="230"/>
      <c r="FA365" s="230"/>
      <c r="FB365" s="230"/>
      <c r="FC365" s="126"/>
      <c r="FD365" s="128"/>
      <c r="FE365" s="197"/>
      <c r="FF365" s="32">
        <v>100</v>
      </c>
      <c r="FG365" s="230">
        <v>113119</v>
      </c>
      <c r="FH365" s="230">
        <v>10</v>
      </c>
      <c r="FI365" s="133">
        <v>113.119</v>
      </c>
      <c r="FJ365" s="538">
        <v>88.459057999999999</v>
      </c>
      <c r="FK365" s="539"/>
      <c r="FL365" s="37"/>
      <c r="FM365" s="540">
        <v>4.8044825437774845</v>
      </c>
      <c r="FN365" s="541"/>
      <c r="FO365" s="542"/>
      <c r="FP365" s="167">
        <v>425</v>
      </c>
      <c r="FQ365" s="234" t="s">
        <v>158</v>
      </c>
      <c r="FR365" s="93"/>
      <c r="FS365" s="101">
        <v>78.2</v>
      </c>
      <c r="GR365" s="225"/>
      <c r="GS365" s="225"/>
    </row>
    <row r="366" spans="1:201" hidden="1" x14ac:dyDescent="0.25">
      <c r="A366" s="101">
        <v>243</v>
      </c>
      <c r="B366" s="228">
        <f>COUNTIFS($E$1:E366,E366,$G$1:G366,G366)</f>
        <v>2</v>
      </c>
      <c r="C366" s="228"/>
      <c r="D366" s="966">
        <v>7209</v>
      </c>
      <c r="E366" s="233" t="s">
        <v>711</v>
      </c>
      <c r="F366" s="223" t="s">
        <v>30</v>
      </c>
      <c r="G366" s="230">
        <v>470316041</v>
      </c>
      <c r="H366" s="230">
        <f t="shared" si="5"/>
        <v>70</v>
      </c>
      <c r="I366" s="223" t="s">
        <v>767</v>
      </c>
      <c r="J366" s="232" t="s">
        <v>768</v>
      </c>
      <c r="K366" s="230" t="s">
        <v>53</v>
      </c>
      <c r="L366" s="257" t="s">
        <v>48</v>
      </c>
      <c r="M366" s="230">
        <v>10</v>
      </c>
      <c r="N366" s="231">
        <v>1</v>
      </c>
      <c r="O366" s="231"/>
      <c r="P366" s="231"/>
      <c r="Q366" s="296" t="s">
        <v>748</v>
      </c>
      <c r="T366" s="173" t="s">
        <v>32</v>
      </c>
      <c r="U366" s="177" t="s">
        <v>40</v>
      </c>
      <c r="V366" s="193" t="s">
        <v>674</v>
      </c>
      <c r="W366" s="173" t="s">
        <v>40</v>
      </c>
      <c r="X366" s="190" t="s">
        <v>480</v>
      </c>
      <c r="Y366" s="173" t="s">
        <v>545</v>
      </c>
      <c r="Z366" s="173" t="s">
        <v>481</v>
      </c>
      <c r="AA366" s="97"/>
      <c r="AB366" s="97"/>
      <c r="AC366" s="219">
        <v>435</v>
      </c>
      <c r="AD366" s="219"/>
      <c r="AE366" s="219"/>
      <c r="AF366" s="219"/>
      <c r="AG366" s="219"/>
      <c r="AH366" s="166" t="s">
        <v>161</v>
      </c>
      <c r="AJ366" s="226">
        <v>11.5</v>
      </c>
      <c r="AK366" s="226">
        <v>77.400000000000006</v>
      </c>
      <c r="AL366" s="318">
        <v>8.9009999999999998</v>
      </c>
      <c r="AM366" s="226">
        <v>114511</v>
      </c>
      <c r="AN366" s="281">
        <v>45.804400000000001</v>
      </c>
      <c r="AO366" s="226">
        <v>4</v>
      </c>
      <c r="AP366" s="370">
        <v>10.1</v>
      </c>
      <c r="AQ366" s="320">
        <v>42.2</v>
      </c>
      <c r="AR366" s="371">
        <v>42.9</v>
      </c>
      <c r="AS366" s="322">
        <v>95.2</v>
      </c>
      <c r="AT366" s="373">
        <v>0.23933649289099523</v>
      </c>
      <c r="AU366" s="369">
        <v>10.267535545023696</v>
      </c>
      <c r="AV366" s="325">
        <v>0.11868390129259695</v>
      </c>
      <c r="AW366" s="280">
        <v>7.1390000000000011</v>
      </c>
      <c r="AX366" s="326">
        <v>0.6</v>
      </c>
      <c r="AY366" s="231" t="s">
        <v>754</v>
      </c>
      <c r="AZ366" s="72"/>
      <c r="BA366" s="327"/>
      <c r="BB366" s="334">
        <v>5.6299999999999996E-3</v>
      </c>
      <c r="BC366" s="329">
        <v>0.59219999999999973</v>
      </c>
      <c r="BD366" s="329"/>
      <c r="BJ366" s="280">
        <v>47</v>
      </c>
      <c r="BK366" s="280">
        <v>52.6</v>
      </c>
      <c r="BL366" s="331">
        <v>0.8944281524926686</v>
      </c>
      <c r="BM366" s="342" t="s">
        <v>754</v>
      </c>
      <c r="BN366" s="231" t="s">
        <v>754</v>
      </c>
      <c r="BO366" s="438">
        <v>1.64</v>
      </c>
      <c r="BP366" s="438">
        <v>1.74</v>
      </c>
      <c r="BQ366" s="333">
        <v>1.0609756097560976</v>
      </c>
      <c r="BR366" s="347"/>
      <c r="BS366" s="347"/>
      <c r="BT366" s="347"/>
      <c r="BU366" s="347"/>
      <c r="BV366" s="347"/>
      <c r="BW366" s="347"/>
      <c r="BX366" s="347"/>
      <c r="BY366" s="347"/>
      <c r="BZ366" s="347"/>
      <c r="CA366" s="347"/>
      <c r="CB366" s="347"/>
      <c r="CC366" s="347"/>
      <c r="CU366" s="66"/>
      <c r="CX366" s="62" t="s">
        <v>926</v>
      </c>
      <c r="CY366" s="62">
        <v>2</v>
      </c>
      <c r="CZ366" s="62" t="s">
        <v>1293</v>
      </c>
      <c r="DA366" s="62" t="s">
        <v>1293</v>
      </c>
      <c r="DD366" s="54"/>
      <c r="DE366" s="56"/>
      <c r="DF366" s="49"/>
      <c r="DG366" s="56"/>
      <c r="DH366" s="56"/>
      <c r="DI366" s="4" t="s">
        <v>711</v>
      </c>
      <c r="DJ366" s="278">
        <v>470316041</v>
      </c>
      <c r="DK366" s="276" t="s">
        <v>708</v>
      </c>
      <c r="DL366" s="160">
        <v>7043</v>
      </c>
      <c r="DM366" s="276">
        <v>70</v>
      </c>
      <c r="DN366" s="521" t="s">
        <v>1088</v>
      </c>
      <c r="DO366" s="46" t="s">
        <v>48</v>
      </c>
      <c r="DP366" s="978" t="s">
        <v>161</v>
      </c>
      <c r="DQ366" s="1021">
        <v>2</v>
      </c>
      <c r="DR366" s="1063" t="s">
        <v>1001</v>
      </c>
      <c r="DS366" s="1065" t="s">
        <v>34</v>
      </c>
      <c r="DU366" s="276">
        <v>0</v>
      </c>
      <c r="DV366" s="1027" t="s">
        <v>863</v>
      </c>
      <c r="DW366" s="276" t="s">
        <v>863</v>
      </c>
      <c r="DX366" s="276" t="s">
        <v>863</v>
      </c>
      <c r="DY366" s="276" t="s">
        <v>863</v>
      </c>
      <c r="DZ366" s="276">
        <v>453</v>
      </c>
      <c r="EA366" s="1022">
        <v>0.22700000000000001</v>
      </c>
      <c r="EB366" s="1022">
        <v>0.77300000000000002</v>
      </c>
      <c r="EC366" s="276" t="s">
        <v>863</v>
      </c>
      <c r="ED366" s="276" t="s">
        <v>863</v>
      </c>
      <c r="EE366" s="276" t="s">
        <v>863</v>
      </c>
      <c r="EF366" s="276" t="s">
        <v>863</v>
      </c>
      <c r="EG366" s="276">
        <v>0</v>
      </c>
      <c r="EH366" s="1075">
        <v>2</v>
      </c>
      <c r="EI366" s="283">
        <v>1</v>
      </c>
      <c r="EJ366" s="283">
        <v>17</v>
      </c>
      <c r="EK366" s="276">
        <v>50</v>
      </c>
      <c r="EL366" s="269">
        <v>3</v>
      </c>
      <c r="EM366" s="276">
        <v>1</v>
      </c>
      <c r="EN366" s="276">
        <v>179</v>
      </c>
      <c r="EO366" s="276">
        <v>110</v>
      </c>
      <c r="EP366" s="1089">
        <v>34.331013389095226</v>
      </c>
      <c r="EQ366" s="1063">
        <v>0</v>
      </c>
      <c r="ER366" s="1024" t="s">
        <v>863</v>
      </c>
      <c r="ES366" s="1063">
        <v>2</v>
      </c>
      <c r="ET366" s="1063">
        <v>2</v>
      </c>
      <c r="EU366" s="276">
        <v>4</v>
      </c>
      <c r="EV366" s="1024">
        <v>42940</v>
      </c>
      <c r="EW366" s="1024"/>
      <c r="EX366" s="987">
        <v>7209</v>
      </c>
      <c r="EY366" s="230"/>
      <c r="EZ366" s="230"/>
      <c r="FA366" s="230"/>
      <c r="FB366" s="230"/>
      <c r="FC366" s="126"/>
      <c r="FD366" s="128"/>
      <c r="FE366" s="197"/>
      <c r="FF366" s="32">
        <v>41</v>
      </c>
      <c r="FG366" s="230">
        <v>1290000</v>
      </c>
      <c r="FH366" s="230">
        <v>10</v>
      </c>
      <c r="FI366" s="133">
        <v>3146.3414634146343</v>
      </c>
      <c r="FJ366" s="538">
        <v>361.82926829268297</v>
      </c>
      <c r="FK366" s="539"/>
      <c r="FL366" s="37"/>
      <c r="FM366" s="540">
        <v>1.2022244691607684</v>
      </c>
      <c r="FN366" s="541"/>
      <c r="FO366" s="542" t="e">
        <v>#DIV/0!</v>
      </c>
      <c r="FP366" s="167">
        <v>435</v>
      </c>
      <c r="FQ366" s="234" t="s">
        <v>161</v>
      </c>
      <c r="FR366" s="93"/>
      <c r="FS366" s="101">
        <v>11.5</v>
      </c>
      <c r="GR366" s="225"/>
      <c r="GS366" s="225"/>
    </row>
    <row r="367" spans="1:201" hidden="1" x14ac:dyDescent="0.25">
      <c r="A367" s="689">
        <v>244</v>
      </c>
      <c r="B367" s="228">
        <f>COUNTIFS($E$1:E367,E367,$G$1:G367,G367)</f>
        <v>1</v>
      </c>
      <c r="C367" s="228"/>
      <c r="D367" s="966">
        <v>7210</v>
      </c>
      <c r="E367" s="525" t="s">
        <v>769</v>
      </c>
      <c r="F367" s="98" t="s">
        <v>35</v>
      </c>
      <c r="G367" s="98">
        <v>455408485</v>
      </c>
      <c r="H367" s="230">
        <f t="shared" si="5"/>
        <v>72</v>
      </c>
      <c r="I367" s="98" t="s">
        <v>767</v>
      </c>
      <c r="J367" s="967" t="s">
        <v>201</v>
      </c>
      <c r="K367" s="98" t="s">
        <v>28</v>
      </c>
      <c r="L367" s="968" t="s">
        <v>48</v>
      </c>
      <c r="M367" s="98">
        <v>3</v>
      </c>
      <c r="N367" s="62">
        <v>9</v>
      </c>
      <c r="O367" s="62"/>
      <c r="P367" s="62"/>
      <c r="Q367" s="298" t="s">
        <v>748</v>
      </c>
      <c r="R367" s="200"/>
      <c r="S367" s="200"/>
      <c r="T367" s="177" t="s">
        <v>32</v>
      </c>
      <c r="U367" s="177" t="s">
        <v>40</v>
      </c>
      <c r="V367" s="177" t="s">
        <v>674</v>
      </c>
      <c r="W367" s="177" t="s">
        <v>40</v>
      </c>
      <c r="X367" s="177" t="s">
        <v>480</v>
      </c>
      <c r="Y367" s="177" t="s">
        <v>545</v>
      </c>
      <c r="Z367" s="177" t="s">
        <v>481</v>
      </c>
      <c r="AA367" s="104"/>
      <c r="AB367" s="104"/>
      <c r="AC367" s="46" t="s">
        <v>40</v>
      </c>
      <c r="AD367" s="46"/>
      <c r="AE367" s="46"/>
      <c r="AF367" s="46"/>
      <c r="AG367" s="46"/>
      <c r="AH367" s="463" t="s">
        <v>728</v>
      </c>
      <c r="AI367" s="464"/>
      <c r="AJ367" s="62">
        <v>59</v>
      </c>
      <c r="AK367" s="62">
        <v>95.4</v>
      </c>
      <c r="AL367" s="465">
        <v>56.286000000000001</v>
      </c>
      <c r="AM367" s="62">
        <v>98634</v>
      </c>
      <c r="AN367" s="466">
        <v>131.512</v>
      </c>
      <c r="AO367" s="62">
        <v>4</v>
      </c>
      <c r="AP367" s="370">
        <v>8.17</v>
      </c>
      <c r="AQ367" s="320">
        <v>39.299999999999997</v>
      </c>
      <c r="AR367" s="371">
        <v>50.5</v>
      </c>
      <c r="AS367" s="322">
        <v>97.97</v>
      </c>
      <c r="AT367" s="467">
        <v>0.20788804071246822</v>
      </c>
      <c r="AU367" s="465">
        <v>10.498346055979646</v>
      </c>
      <c r="AV367" s="325">
        <v>9.0979955456570158E-2</v>
      </c>
      <c r="AW367" s="346">
        <v>5.3</v>
      </c>
      <c r="AX367" s="326">
        <v>1.6</v>
      </c>
      <c r="AY367" s="62" t="s">
        <v>754</v>
      </c>
      <c r="AZ367" s="231" t="s">
        <v>754</v>
      </c>
      <c r="BA367" s="327">
        <v>1.68</v>
      </c>
      <c r="BB367" s="462">
        <v>5.8000000000000003E-2</v>
      </c>
      <c r="BC367" s="346">
        <v>0.57400000000000007</v>
      </c>
      <c r="BD367" s="346"/>
      <c r="BE367" s="62"/>
      <c r="BF367" s="62"/>
      <c r="BG367" s="62"/>
      <c r="BH367" s="62"/>
      <c r="BI367" s="62"/>
      <c r="BJ367" s="346">
        <v>44.7</v>
      </c>
      <c r="BK367" s="346">
        <v>54.8</v>
      </c>
      <c r="BL367" s="465">
        <v>0.81592039800995009</v>
      </c>
      <c r="BM367" s="62" t="s">
        <v>754</v>
      </c>
      <c r="BN367" s="62" t="s">
        <v>754</v>
      </c>
      <c r="BO367" s="438">
        <v>2.38</v>
      </c>
      <c r="BP367" s="438">
        <v>3.04</v>
      </c>
      <c r="BQ367" s="334">
        <v>1.277310924369748</v>
      </c>
      <c r="BR367" s="347"/>
      <c r="BS367" s="347"/>
      <c r="BT367" s="347"/>
      <c r="BU367" s="347"/>
      <c r="BV367" s="347"/>
      <c r="BW367" s="347"/>
      <c r="BX367" s="347"/>
      <c r="BY367" s="347"/>
      <c r="BZ367" s="347"/>
      <c r="CA367" s="347"/>
      <c r="CB367" s="347"/>
      <c r="CC367" s="347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200"/>
      <c r="CO367" s="200"/>
      <c r="CP367" s="200"/>
      <c r="CQ367" s="200"/>
      <c r="CR367" s="200"/>
      <c r="CS367" s="200"/>
      <c r="CT367" s="200"/>
      <c r="CV367" s="62"/>
      <c r="CW367" s="62"/>
      <c r="CX367" s="62" t="s">
        <v>932</v>
      </c>
      <c r="CY367" s="62">
        <v>4</v>
      </c>
      <c r="CZ367" s="421" t="s">
        <v>933</v>
      </c>
      <c r="DA367" s="421" t="s">
        <v>1292</v>
      </c>
      <c r="DB367" s="468"/>
      <c r="DC367" s="62"/>
      <c r="DD367" s="54"/>
      <c r="DE367" s="56"/>
      <c r="DF367" s="49"/>
      <c r="DG367" s="56"/>
      <c r="DH367" s="56"/>
      <c r="DI367" s="61" t="s">
        <v>769</v>
      </c>
      <c r="DJ367" s="46">
        <v>455408485</v>
      </c>
      <c r="DK367" s="279" t="s">
        <v>767</v>
      </c>
      <c r="DL367" s="469">
        <v>7210</v>
      </c>
      <c r="DM367" s="279">
        <v>72</v>
      </c>
      <c r="DN367" s="266" t="s">
        <v>1090</v>
      </c>
      <c r="DO367" s="46" t="s">
        <v>48</v>
      </c>
      <c r="DP367" s="978" t="s">
        <v>728</v>
      </c>
      <c r="DQ367" s="1028">
        <v>2</v>
      </c>
      <c r="DR367" s="1066" t="s">
        <v>34</v>
      </c>
      <c r="DS367" s="550" t="s">
        <v>1100</v>
      </c>
      <c r="DU367" s="279">
        <v>1</v>
      </c>
      <c r="DV367" s="1029">
        <v>35796</v>
      </c>
      <c r="DW367" s="279">
        <v>1</v>
      </c>
      <c r="DX367" s="279">
        <v>7.1</v>
      </c>
      <c r="DY367" s="279">
        <v>21.7</v>
      </c>
      <c r="DZ367" s="279" t="s">
        <v>863</v>
      </c>
      <c r="EA367" s="279" t="s">
        <v>863</v>
      </c>
      <c r="EB367" s="279" t="s">
        <v>863</v>
      </c>
      <c r="EC367" s="279" t="s">
        <v>863</v>
      </c>
      <c r="ED367" s="279" t="s">
        <v>863</v>
      </c>
      <c r="EE367" s="279" t="s">
        <v>863</v>
      </c>
      <c r="EF367" s="279" t="s">
        <v>863</v>
      </c>
      <c r="EG367" s="279">
        <v>2</v>
      </c>
      <c r="EH367" s="1076">
        <v>4</v>
      </c>
      <c r="EI367" s="283">
        <v>9</v>
      </c>
      <c r="EJ367" s="283">
        <v>3</v>
      </c>
      <c r="EK367" s="279">
        <v>10</v>
      </c>
      <c r="EL367" s="279">
        <v>2</v>
      </c>
      <c r="EM367" s="279">
        <v>0</v>
      </c>
      <c r="EN367" s="279">
        <v>160</v>
      </c>
      <c r="EO367" s="279">
        <v>85</v>
      </c>
      <c r="EP367" s="1090">
        <v>33.203125</v>
      </c>
      <c r="EQ367" s="550">
        <v>3</v>
      </c>
      <c r="ER367" s="1029">
        <v>43012</v>
      </c>
      <c r="ES367" s="550" t="s">
        <v>863</v>
      </c>
      <c r="ET367" s="550" t="s">
        <v>863</v>
      </c>
      <c r="EU367" s="279" t="s">
        <v>863</v>
      </c>
      <c r="EV367" s="279" t="s">
        <v>863</v>
      </c>
      <c r="EW367" s="279"/>
      <c r="EX367" s="987">
        <v>7210</v>
      </c>
      <c r="EY367" s="230"/>
      <c r="EZ367" s="230"/>
      <c r="FA367" s="230"/>
      <c r="FB367" s="230"/>
      <c r="FC367" s="126"/>
      <c r="FD367" s="128"/>
      <c r="FE367" s="197"/>
      <c r="FF367" s="32">
        <v>100</v>
      </c>
      <c r="FG367" s="230">
        <v>175313</v>
      </c>
      <c r="FH367" s="230">
        <v>10</v>
      </c>
      <c r="FI367" s="133">
        <v>175.31300000000002</v>
      </c>
      <c r="FJ367" s="538">
        <v>103.43467000000001</v>
      </c>
      <c r="FK367" s="539"/>
      <c r="FL367" s="37"/>
      <c r="FM367" s="540"/>
      <c r="FN367" s="541"/>
      <c r="FO367" s="542"/>
      <c r="FP367" s="167" t="s">
        <v>40</v>
      </c>
      <c r="FQ367" s="234" t="s">
        <v>728</v>
      </c>
      <c r="FR367" s="93"/>
      <c r="FS367" s="101">
        <v>59</v>
      </c>
      <c r="GR367" s="225"/>
      <c r="GS367" s="225"/>
    </row>
    <row r="368" spans="1:201" hidden="1" x14ac:dyDescent="0.25">
      <c r="A368" s="101">
        <v>245</v>
      </c>
      <c r="B368" s="228">
        <f>COUNTIFS($E$1:E368,E368,$G$1:G368,G368)</f>
        <v>1</v>
      </c>
      <c r="C368" s="228"/>
      <c r="D368" s="966">
        <v>7211</v>
      </c>
      <c r="E368" s="233" t="s">
        <v>770</v>
      </c>
      <c r="F368" s="230" t="s">
        <v>68</v>
      </c>
      <c r="G368" s="230">
        <v>6101301580</v>
      </c>
      <c r="H368" s="230">
        <f t="shared" si="5"/>
        <v>56</v>
      </c>
      <c r="I368" s="230" t="s">
        <v>771</v>
      </c>
      <c r="J368" s="230" t="s">
        <v>772</v>
      </c>
      <c r="K368" s="230" t="s">
        <v>53</v>
      </c>
      <c r="L368" s="257" t="s">
        <v>48</v>
      </c>
      <c r="M368" s="230">
        <v>5</v>
      </c>
      <c r="N368" s="416">
        <v>1</v>
      </c>
      <c r="O368" s="416"/>
      <c r="P368" s="416"/>
      <c r="Q368" s="292" t="s">
        <v>748</v>
      </c>
      <c r="R368" s="14"/>
      <c r="S368" s="14"/>
      <c r="T368" s="413" t="s">
        <v>1532</v>
      </c>
      <c r="U368" s="413" t="s">
        <v>40</v>
      </c>
      <c r="V368" s="414" t="s">
        <v>1532</v>
      </c>
      <c r="W368" s="413" t="s">
        <v>40</v>
      </c>
      <c r="X368" s="415" t="s">
        <v>1532</v>
      </c>
      <c r="Y368" s="413" t="s">
        <v>545</v>
      </c>
      <c r="Z368" s="413" t="s">
        <v>1532</v>
      </c>
      <c r="AA368" s="416"/>
      <c r="AB368" s="416"/>
      <c r="AC368" s="29">
        <v>128</v>
      </c>
      <c r="AD368" s="29"/>
      <c r="AE368" s="29"/>
      <c r="AF368" s="29"/>
      <c r="AG368" s="29"/>
      <c r="AH368" s="417" t="s">
        <v>158</v>
      </c>
      <c r="AI368" s="418"/>
      <c r="AJ368" s="43"/>
      <c r="AK368" s="43"/>
      <c r="AL368" s="43"/>
      <c r="AM368" s="43"/>
      <c r="AN368" s="43"/>
      <c r="AO368" s="43">
        <v>4</v>
      </c>
      <c r="AP368" s="377" t="s">
        <v>754</v>
      </c>
      <c r="AQ368" s="378" t="s">
        <v>754</v>
      </c>
      <c r="AR368" s="379" t="s">
        <v>754</v>
      </c>
      <c r="AS368" s="322" t="e">
        <v>#VALUE!</v>
      </c>
      <c r="AT368" s="43" t="e">
        <v>#VALUE!</v>
      </c>
      <c r="AU368" s="43" t="e">
        <v>#VALUE!</v>
      </c>
      <c r="AV368" s="381" t="e">
        <v>#VALUE!</v>
      </c>
      <c r="AW368" s="43" t="s">
        <v>754</v>
      </c>
      <c r="AX368" s="382" t="s">
        <v>754</v>
      </c>
      <c r="AY368" s="43" t="s">
        <v>754</v>
      </c>
      <c r="AZ368" s="231" t="s">
        <v>754</v>
      </c>
      <c r="BA368" s="327" t="s">
        <v>754</v>
      </c>
      <c r="BB368" s="43" t="s">
        <v>754</v>
      </c>
      <c r="BC368" s="329" t="e">
        <v>#VALUE!</v>
      </c>
      <c r="BD368" s="329"/>
      <c r="BE368" s="43"/>
      <c r="BF368" s="43"/>
      <c r="BG368" s="43"/>
      <c r="BH368" s="43"/>
      <c r="BI368" s="43"/>
      <c r="BJ368" s="43"/>
      <c r="BK368" s="43"/>
      <c r="BL368" s="384"/>
      <c r="BM368" s="381" t="s">
        <v>754</v>
      </c>
      <c r="BN368" s="43" t="s">
        <v>754</v>
      </c>
      <c r="BO368" s="43"/>
      <c r="BP368" s="43"/>
      <c r="BQ368" s="385" t="e">
        <v>#DIV/0!</v>
      </c>
      <c r="BR368" s="386"/>
      <c r="BS368" s="386"/>
      <c r="BT368" s="386"/>
      <c r="BU368" s="386"/>
      <c r="BV368" s="386"/>
      <c r="BW368" s="386"/>
      <c r="BX368" s="386"/>
      <c r="BY368" s="386"/>
      <c r="BZ368" s="386"/>
      <c r="CA368" s="386"/>
      <c r="CB368" s="386"/>
      <c r="CC368" s="386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13"/>
      <c r="CO368" s="13"/>
      <c r="CP368" s="13"/>
      <c r="CQ368" s="13"/>
      <c r="CR368" s="13"/>
      <c r="CS368" s="13"/>
      <c r="CT368" s="13"/>
      <c r="CU368" s="13"/>
      <c r="CV368" s="43"/>
      <c r="CW368" s="374"/>
      <c r="CX368" s="226" t="s">
        <v>929</v>
      </c>
      <c r="CY368" s="226">
        <v>3</v>
      </c>
      <c r="CZ368" s="43" t="s">
        <v>754</v>
      </c>
      <c r="DA368" s="43" t="s">
        <v>754</v>
      </c>
      <c r="DD368" s="54"/>
      <c r="DE368" s="56"/>
      <c r="DF368" s="56"/>
      <c r="DG368" s="56"/>
      <c r="DH368" s="56"/>
      <c r="DI368" s="420" t="s">
        <v>770</v>
      </c>
      <c r="DJ368" s="274">
        <v>6101301580</v>
      </c>
      <c r="DK368" s="274" t="s">
        <v>771</v>
      </c>
      <c r="DL368" s="136">
        <v>7211</v>
      </c>
      <c r="DM368" s="274">
        <v>56</v>
      </c>
      <c r="DN368" s="274" t="s">
        <v>1151</v>
      </c>
      <c r="DO368" s="274" t="s">
        <v>48</v>
      </c>
      <c r="DP368" s="982" t="s">
        <v>158</v>
      </c>
      <c r="DQ368" s="1007">
        <v>2</v>
      </c>
      <c r="DR368" s="1061" t="s">
        <v>1097</v>
      </c>
      <c r="DS368" s="1061" t="s">
        <v>1108</v>
      </c>
      <c r="DU368" s="274">
        <v>0</v>
      </c>
      <c r="DV368" s="1008" t="s">
        <v>863</v>
      </c>
      <c r="DW368" s="274" t="s">
        <v>863</v>
      </c>
      <c r="DX368" s="274" t="s">
        <v>863</v>
      </c>
      <c r="DY368" s="274" t="s">
        <v>863</v>
      </c>
      <c r="DZ368" s="274">
        <v>128</v>
      </c>
      <c r="EA368" s="908">
        <v>7.8E-2</v>
      </c>
      <c r="EB368" s="908">
        <v>0.92200000000000004</v>
      </c>
      <c r="EC368" s="908" t="s">
        <v>863</v>
      </c>
      <c r="ED368" s="908" t="s">
        <v>863</v>
      </c>
      <c r="EE368" s="908" t="s">
        <v>863</v>
      </c>
      <c r="EF368" s="274" t="s">
        <v>863</v>
      </c>
      <c r="EG368" s="274">
        <v>0</v>
      </c>
      <c r="EH368" s="1061">
        <v>3</v>
      </c>
      <c r="EI368" s="284">
        <v>1</v>
      </c>
      <c r="EJ368" s="284">
        <v>5</v>
      </c>
      <c r="EK368" s="274">
        <v>25</v>
      </c>
      <c r="EL368" s="274">
        <v>3</v>
      </c>
      <c r="EM368" s="274">
        <v>1</v>
      </c>
      <c r="EN368" s="274">
        <v>184</v>
      </c>
      <c r="EO368" s="274">
        <v>98</v>
      </c>
      <c r="EP368" s="1087">
        <v>28.946124763705107</v>
      </c>
      <c r="EQ368" s="1061">
        <v>2</v>
      </c>
      <c r="ER368" s="274">
        <v>39083</v>
      </c>
      <c r="ES368" s="1078">
        <v>3</v>
      </c>
      <c r="ET368" s="1061">
        <v>2</v>
      </c>
      <c r="EU368" s="274" t="s">
        <v>863</v>
      </c>
      <c r="EV368" s="691" t="s">
        <v>863</v>
      </c>
      <c r="EW368" s="691"/>
      <c r="EX368" s="987">
        <v>7211</v>
      </c>
      <c r="EY368" s="230"/>
      <c r="EZ368" s="230"/>
      <c r="FA368" s="230"/>
      <c r="FB368" s="230"/>
      <c r="FC368" s="126"/>
      <c r="FD368" s="128"/>
      <c r="FE368" s="197"/>
      <c r="FF368" s="32"/>
      <c r="FG368" s="230"/>
      <c r="FH368" s="230"/>
      <c r="FI368" s="133"/>
      <c r="FJ368" s="538"/>
      <c r="FK368" s="539"/>
      <c r="FL368" s="37"/>
      <c r="FM368" s="540"/>
      <c r="FN368" s="541"/>
      <c r="FO368" s="542"/>
      <c r="FP368" s="167">
        <v>128</v>
      </c>
      <c r="FQ368" s="234" t="s">
        <v>158</v>
      </c>
      <c r="FR368" s="93"/>
      <c r="FS368" s="101"/>
      <c r="GR368" s="225"/>
      <c r="GS368" s="225"/>
    </row>
    <row r="369" spans="1:201" s="260" customFormat="1" hidden="1" x14ac:dyDescent="0.25">
      <c r="A369" s="101">
        <v>246</v>
      </c>
      <c r="B369" s="228">
        <f>COUNTIFS($E$1:E369,E369,$G$1:G369,G369)</f>
        <v>1</v>
      </c>
      <c r="C369" s="228"/>
      <c r="D369" s="966">
        <v>7212</v>
      </c>
      <c r="E369" s="233" t="s">
        <v>773</v>
      </c>
      <c r="F369" s="223" t="s">
        <v>91</v>
      </c>
      <c r="G369" s="230">
        <v>531222223</v>
      </c>
      <c r="H369" s="230">
        <f t="shared" si="5"/>
        <v>64</v>
      </c>
      <c r="I369" s="223" t="s">
        <v>771</v>
      </c>
      <c r="J369" s="232" t="s">
        <v>774</v>
      </c>
      <c r="K369" s="230" t="s">
        <v>53</v>
      </c>
      <c r="L369" s="257" t="s">
        <v>48</v>
      </c>
      <c r="M369" s="230">
        <v>6</v>
      </c>
      <c r="N369" s="226">
        <v>13</v>
      </c>
      <c r="O369" s="226"/>
      <c r="P369" s="226"/>
      <c r="Q369" s="296" t="s">
        <v>748</v>
      </c>
      <c r="R369" s="66"/>
      <c r="S369" s="66"/>
      <c r="T369" s="173" t="s">
        <v>32</v>
      </c>
      <c r="U369" s="177" t="s">
        <v>40</v>
      </c>
      <c r="V369" s="193" t="s">
        <v>674</v>
      </c>
      <c r="W369" s="173" t="s">
        <v>40</v>
      </c>
      <c r="X369" s="190" t="s">
        <v>480</v>
      </c>
      <c r="Y369" s="173" t="s">
        <v>545</v>
      </c>
      <c r="Z369" s="173" t="s">
        <v>481</v>
      </c>
      <c r="AA369" s="97"/>
      <c r="AB369" s="97"/>
      <c r="AC369" s="212">
        <v>5139</v>
      </c>
      <c r="AD369" s="212"/>
      <c r="AE369" s="212"/>
      <c r="AF369" s="212"/>
      <c r="AG369" s="212"/>
      <c r="AH369" s="166" t="s">
        <v>158</v>
      </c>
      <c r="AI369" s="72"/>
      <c r="AJ369" s="226">
        <v>43</v>
      </c>
      <c r="AK369" s="226">
        <v>89.4</v>
      </c>
      <c r="AL369" s="318">
        <v>38.442</v>
      </c>
      <c r="AM369" s="226">
        <v>78256</v>
      </c>
      <c r="AN369" s="281">
        <v>52.170666666666669</v>
      </c>
      <c r="AO369" s="226">
        <v>4</v>
      </c>
      <c r="AP369" s="370">
        <v>69.2</v>
      </c>
      <c r="AQ369" s="320">
        <v>20.399999999999999</v>
      </c>
      <c r="AR369" s="371">
        <v>5.95</v>
      </c>
      <c r="AS369" s="322">
        <v>95.55</v>
      </c>
      <c r="AT369" s="373">
        <v>3.3921568627450984</v>
      </c>
      <c r="AU369" s="369">
        <v>20.183333333333337</v>
      </c>
      <c r="AV369" s="325">
        <v>2.6261859582542697</v>
      </c>
      <c r="AW369" s="280">
        <v>62.974799999999995</v>
      </c>
      <c r="AX369" s="326">
        <v>1.06</v>
      </c>
      <c r="AY369" s="226"/>
      <c r="AZ369" s="231" t="s">
        <v>754</v>
      </c>
      <c r="BA369" s="327">
        <v>7.74</v>
      </c>
      <c r="BB369" s="334">
        <v>3.4000000000000002E-2</v>
      </c>
      <c r="BC369" s="329">
        <v>1.2450400000000017</v>
      </c>
      <c r="BD369" s="329"/>
      <c r="BE369" s="226"/>
      <c r="BF369" s="226"/>
      <c r="BG369" s="226"/>
      <c r="BH369" s="226"/>
      <c r="BI369" s="226"/>
      <c r="BJ369" s="280">
        <v>44.2</v>
      </c>
      <c r="BK369" s="280">
        <v>55.6</v>
      </c>
      <c r="BL369" s="331">
        <v>0.79607843137254908</v>
      </c>
      <c r="BM369" s="342" t="s">
        <v>754</v>
      </c>
      <c r="BN369" s="231" t="s">
        <v>754</v>
      </c>
      <c r="BO369" s="438">
        <v>0.48</v>
      </c>
      <c r="BP369" s="438">
        <v>0.47</v>
      </c>
      <c r="BQ369" s="333">
        <v>0.97916666666666663</v>
      </c>
      <c r="BR369" s="347"/>
      <c r="BS369" s="347"/>
      <c r="BT369" s="347"/>
      <c r="BU369" s="347"/>
      <c r="BV369" s="347"/>
      <c r="BW369" s="347"/>
      <c r="BX369" s="347"/>
      <c r="BY369" s="347"/>
      <c r="BZ369" s="347"/>
      <c r="CA369" s="347"/>
      <c r="CB369" s="347"/>
      <c r="CC369" s="347"/>
      <c r="CD369" s="226"/>
      <c r="CE369" s="226"/>
      <c r="CF369" s="226"/>
      <c r="CG369" s="226"/>
      <c r="CH369" s="226"/>
      <c r="CI369" s="226"/>
      <c r="CJ369" s="226"/>
      <c r="CK369" s="226"/>
      <c r="CL369" s="226"/>
      <c r="CM369" s="226"/>
      <c r="CN369" s="66"/>
      <c r="CO369" s="66"/>
      <c r="CP369" s="66"/>
      <c r="CQ369" s="66"/>
      <c r="CR369" s="66"/>
      <c r="CS369" s="66"/>
      <c r="CT369" s="66"/>
      <c r="CU369" s="66"/>
      <c r="CV369" s="226"/>
      <c r="CW369" s="226"/>
      <c r="CX369" s="62" t="s">
        <v>926</v>
      </c>
      <c r="CY369" s="62">
        <v>2</v>
      </c>
      <c r="CZ369" s="62" t="s">
        <v>928</v>
      </c>
      <c r="DA369" s="231" t="s">
        <v>928</v>
      </c>
      <c r="DB369" s="335"/>
      <c r="DC369" s="226"/>
      <c r="DD369" s="54"/>
      <c r="DE369" s="56"/>
      <c r="DF369" s="49"/>
      <c r="DG369" s="56"/>
      <c r="DH369" s="56"/>
      <c r="DI369" s="4" t="s">
        <v>773</v>
      </c>
      <c r="DJ369" s="212">
        <v>531222223</v>
      </c>
      <c r="DK369" s="218" t="s">
        <v>771</v>
      </c>
      <c r="DL369" s="3">
        <v>7212</v>
      </c>
      <c r="DM369" s="95">
        <v>64</v>
      </c>
      <c r="DN369" s="521" t="s">
        <v>1088</v>
      </c>
      <c r="DO369" s="46" t="s">
        <v>48</v>
      </c>
      <c r="DP369" s="978" t="s">
        <v>158</v>
      </c>
      <c r="DQ369" s="996">
        <v>2</v>
      </c>
      <c r="DR369" s="1056" t="s">
        <v>1001</v>
      </c>
      <c r="DS369" s="1057" t="s">
        <v>34</v>
      </c>
      <c r="DT369" s="230"/>
      <c r="DU369" s="269">
        <v>0</v>
      </c>
      <c r="DV369" s="997" t="s">
        <v>863</v>
      </c>
      <c r="DW369" s="269" t="s">
        <v>863</v>
      </c>
      <c r="DX369" s="269" t="s">
        <v>863</v>
      </c>
      <c r="DY369" s="269" t="s">
        <v>863</v>
      </c>
      <c r="DZ369" s="269">
        <v>336</v>
      </c>
      <c r="EA369" s="1020">
        <v>0.113</v>
      </c>
      <c r="EB369" s="1020">
        <v>0.88700000000000001</v>
      </c>
      <c r="EC369" s="269" t="s">
        <v>863</v>
      </c>
      <c r="ED369" s="269" t="s">
        <v>863</v>
      </c>
      <c r="EE369" s="269" t="s">
        <v>863</v>
      </c>
      <c r="EF369" s="269" t="s">
        <v>863</v>
      </c>
      <c r="EG369" s="269">
        <v>0</v>
      </c>
      <c r="EH369" s="556">
        <v>2</v>
      </c>
      <c r="EI369" s="283">
        <v>13</v>
      </c>
      <c r="EJ369" s="283">
        <v>6</v>
      </c>
      <c r="EK369" s="218">
        <v>50</v>
      </c>
      <c r="EL369" s="269">
        <v>3</v>
      </c>
      <c r="EM369" s="218">
        <v>0</v>
      </c>
      <c r="EN369" s="218">
        <v>185</v>
      </c>
      <c r="EO369" s="218">
        <v>87</v>
      </c>
      <c r="EP369" s="1083">
        <v>25.420014609203804</v>
      </c>
      <c r="EQ369" s="1057">
        <v>0</v>
      </c>
      <c r="ER369" s="998" t="s">
        <v>863</v>
      </c>
      <c r="ES369" s="1057">
        <v>0</v>
      </c>
      <c r="ET369" s="1057">
        <v>0</v>
      </c>
      <c r="EU369" s="269">
        <v>4</v>
      </c>
      <c r="EV369" s="998">
        <v>42968</v>
      </c>
      <c r="EW369" s="998"/>
      <c r="EX369" s="987">
        <v>7212</v>
      </c>
      <c r="EY369" s="230"/>
      <c r="EZ369" s="230"/>
      <c r="FA369" s="230"/>
      <c r="FB369" s="230"/>
      <c r="FC369" s="126"/>
      <c r="FD369" s="128"/>
      <c r="FE369" s="197"/>
      <c r="FF369" s="32">
        <v>67</v>
      </c>
      <c r="FG369" s="230">
        <v>203582</v>
      </c>
      <c r="FH369" s="230">
        <v>10</v>
      </c>
      <c r="FI369" s="133">
        <v>303.85373134328358</v>
      </c>
      <c r="FJ369" s="538">
        <v>130.65710447761194</v>
      </c>
      <c r="FK369" s="539"/>
      <c r="FL369" s="37"/>
      <c r="FM369" s="540">
        <v>39.331959946200755</v>
      </c>
      <c r="FN369" s="541"/>
      <c r="FO369" s="542" t="e">
        <v>#DIV/0!</v>
      </c>
      <c r="FP369" s="167">
        <v>5139</v>
      </c>
      <c r="FQ369" s="234" t="s">
        <v>158</v>
      </c>
      <c r="FR369" s="42"/>
      <c r="FS369" s="101">
        <v>43</v>
      </c>
      <c r="FT369" s="93"/>
      <c r="FU369" s="93"/>
      <c r="FV369" s="93"/>
      <c r="FW369" s="93"/>
      <c r="FX369" s="93"/>
      <c r="FY369" s="93"/>
      <c r="FZ369" s="93"/>
      <c r="GA369" s="93"/>
      <c r="GB369" s="93"/>
      <c r="GC369" s="93"/>
      <c r="GD369" s="93"/>
      <c r="GE369" s="93"/>
      <c r="GF369" s="93"/>
      <c r="GG369" s="93"/>
      <c r="GH369" s="93"/>
      <c r="GI369" s="93"/>
      <c r="GJ369" s="93"/>
      <c r="GK369" s="93"/>
      <c r="GL369" s="93"/>
      <c r="GM369" s="93"/>
      <c r="GN369" s="93"/>
      <c r="GO369" s="93"/>
      <c r="GP369" s="93"/>
      <c r="GQ369" s="93"/>
      <c r="GR369" s="225"/>
      <c r="GS369" s="225"/>
    </row>
    <row r="370" spans="1:201" hidden="1" x14ac:dyDescent="0.25">
      <c r="A370" s="101">
        <v>247</v>
      </c>
      <c r="B370" s="228">
        <f>COUNTIFS($E$1:E370,E370,$G$1:G370,G370)</f>
        <v>2</v>
      </c>
      <c r="C370" s="228"/>
      <c r="D370" s="966">
        <v>7213</v>
      </c>
      <c r="E370" s="233" t="s">
        <v>713</v>
      </c>
      <c r="F370" s="223" t="s">
        <v>279</v>
      </c>
      <c r="G370" s="230">
        <v>5507281186</v>
      </c>
      <c r="H370" s="230">
        <f t="shared" si="5"/>
        <v>62</v>
      </c>
      <c r="I370" s="223" t="s">
        <v>771</v>
      </c>
      <c r="J370" s="232" t="s">
        <v>60</v>
      </c>
      <c r="K370" s="230" t="s">
        <v>53</v>
      </c>
      <c r="L370" s="257" t="s">
        <v>48</v>
      </c>
      <c r="M370" s="230">
        <v>7</v>
      </c>
      <c r="N370" s="231" t="s">
        <v>757</v>
      </c>
      <c r="O370" s="231"/>
      <c r="P370" s="231"/>
      <c r="Q370" s="296" t="s">
        <v>748</v>
      </c>
      <c r="T370" s="173" t="s">
        <v>32</v>
      </c>
      <c r="U370" s="177" t="s">
        <v>40</v>
      </c>
      <c r="V370" s="193" t="s">
        <v>674</v>
      </c>
      <c r="W370" s="173" t="s">
        <v>40</v>
      </c>
      <c r="X370" s="190" t="s">
        <v>480</v>
      </c>
      <c r="Y370" s="173" t="s">
        <v>545</v>
      </c>
      <c r="Z370" s="173" t="s">
        <v>481</v>
      </c>
      <c r="AA370" s="97"/>
      <c r="AB370" s="97"/>
      <c r="AC370" s="219">
        <v>61091</v>
      </c>
      <c r="AD370" s="219"/>
      <c r="AE370" s="219"/>
      <c r="AF370" s="219"/>
      <c r="AG370" s="219"/>
      <c r="AH370" s="166" t="s">
        <v>158</v>
      </c>
      <c r="AJ370" s="226">
        <v>78.5</v>
      </c>
      <c r="AK370" s="226">
        <v>90.7</v>
      </c>
      <c r="AL370" s="318">
        <v>71.1995</v>
      </c>
      <c r="AM370" s="226">
        <v>1450000</v>
      </c>
      <c r="AN370" s="281">
        <v>828.57142857142856</v>
      </c>
      <c r="AO370" s="226">
        <v>4</v>
      </c>
      <c r="AP370" s="370">
        <v>0.75</v>
      </c>
      <c r="AQ370" s="320">
        <v>3.99</v>
      </c>
      <c r="AR370" s="371">
        <v>91.1</v>
      </c>
      <c r="AS370" s="322">
        <v>95.839999999999989</v>
      </c>
      <c r="AT370" s="373">
        <v>0.18796992481203006</v>
      </c>
      <c r="AU370" s="369">
        <v>17.124060150375939</v>
      </c>
      <c r="AV370" s="325">
        <v>7.8872646966032193E-3</v>
      </c>
      <c r="AW370" s="280">
        <v>1.3952000000000003E-2</v>
      </c>
      <c r="AX370" s="326">
        <v>6.2E-2</v>
      </c>
      <c r="AZ370" s="231" t="s">
        <v>754</v>
      </c>
      <c r="BA370" s="327">
        <v>5.18</v>
      </c>
      <c r="BB370" s="334">
        <v>4.8000000000000001E-4</v>
      </c>
      <c r="BC370" s="329">
        <v>0.1472096</v>
      </c>
      <c r="BD370" s="329"/>
      <c r="BJ370" s="280">
        <v>80.099999999999994</v>
      </c>
      <c r="BK370" s="280">
        <v>18</v>
      </c>
      <c r="BL370" s="331">
        <v>4.5</v>
      </c>
      <c r="BM370" s="342" t="s">
        <v>754</v>
      </c>
      <c r="BN370" s="231" t="s">
        <v>754</v>
      </c>
      <c r="BO370" s="438">
        <v>1.21</v>
      </c>
      <c r="BP370" s="438">
        <v>0</v>
      </c>
      <c r="BQ370" s="333">
        <v>0</v>
      </c>
      <c r="BR370" s="347"/>
      <c r="BS370" s="347"/>
      <c r="BT370" s="347"/>
      <c r="BU370" s="347"/>
      <c r="BV370" s="347"/>
      <c r="BW370" s="347"/>
      <c r="BX370" s="347"/>
      <c r="BY370" s="347"/>
      <c r="BZ370" s="347"/>
      <c r="CA370" s="347"/>
      <c r="CB370" s="347"/>
      <c r="CC370" s="347"/>
      <c r="CU370" s="66"/>
      <c r="CX370" s="158" t="s">
        <v>926</v>
      </c>
      <c r="CY370" s="158">
        <v>1</v>
      </c>
      <c r="CZ370" s="62" t="s">
        <v>936</v>
      </c>
      <c r="DA370" s="62" t="s">
        <v>936</v>
      </c>
      <c r="DD370" s="54"/>
      <c r="DE370" s="56"/>
      <c r="DF370" s="49"/>
      <c r="DG370" s="56"/>
      <c r="DH370" s="56"/>
      <c r="DI370" s="4" t="s">
        <v>713</v>
      </c>
      <c r="DJ370" s="212">
        <v>6904155786</v>
      </c>
      <c r="DK370" s="218" t="s">
        <v>779</v>
      </c>
      <c r="DL370" s="3">
        <v>7223</v>
      </c>
      <c r="DM370" s="95">
        <v>62</v>
      </c>
      <c r="DN370" s="521" t="s">
        <v>1088</v>
      </c>
      <c r="DO370" s="46" t="s">
        <v>48</v>
      </c>
      <c r="DP370" s="978" t="s">
        <v>158</v>
      </c>
      <c r="DQ370" s="996">
        <v>2</v>
      </c>
      <c r="DR370" s="1056" t="s">
        <v>1097</v>
      </c>
      <c r="DS370" s="1057" t="s">
        <v>1001</v>
      </c>
      <c r="DU370" s="269">
        <v>0</v>
      </c>
      <c r="DV370" s="997" t="s">
        <v>863</v>
      </c>
      <c r="DW370" s="269" t="s">
        <v>863</v>
      </c>
      <c r="DX370" s="269" t="s">
        <v>863</v>
      </c>
      <c r="DY370" s="269" t="s">
        <v>863</v>
      </c>
      <c r="DZ370" s="269">
        <v>1569</v>
      </c>
      <c r="EA370" s="1020">
        <v>0.67600000000000005</v>
      </c>
      <c r="EB370" s="1020">
        <v>0.32400000000000001</v>
      </c>
      <c r="EC370" s="269" t="s">
        <v>863</v>
      </c>
      <c r="ED370" s="269" t="s">
        <v>863</v>
      </c>
      <c r="EE370" s="269" t="s">
        <v>863</v>
      </c>
      <c r="EF370" s="269" t="s">
        <v>863</v>
      </c>
      <c r="EG370" s="269">
        <v>0</v>
      </c>
      <c r="EH370" s="556">
        <v>1</v>
      </c>
      <c r="EI370" s="283" t="s">
        <v>781</v>
      </c>
      <c r="EJ370" s="283">
        <v>27</v>
      </c>
      <c r="EK370" s="218">
        <v>50</v>
      </c>
      <c r="EL370" s="269">
        <v>3</v>
      </c>
      <c r="EM370" s="218">
        <v>0</v>
      </c>
      <c r="EN370" s="269" t="s">
        <v>863</v>
      </c>
      <c r="EO370" s="269" t="s">
        <v>863</v>
      </c>
      <c r="EP370" s="1083" t="s">
        <v>863</v>
      </c>
      <c r="EQ370" s="1057">
        <v>1</v>
      </c>
      <c r="ER370" s="998" t="s">
        <v>863</v>
      </c>
      <c r="ES370" s="1057">
        <v>2</v>
      </c>
      <c r="ET370" s="1057">
        <v>2</v>
      </c>
      <c r="EU370" s="269" t="s">
        <v>863</v>
      </c>
      <c r="EV370" s="269" t="s">
        <v>863</v>
      </c>
      <c r="EW370" s="269"/>
      <c r="EX370" s="987">
        <v>7213</v>
      </c>
      <c r="EY370" s="230"/>
      <c r="EZ370" s="230"/>
      <c r="FA370" s="230"/>
      <c r="FB370" s="230"/>
      <c r="FC370" s="126"/>
      <c r="FD370" s="128"/>
      <c r="FE370" s="197"/>
      <c r="FF370" s="32">
        <v>75</v>
      </c>
      <c r="FG370" s="230">
        <v>2040000</v>
      </c>
      <c r="FH370" s="230">
        <v>5</v>
      </c>
      <c r="FI370" s="133">
        <v>5440</v>
      </c>
      <c r="FJ370" s="538">
        <v>4270.3999999999996</v>
      </c>
      <c r="FK370" s="539"/>
      <c r="FL370" s="37"/>
      <c r="FM370" s="540">
        <v>14.305685650056201</v>
      </c>
      <c r="FN370" s="541"/>
      <c r="FO370" s="542" t="e">
        <v>#DIV/0!</v>
      </c>
      <c r="FP370" s="167">
        <v>61091</v>
      </c>
      <c r="FQ370" s="234" t="s">
        <v>158</v>
      </c>
      <c r="FR370" s="42"/>
      <c r="FS370" s="101">
        <v>78.5</v>
      </c>
      <c r="GR370" s="225"/>
      <c r="GS370" s="225"/>
    </row>
    <row r="371" spans="1:201" hidden="1" x14ac:dyDescent="0.25">
      <c r="A371" s="101">
        <v>248</v>
      </c>
      <c r="B371" s="228">
        <f>COUNTIFS($E$1:E371,E371,$G$1:G371,G371)</f>
        <v>1</v>
      </c>
      <c r="C371" s="228"/>
      <c r="D371" s="966">
        <v>7214</v>
      </c>
      <c r="E371" s="233" t="s">
        <v>775</v>
      </c>
      <c r="F371" s="223" t="s">
        <v>353</v>
      </c>
      <c r="G371" s="230">
        <v>6604201692</v>
      </c>
      <c r="H371" s="230">
        <f t="shared" si="5"/>
        <v>51</v>
      </c>
      <c r="I371" s="223" t="s">
        <v>771</v>
      </c>
      <c r="J371" s="232" t="s">
        <v>776</v>
      </c>
      <c r="K371" s="230" t="s">
        <v>53</v>
      </c>
      <c r="L371" s="257" t="s">
        <v>48</v>
      </c>
      <c r="M371" s="230">
        <v>3</v>
      </c>
      <c r="N371" s="226">
        <v>1</v>
      </c>
      <c r="O371" s="226"/>
      <c r="P371" s="226"/>
      <c r="Q371" s="296" t="s">
        <v>748</v>
      </c>
      <c r="T371" s="173" t="s">
        <v>32</v>
      </c>
      <c r="U371" s="177" t="s">
        <v>40</v>
      </c>
      <c r="V371" s="193" t="s">
        <v>545</v>
      </c>
      <c r="W371" s="173" t="s">
        <v>40</v>
      </c>
      <c r="X371" s="190" t="s">
        <v>480</v>
      </c>
      <c r="Y371" s="173" t="s">
        <v>545</v>
      </c>
      <c r="Z371" s="173" t="s">
        <v>1532</v>
      </c>
      <c r="AA371" s="97"/>
      <c r="AB371" s="97"/>
      <c r="AC371" s="212">
        <v>231</v>
      </c>
      <c r="AD371" s="212"/>
      <c r="AE371" s="212"/>
      <c r="AF371" s="212"/>
      <c r="AG371" s="212"/>
      <c r="AH371" s="166" t="s">
        <v>158</v>
      </c>
      <c r="AJ371" s="226">
        <v>30.5</v>
      </c>
      <c r="AK371" s="226">
        <v>82.4</v>
      </c>
      <c r="AL371" s="318">
        <v>25.132000000000001</v>
      </c>
      <c r="AM371" s="226">
        <v>3682</v>
      </c>
      <c r="AN371" s="281">
        <v>4.9093333333333335</v>
      </c>
      <c r="AO371" s="226">
        <v>4</v>
      </c>
      <c r="AP371" s="370">
        <v>17.899999999999999</v>
      </c>
      <c r="AQ371" s="320">
        <v>34.6</v>
      </c>
      <c r="AR371" s="371">
        <v>37.299999999999997</v>
      </c>
      <c r="AS371" s="322">
        <v>89.8</v>
      </c>
      <c r="AT371" s="373">
        <v>0.51734104046242768</v>
      </c>
      <c r="AU371" s="369">
        <v>19.296820809248551</v>
      </c>
      <c r="AV371" s="325">
        <v>0.24895688456189147</v>
      </c>
      <c r="AW371" s="280">
        <v>11.3841</v>
      </c>
      <c r="AX371" s="326">
        <v>1.3</v>
      </c>
      <c r="AZ371" s="231" t="s">
        <v>754</v>
      </c>
      <c r="BA371" s="327"/>
      <c r="BB371" s="334">
        <v>0.71</v>
      </c>
      <c r="BC371" s="329">
        <v>1.3031799999999998</v>
      </c>
      <c r="BD371" s="329"/>
      <c r="BJ371" s="280">
        <v>42.9</v>
      </c>
      <c r="BK371" s="280">
        <v>56.9</v>
      </c>
      <c r="BL371" s="331">
        <v>0.75210084033613434</v>
      </c>
      <c r="BM371" s="342" t="s">
        <v>754</v>
      </c>
      <c r="BN371" s="231" t="s">
        <v>754</v>
      </c>
      <c r="BO371" s="438">
        <v>1.92</v>
      </c>
      <c r="BP371" s="438">
        <v>9.42</v>
      </c>
      <c r="BQ371" s="333">
        <v>4.90625</v>
      </c>
      <c r="BR371" s="347"/>
      <c r="BS371" s="347"/>
      <c r="BT371" s="347"/>
      <c r="BU371" s="347"/>
      <c r="BV371" s="347"/>
      <c r="BW371" s="347"/>
      <c r="BX371" s="347"/>
      <c r="BY371" s="347"/>
      <c r="BZ371" s="347"/>
      <c r="CA371" s="347"/>
      <c r="CB371" s="347"/>
      <c r="CC371" s="347"/>
      <c r="CU371" s="66"/>
      <c r="CX371" s="158" t="s">
        <v>926</v>
      </c>
      <c r="CY371" s="158"/>
      <c r="CZ371" s="62" t="s">
        <v>1293</v>
      </c>
      <c r="DA371" s="62" t="s">
        <v>1293</v>
      </c>
      <c r="DD371" s="54"/>
      <c r="DE371" s="56"/>
      <c r="DF371" s="49"/>
      <c r="DG371" s="56"/>
      <c r="DH371" s="56"/>
      <c r="DI371" s="4" t="s">
        <v>775</v>
      </c>
      <c r="DJ371" s="212"/>
      <c r="DK371" s="218"/>
      <c r="DL371" s="3"/>
      <c r="DM371" s="95">
        <v>51</v>
      </c>
      <c r="DN371" s="521" t="s">
        <v>1088</v>
      </c>
      <c r="DO371" s="46"/>
      <c r="DP371" s="978" t="s">
        <v>158</v>
      </c>
      <c r="DQ371" s="996"/>
      <c r="DR371" s="1056"/>
      <c r="DS371" s="1057"/>
      <c r="DU371" s="269"/>
      <c r="DV371" s="997"/>
      <c r="DW371" s="269"/>
      <c r="DX371" s="269" t="s">
        <v>863</v>
      </c>
      <c r="DY371" s="269" t="s">
        <v>863</v>
      </c>
      <c r="DZ371" s="269">
        <v>231</v>
      </c>
      <c r="EA371" s="854">
        <v>34.6</v>
      </c>
      <c r="EB371" s="854">
        <v>65.400000000000006</v>
      </c>
      <c r="EC371" s="269" t="s">
        <v>863</v>
      </c>
      <c r="ED371" s="269" t="s">
        <v>863</v>
      </c>
      <c r="EE371" s="269" t="s">
        <v>863</v>
      </c>
      <c r="EF371" s="269" t="s">
        <v>863</v>
      </c>
      <c r="EG371" s="269">
        <v>0</v>
      </c>
      <c r="EH371" s="556"/>
      <c r="EI371" s="282">
        <v>1</v>
      </c>
      <c r="EJ371" s="282">
        <v>3</v>
      </c>
      <c r="EK371" s="230"/>
      <c r="EL371" s="107">
        <v>2</v>
      </c>
      <c r="EM371" s="107">
        <v>1</v>
      </c>
      <c r="EN371" s="107">
        <v>177</v>
      </c>
      <c r="EO371" s="107">
        <v>86</v>
      </c>
      <c r="EP371" s="557">
        <f>EO371/((EN371/100)*(EN371/100))</f>
        <v>27.450604870886398</v>
      </c>
      <c r="EQ371" s="557">
        <v>2</v>
      </c>
      <c r="ER371" s="107" t="s">
        <v>863</v>
      </c>
      <c r="ES371" s="557">
        <v>2</v>
      </c>
      <c r="ET371" s="557">
        <v>1</v>
      </c>
      <c r="EU371" s="107">
        <v>2</v>
      </c>
      <c r="EV371" s="1030">
        <v>42263</v>
      </c>
      <c r="EW371" s="107"/>
      <c r="EX371" s="987">
        <v>7214</v>
      </c>
      <c r="EY371" s="230"/>
      <c r="EZ371" s="230"/>
      <c r="FA371" s="230"/>
      <c r="FB371" s="230"/>
      <c r="FC371" s="126"/>
      <c r="FD371" s="128"/>
      <c r="FE371" s="197"/>
      <c r="FF371" s="32">
        <v>75</v>
      </c>
      <c r="FG371" s="230">
        <v>14646</v>
      </c>
      <c r="FH371" s="230">
        <v>10</v>
      </c>
      <c r="FI371" s="133">
        <v>19.527999999999999</v>
      </c>
      <c r="FJ371" s="538">
        <v>5.9560399999999989</v>
      </c>
      <c r="FK371" s="539"/>
      <c r="FL371" s="37"/>
      <c r="FM371" s="540">
        <v>38.784158602024171</v>
      </c>
      <c r="FN371" s="541"/>
      <c r="FO371" s="542" t="e">
        <v>#DIV/0!</v>
      </c>
      <c r="FP371" s="167">
        <v>231</v>
      </c>
      <c r="FQ371" s="234" t="s">
        <v>158</v>
      </c>
      <c r="FR371" s="93"/>
      <c r="FS371" s="101">
        <v>30.5</v>
      </c>
      <c r="GR371" s="225"/>
      <c r="GS371" s="225"/>
    </row>
    <row r="372" spans="1:201" hidden="1" x14ac:dyDescent="0.25">
      <c r="A372" s="101">
        <v>249</v>
      </c>
      <c r="B372" s="228">
        <f>COUNTIFS($E$1:E372,E372,$G$1:G372,G372)</f>
        <v>1</v>
      </c>
      <c r="C372" s="228"/>
      <c r="D372" s="966">
        <v>7223</v>
      </c>
      <c r="E372" s="233" t="s">
        <v>777</v>
      </c>
      <c r="F372" s="223" t="s">
        <v>778</v>
      </c>
      <c r="G372" s="230">
        <v>6904155786</v>
      </c>
      <c r="H372" s="230">
        <f t="shared" si="5"/>
        <v>48</v>
      </c>
      <c r="I372" s="223" t="s">
        <v>779</v>
      </c>
      <c r="J372" s="232" t="s">
        <v>780</v>
      </c>
      <c r="K372" s="230" t="s">
        <v>53</v>
      </c>
      <c r="L372" s="257" t="s">
        <v>48</v>
      </c>
      <c r="M372" s="230">
        <v>27</v>
      </c>
      <c r="N372" s="223" t="s">
        <v>781</v>
      </c>
      <c r="O372" s="223"/>
      <c r="P372" s="223"/>
      <c r="Q372" s="296" t="s">
        <v>748</v>
      </c>
      <c r="T372" s="173" t="s">
        <v>32</v>
      </c>
      <c r="U372" s="177" t="s">
        <v>40</v>
      </c>
      <c r="V372" s="193" t="s">
        <v>674</v>
      </c>
      <c r="W372" s="173" t="s">
        <v>40</v>
      </c>
      <c r="X372" s="190" t="s">
        <v>480</v>
      </c>
      <c r="Y372" s="173" t="s">
        <v>545</v>
      </c>
      <c r="Z372" s="173" t="s">
        <v>481</v>
      </c>
      <c r="AA372" s="97"/>
      <c r="AB372" s="97"/>
      <c r="AC372" s="212">
        <v>1569</v>
      </c>
      <c r="AD372" s="212"/>
      <c r="AE372" s="212"/>
      <c r="AF372" s="212"/>
      <c r="AG372" s="212"/>
      <c r="AH372" s="166" t="s">
        <v>158</v>
      </c>
      <c r="AJ372" s="226">
        <v>46.2</v>
      </c>
      <c r="AK372" s="226">
        <v>87.5</v>
      </c>
      <c r="AL372" s="318">
        <v>40.425000000000004</v>
      </c>
      <c r="AM372" s="226">
        <v>269618</v>
      </c>
      <c r="AN372" s="281">
        <v>39.943407407407406</v>
      </c>
      <c r="AO372" s="226">
        <v>4</v>
      </c>
      <c r="AP372" s="370">
        <v>0.51</v>
      </c>
      <c r="AQ372" s="320">
        <v>21.4</v>
      </c>
      <c r="AR372" s="371">
        <v>74.099999999999994</v>
      </c>
      <c r="AS372" s="322">
        <v>96.009999999999991</v>
      </c>
      <c r="AT372" s="373">
        <v>2.3831775700934581E-2</v>
      </c>
      <c r="AU372" s="369">
        <v>1.7659345794392522</v>
      </c>
      <c r="AV372" s="325">
        <v>5.3403141361256547E-3</v>
      </c>
      <c r="AW372" s="280">
        <v>0.14382</v>
      </c>
      <c r="AX372" s="326">
        <v>0.1</v>
      </c>
      <c r="AZ372" s="231" t="s">
        <v>754</v>
      </c>
      <c r="BA372" s="327">
        <v>4.62</v>
      </c>
      <c r="BB372" s="334">
        <v>4.2399999999999998E-3</v>
      </c>
      <c r="BC372" s="329">
        <v>7.3235999999999996E-2</v>
      </c>
      <c r="BD372" s="329"/>
      <c r="BJ372" s="280">
        <v>65.3</v>
      </c>
      <c r="BK372" s="280">
        <v>32.9</v>
      </c>
      <c r="BL372" s="331">
        <v>1.9848975188781013</v>
      </c>
      <c r="BM372" s="342">
        <v>0</v>
      </c>
      <c r="BN372" s="231" t="s">
        <v>754</v>
      </c>
      <c r="BO372" s="438">
        <v>1.89</v>
      </c>
      <c r="BP372" s="438">
        <v>2.2599999999999998</v>
      </c>
      <c r="BQ372" s="333">
        <v>1.1957671957671958</v>
      </c>
      <c r="BR372" s="347"/>
      <c r="BS372" s="347"/>
      <c r="BT372" s="347"/>
      <c r="BU372" s="347"/>
      <c r="BV372" s="347"/>
      <c r="BW372" s="347"/>
      <c r="BX372" s="347"/>
      <c r="BY372" s="347"/>
      <c r="BZ372" s="347"/>
      <c r="CA372" s="347"/>
      <c r="CB372" s="347"/>
      <c r="CC372" s="347"/>
      <c r="CU372" s="66"/>
      <c r="CX372" s="62" t="s">
        <v>926</v>
      </c>
      <c r="CY372" s="62">
        <v>1</v>
      </c>
      <c r="CZ372" s="62" t="s">
        <v>936</v>
      </c>
      <c r="DA372" s="62" t="s">
        <v>1293</v>
      </c>
      <c r="DD372" s="54"/>
      <c r="DE372" s="56"/>
      <c r="DF372" s="49"/>
      <c r="DG372" s="56"/>
      <c r="DH372" s="56"/>
      <c r="DI372" s="4" t="s">
        <v>777</v>
      </c>
      <c r="DJ372" s="212"/>
      <c r="DK372" s="218"/>
      <c r="DL372" s="3"/>
      <c r="DM372" s="95">
        <v>48</v>
      </c>
      <c r="DN372" s="521" t="s">
        <v>1088</v>
      </c>
      <c r="DO372" s="46"/>
      <c r="DP372" s="978"/>
      <c r="DQ372" s="996"/>
      <c r="DR372" s="1056"/>
      <c r="DS372" s="1057"/>
      <c r="DU372" s="269"/>
      <c r="DV372" s="997"/>
      <c r="DW372" s="269"/>
      <c r="DX372" s="269" t="s">
        <v>863</v>
      </c>
      <c r="DY372" s="269" t="s">
        <v>863</v>
      </c>
      <c r="DZ372" s="269">
        <v>1569</v>
      </c>
      <c r="EA372" s="854">
        <v>67.599999999999994</v>
      </c>
      <c r="EB372" s="854">
        <v>32.4</v>
      </c>
      <c r="EC372" s="269" t="s">
        <v>863</v>
      </c>
      <c r="ED372" s="269" t="s">
        <v>863</v>
      </c>
      <c r="EE372" s="269" t="s">
        <v>863</v>
      </c>
      <c r="EF372" s="269" t="s">
        <v>863</v>
      </c>
      <c r="EG372" s="269">
        <v>0</v>
      </c>
      <c r="EH372" s="556"/>
      <c r="EI372" s="282" t="s">
        <v>781</v>
      </c>
      <c r="EJ372" s="282">
        <v>27</v>
      </c>
      <c r="EK372" s="230"/>
      <c r="EL372" s="107">
        <v>3</v>
      </c>
      <c r="EM372" s="107">
        <v>0</v>
      </c>
      <c r="EN372" s="107" t="s">
        <v>754</v>
      </c>
      <c r="EO372" s="107" t="s">
        <v>754</v>
      </c>
      <c r="EP372" s="557" t="s">
        <v>754</v>
      </c>
      <c r="EQ372" s="557">
        <v>2</v>
      </c>
      <c r="ER372" s="107" t="s">
        <v>863</v>
      </c>
      <c r="ES372" s="557">
        <v>2</v>
      </c>
      <c r="ET372" s="557">
        <v>1</v>
      </c>
      <c r="EU372" s="107" t="s">
        <v>863</v>
      </c>
      <c r="EV372" s="107"/>
      <c r="EW372" s="269"/>
      <c r="EX372" s="987">
        <v>7223</v>
      </c>
      <c r="EY372" s="230"/>
      <c r="EZ372" s="230"/>
      <c r="FA372" s="230"/>
      <c r="FB372" s="230"/>
      <c r="FC372" s="126"/>
      <c r="FD372" s="128"/>
      <c r="FE372" s="197"/>
      <c r="FF372" s="32">
        <v>75</v>
      </c>
      <c r="FG372" s="230">
        <v>668000</v>
      </c>
      <c r="FH372" s="230">
        <v>10</v>
      </c>
      <c r="FI372" s="133">
        <v>890.66666666666663</v>
      </c>
      <c r="FJ372" s="538">
        <v>411.48800000000006</v>
      </c>
      <c r="FK372" s="539"/>
      <c r="FL372" s="37"/>
      <c r="FM372" s="540">
        <v>3.812990901314254</v>
      </c>
      <c r="FN372" s="541"/>
      <c r="FO372" s="542" t="e">
        <v>#DIV/0!</v>
      </c>
      <c r="FP372" s="167">
        <v>1569</v>
      </c>
      <c r="FQ372" s="234" t="s">
        <v>158</v>
      </c>
      <c r="FR372" s="93"/>
      <c r="FS372" s="101">
        <v>46.2</v>
      </c>
      <c r="GR372" s="225"/>
      <c r="GS372" s="225"/>
    </row>
    <row r="373" spans="1:201" hidden="1" x14ac:dyDescent="0.25">
      <c r="A373" s="228">
        <v>250</v>
      </c>
      <c r="B373" s="228">
        <f>COUNTIFS($E$1:E373,E373,$G$1:G373,G373)</f>
        <v>1</v>
      </c>
      <c r="C373" s="228"/>
      <c r="D373" s="966" t="s">
        <v>782</v>
      </c>
      <c r="E373" s="233" t="s">
        <v>783</v>
      </c>
      <c r="F373" s="223" t="s">
        <v>30</v>
      </c>
      <c r="G373" s="230">
        <v>8005234248</v>
      </c>
      <c r="H373" s="230">
        <f t="shared" si="5"/>
        <v>37</v>
      </c>
      <c r="I373" s="223" t="s">
        <v>779</v>
      </c>
      <c r="J373" s="232" t="s">
        <v>34</v>
      </c>
      <c r="K373" s="230" t="s">
        <v>53</v>
      </c>
      <c r="L373" s="257" t="s">
        <v>48</v>
      </c>
      <c r="M373" s="230">
        <v>10</v>
      </c>
      <c r="N373" s="223" t="s">
        <v>461</v>
      </c>
      <c r="O373" s="223"/>
      <c r="P373" s="223"/>
      <c r="Q373" s="296" t="s">
        <v>748</v>
      </c>
      <c r="T373" s="173" t="s">
        <v>32</v>
      </c>
      <c r="U373" s="177" t="s">
        <v>40</v>
      </c>
      <c r="V373" s="193" t="s">
        <v>674</v>
      </c>
      <c r="W373" s="173" t="s">
        <v>40</v>
      </c>
      <c r="X373" s="190" t="s">
        <v>480</v>
      </c>
      <c r="Y373" s="173" t="s">
        <v>545</v>
      </c>
      <c r="Z373" s="173" t="s">
        <v>481</v>
      </c>
      <c r="AA373" s="97"/>
      <c r="AB373" s="97"/>
      <c r="AC373" s="111">
        <v>62151</v>
      </c>
      <c r="AD373" s="111"/>
      <c r="AE373" s="111"/>
      <c r="AF373" s="111"/>
      <c r="AG373" s="111"/>
      <c r="AH373" s="166" t="s">
        <v>158</v>
      </c>
      <c r="AJ373" s="226">
        <v>89</v>
      </c>
      <c r="AK373" s="226">
        <v>80.599999999999994</v>
      </c>
      <c r="AL373" s="318">
        <v>71.733999999999995</v>
      </c>
      <c r="AM373" s="226">
        <v>1030000</v>
      </c>
      <c r="AN373" s="281">
        <v>412</v>
      </c>
      <c r="AO373" s="226">
        <v>4</v>
      </c>
      <c r="AP373" s="370">
        <v>3.49</v>
      </c>
      <c r="AQ373" s="320">
        <v>2.02</v>
      </c>
      <c r="AR373" s="371">
        <v>88.9</v>
      </c>
      <c r="AS373" s="322">
        <v>94.410000000000011</v>
      </c>
      <c r="AT373" s="373">
        <v>1.7277227722772277</v>
      </c>
      <c r="AU373" s="369">
        <v>153.59455445544555</v>
      </c>
      <c r="AV373" s="325">
        <v>3.8385393752749672E-2</v>
      </c>
      <c r="AW373" s="280">
        <v>2.9554199999999997</v>
      </c>
      <c r="AX373" s="326">
        <v>0.2</v>
      </c>
      <c r="AZ373" s="231" t="s">
        <v>754</v>
      </c>
      <c r="BA373" s="327">
        <v>40.700000000000003</v>
      </c>
      <c r="BB373" s="334">
        <v>7.5600000000000005E-4</v>
      </c>
      <c r="BC373" s="329">
        <v>0.10691600000000009</v>
      </c>
      <c r="BD373" s="329"/>
      <c r="BJ373" s="280">
        <v>78.599999999999994</v>
      </c>
      <c r="BK373" s="280">
        <v>21</v>
      </c>
      <c r="BL373" s="331">
        <v>3.7401129943502829</v>
      </c>
      <c r="BM373" s="342">
        <v>0</v>
      </c>
      <c r="BN373" s="231" t="s">
        <v>754</v>
      </c>
      <c r="BO373" s="438">
        <v>0.93</v>
      </c>
      <c r="BP373" s="438">
        <v>0.73</v>
      </c>
      <c r="BQ373" s="333">
        <v>0.78494623655913975</v>
      </c>
      <c r="BR373" s="347"/>
      <c r="BS373" s="347"/>
      <c r="BT373" s="347"/>
      <c r="BU373" s="347"/>
      <c r="BV373" s="347"/>
      <c r="BW373" s="347"/>
      <c r="BX373" s="347"/>
      <c r="BY373" s="347"/>
      <c r="BZ373" s="347"/>
      <c r="CA373" s="347"/>
      <c r="CB373" s="347"/>
      <c r="CC373" s="347"/>
      <c r="CU373" s="66"/>
      <c r="CX373" s="62" t="s">
        <v>942</v>
      </c>
      <c r="CY373" s="62">
        <v>7</v>
      </c>
      <c r="CZ373" s="62" t="s">
        <v>936</v>
      </c>
      <c r="DA373" s="62" t="s">
        <v>936</v>
      </c>
      <c r="DI373" s="4" t="s">
        <v>783</v>
      </c>
      <c r="DJ373" s="212">
        <v>8005234248</v>
      </c>
      <c r="DK373" s="218" t="s">
        <v>779</v>
      </c>
      <c r="DL373" s="3" t="s">
        <v>782</v>
      </c>
      <c r="DM373" s="95">
        <v>37</v>
      </c>
      <c r="DN373" s="521" t="s">
        <v>1088</v>
      </c>
      <c r="DO373" s="46" t="s">
        <v>48</v>
      </c>
      <c r="DP373" s="978" t="s">
        <v>158</v>
      </c>
      <c r="DQ373" s="996">
        <v>2</v>
      </c>
      <c r="DR373" s="1056" t="s">
        <v>89</v>
      </c>
      <c r="DS373" s="1057" t="s">
        <v>89</v>
      </c>
      <c r="DU373" s="269">
        <v>0</v>
      </c>
      <c r="DV373" s="997" t="s">
        <v>863</v>
      </c>
      <c r="DW373" s="269" t="s">
        <v>863</v>
      </c>
      <c r="DX373" s="269">
        <v>129.80000000000001</v>
      </c>
      <c r="DY373" s="269" t="s">
        <v>863</v>
      </c>
      <c r="DZ373" s="269">
        <v>62151</v>
      </c>
      <c r="EA373" s="1020">
        <v>0.90200000000000002</v>
      </c>
      <c r="EB373" s="1020">
        <v>9.8000000000000004E-2</v>
      </c>
      <c r="EC373" s="269">
        <v>29.5</v>
      </c>
      <c r="ED373" s="269">
        <v>35288</v>
      </c>
      <c r="EE373" s="269" t="s">
        <v>863</v>
      </c>
      <c r="EF373" s="919">
        <v>3.56</v>
      </c>
      <c r="EG373" s="269">
        <v>0</v>
      </c>
      <c r="EH373" s="556">
        <v>7</v>
      </c>
      <c r="EI373" s="283" t="s">
        <v>574</v>
      </c>
      <c r="EJ373" s="283">
        <v>10</v>
      </c>
      <c r="EK373" s="218">
        <v>170</v>
      </c>
      <c r="EL373" s="269">
        <v>3</v>
      </c>
      <c r="EM373" s="218">
        <v>1</v>
      </c>
      <c r="EN373" s="269">
        <v>197</v>
      </c>
      <c r="EO373" s="269">
        <v>105</v>
      </c>
      <c r="EP373" s="1083">
        <v>27.05557989126233</v>
      </c>
      <c r="EQ373" s="1057">
        <v>2</v>
      </c>
      <c r="ER373" s="998" t="s">
        <v>863</v>
      </c>
      <c r="ES373" s="1057">
        <v>0</v>
      </c>
      <c r="ET373" s="1057">
        <v>0</v>
      </c>
      <c r="EU373" s="269" t="s">
        <v>863</v>
      </c>
      <c r="EV373" s="269" t="s">
        <v>863</v>
      </c>
      <c r="EW373" s="269"/>
      <c r="EX373" s="987" t="s">
        <v>782</v>
      </c>
      <c r="EY373" s="230"/>
      <c r="EZ373" s="230"/>
      <c r="FA373" s="230"/>
      <c r="FB373" s="230"/>
      <c r="FC373" s="126"/>
      <c r="FD373" s="128"/>
      <c r="FE373" s="197"/>
      <c r="FF373" s="32">
        <v>74</v>
      </c>
      <c r="FG373" s="230">
        <v>1440000</v>
      </c>
      <c r="FH373" s="230">
        <v>0.5</v>
      </c>
      <c r="FI373" s="133">
        <v>38918.91891891892</v>
      </c>
      <c r="FJ373" s="538">
        <v>34637.83783783784</v>
      </c>
      <c r="FK373" s="539"/>
      <c r="FL373" s="37"/>
      <c r="FM373" s="540">
        <v>1.7943094569288389</v>
      </c>
      <c r="FN373" s="541"/>
      <c r="FO373" s="542" t="e">
        <v>#DIV/0!</v>
      </c>
      <c r="FP373" s="167">
        <v>62151</v>
      </c>
      <c r="FQ373" s="234" t="s">
        <v>158</v>
      </c>
      <c r="FR373" s="93"/>
      <c r="FS373" s="101">
        <v>89</v>
      </c>
      <c r="GR373" s="225"/>
      <c r="GS373" s="225"/>
    </row>
    <row r="374" spans="1:201" hidden="1" x14ac:dyDescent="0.25">
      <c r="A374" s="101">
        <v>251</v>
      </c>
      <c r="B374" s="228">
        <f>COUNTIFS($E$1:E374,E374,$G$1:G374,G374)</f>
        <v>2</v>
      </c>
      <c r="C374" s="228"/>
      <c r="D374" s="966" t="s">
        <v>784</v>
      </c>
      <c r="E374" s="233" t="s">
        <v>783</v>
      </c>
      <c r="F374" s="223" t="s">
        <v>30</v>
      </c>
      <c r="G374" s="230">
        <v>8005234248</v>
      </c>
      <c r="H374" s="230">
        <f t="shared" si="5"/>
        <v>37</v>
      </c>
      <c r="I374" s="223" t="s">
        <v>779</v>
      </c>
      <c r="J374" s="232" t="s">
        <v>34</v>
      </c>
      <c r="K374" s="230" t="s">
        <v>53</v>
      </c>
      <c r="L374" s="257" t="s">
        <v>48</v>
      </c>
      <c r="M374" s="230">
        <v>38</v>
      </c>
      <c r="N374" s="223" t="s">
        <v>575</v>
      </c>
      <c r="O374" s="223"/>
      <c r="P374" s="223"/>
      <c r="Q374" s="296" t="s">
        <v>748</v>
      </c>
      <c r="T374" s="173" t="s">
        <v>32</v>
      </c>
      <c r="U374" s="177" t="s">
        <v>40</v>
      </c>
      <c r="V374" s="193" t="s">
        <v>674</v>
      </c>
      <c r="W374" s="173" t="s">
        <v>40</v>
      </c>
      <c r="X374" s="190" t="s">
        <v>480</v>
      </c>
      <c r="Y374" s="173" t="s">
        <v>545</v>
      </c>
      <c r="Z374" s="173" t="s">
        <v>481</v>
      </c>
      <c r="AA374" s="97"/>
      <c r="AB374" s="97"/>
      <c r="AC374" s="111">
        <v>41950</v>
      </c>
      <c r="AD374" s="111"/>
      <c r="AE374" s="111"/>
      <c r="AF374" s="111"/>
      <c r="AG374" s="111"/>
      <c r="AH374" s="166" t="s">
        <v>158</v>
      </c>
      <c r="AJ374" s="226">
        <v>85.4</v>
      </c>
      <c r="AK374" s="226">
        <v>90.6</v>
      </c>
      <c r="AL374" s="318">
        <v>77.372399999999999</v>
      </c>
      <c r="AM374" s="226">
        <v>934000</v>
      </c>
      <c r="AN374" s="281">
        <v>98.315789473684205</v>
      </c>
      <c r="AO374" s="226">
        <v>4</v>
      </c>
      <c r="AP374" s="370">
        <v>6.08</v>
      </c>
      <c r="AQ374" s="320">
        <v>1.67</v>
      </c>
      <c r="AR374" s="371">
        <v>89.6</v>
      </c>
      <c r="AS374" s="322">
        <v>97.35</v>
      </c>
      <c r="AT374" s="373">
        <v>3.6407185628742518</v>
      </c>
      <c r="AU374" s="369">
        <v>326.20838323353291</v>
      </c>
      <c r="AV374" s="325">
        <v>6.6615536320806398E-2</v>
      </c>
      <c r="AW374" s="280">
        <v>4.69536</v>
      </c>
      <c r="AX374" s="326">
        <v>0.3</v>
      </c>
      <c r="AZ374" s="231" t="s">
        <v>754</v>
      </c>
      <c r="BA374" s="327">
        <v>26.3</v>
      </c>
      <c r="BB374" s="334">
        <v>9.4499999999999998E-4</v>
      </c>
      <c r="BC374" s="329">
        <v>0.27692800000000001</v>
      </c>
      <c r="BD374" s="329"/>
      <c r="BJ374" s="280">
        <v>78.099999999999994</v>
      </c>
      <c r="BK374" s="280">
        <v>21.5</v>
      </c>
      <c r="BL374" s="331">
        <v>3.6300578034682078</v>
      </c>
      <c r="BM374" s="342">
        <v>0</v>
      </c>
      <c r="BN374" s="231" t="s">
        <v>754</v>
      </c>
      <c r="BO374" s="438">
        <v>1.24</v>
      </c>
      <c r="BP374" s="438">
        <v>1.1599999999999999</v>
      </c>
      <c r="BQ374" s="333">
        <v>0.93548387096774188</v>
      </c>
      <c r="BR374" s="347"/>
      <c r="BS374" s="347"/>
      <c r="BT374" s="347"/>
      <c r="BU374" s="347"/>
      <c r="BV374" s="347"/>
      <c r="BW374" s="347"/>
      <c r="BX374" s="347"/>
      <c r="BY374" s="347"/>
      <c r="BZ374" s="347"/>
      <c r="CA374" s="347"/>
      <c r="CB374" s="347"/>
      <c r="CC374" s="347"/>
      <c r="CU374" s="66"/>
      <c r="CX374" s="62" t="s">
        <v>942</v>
      </c>
      <c r="CY374" s="62">
        <v>7</v>
      </c>
      <c r="CZ374" s="62" t="s">
        <v>936</v>
      </c>
      <c r="DA374" s="62" t="s">
        <v>936</v>
      </c>
      <c r="DI374" s="4" t="s">
        <v>783</v>
      </c>
      <c r="DJ374" s="278">
        <v>8005234248</v>
      </c>
      <c r="DK374" s="276" t="s">
        <v>779</v>
      </c>
      <c r="DL374" s="160" t="s">
        <v>782</v>
      </c>
      <c r="DM374" s="276">
        <v>37</v>
      </c>
      <c r="DN374" s="521" t="s">
        <v>1088</v>
      </c>
      <c r="DO374" s="46" t="s">
        <v>48</v>
      </c>
      <c r="DP374" s="978" t="s">
        <v>158</v>
      </c>
      <c r="DQ374" s="1021">
        <v>2</v>
      </c>
      <c r="DR374" s="1067" t="s">
        <v>89</v>
      </c>
      <c r="DS374" s="1063" t="s">
        <v>89</v>
      </c>
      <c r="DU374" s="276">
        <v>0</v>
      </c>
      <c r="DV374" s="1027" t="s">
        <v>863</v>
      </c>
      <c r="DW374" s="276" t="s">
        <v>863</v>
      </c>
      <c r="DX374" s="276">
        <v>129.80000000000001</v>
      </c>
      <c r="DY374" s="276" t="s">
        <v>863</v>
      </c>
      <c r="DZ374" s="276">
        <v>62151</v>
      </c>
      <c r="EA374" s="1022">
        <v>0.90200000000000002</v>
      </c>
      <c r="EB374" s="1022">
        <v>9.8000000000000004E-2</v>
      </c>
      <c r="EC374" s="276">
        <v>29.5</v>
      </c>
      <c r="ED374" s="276">
        <v>35288</v>
      </c>
      <c r="EE374" s="276" t="s">
        <v>863</v>
      </c>
      <c r="EF374" s="1023">
        <v>3.56</v>
      </c>
      <c r="EG374" s="276">
        <v>0</v>
      </c>
      <c r="EH374" s="1075">
        <v>7</v>
      </c>
      <c r="EI374" s="283" t="s">
        <v>574</v>
      </c>
      <c r="EJ374" s="283">
        <v>10</v>
      </c>
      <c r="EK374" s="276">
        <v>170</v>
      </c>
      <c r="EL374" s="269">
        <v>3</v>
      </c>
      <c r="EM374" s="276">
        <v>1</v>
      </c>
      <c r="EN374" s="276">
        <v>197</v>
      </c>
      <c r="EO374" s="276">
        <v>105</v>
      </c>
      <c r="EP374" s="1089">
        <v>27.05557989126233</v>
      </c>
      <c r="EQ374" s="1063">
        <v>2</v>
      </c>
      <c r="ER374" s="1024" t="s">
        <v>863</v>
      </c>
      <c r="ES374" s="1063">
        <v>0</v>
      </c>
      <c r="ET374" s="1063">
        <v>0</v>
      </c>
      <c r="EU374" s="276" t="s">
        <v>863</v>
      </c>
      <c r="EV374" s="276" t="s">
        <v>863</v>
      </c>
      <c r="EW374" s="276"/>
      <c r="EX374" s="987" t="s">
        <v>784</v>
      </c>
      <c r="EY374" s="230"/>
      <c r="EZ374" s="230"/>
      <c r="FA374" s="230"/>
      <c r="FB374" s="230"/>
      <c r="FC374" s="126"/>
      <c r="FD374" s="128"/>
      <c r="FE374" s="197"/>
      <c r="FF374" s="32">
        <v>75</v>
      </c>
      <c r="FG374" s="230">
        <v>1210000</v>
      </c>
      <c r="FH374" s="230">
        <v>0.5</v>
      </c>
      <c r="FI374" s="133">
        <v>32266.666666666668</v>
      </c>
      <c r="FJ374" s="538">
        <v>27555.733333333334</v>
      </c>
      <c r="FK374" s="539"/>
      <c r="FL374" s="37"/>
      <c r="FM374" s="540">
        <v>1.5223692105212225</v>
      </c>
      <c r="FN374" s="541"/>
      <c r="FO374" s="542" t="e">
        <v>#DIV/0!</v>
      </c>
      <c r="FP374" s="167">
        <v>41950</v>
      </c>
      <c r="FQ374" s="234" t="s">
        <v>158</v>
      </c>
      <c r="FR374" s="93"/>
      <c r="FS374" s="101">
        <v>85.4</v>
      </c>
      <c r="GR374" s="225"/>
      <c r="GS374" s="225"/>
    </row>
    <row r="375" spans="1:201" hidden="1" x14ac:dyDescent="0.25">
      <c r="A375" s="228">
        <v>252</v>
      </c>
      <c r="B375" s="228">
        <f>COUNTIFS($E$1:E375,E375,$G$1:G375,G375)</f>
        <v>1</v>
      </c>
      <c r="C375" s="228"/>
      <c r="D375" s="966">
        <v>7239</v>
      </c>
      <c r="E375" s="233" t="s">
        <v>785</v>
      </c>
      <c r="F375" s="223" t="s">
        <v>65</v>
      </c>
      <c r="G375" s="230">
        <v>7651032301</v>
      </c>
      <c r="H375" s="230">
        <f t="shared" si="5"/>
        <v>41</v>
      </c>
      <c r="I375" s="223" t="s">
        <v>786</v>
      </c>
      <c r="J375" s="232" t="s">
        <v>104</v>
      </c>
      <c r="K375" s="230" t="s">
        <v>53</v>
      </c>
      <c r="L375" s="257" t="s">
        <v>48</v>
      </c>
      <c r="M375" s="230">
        <v>6</v>
      </c>
      <c r="N375" s="223" t="s">
        <v>787</v>
      </c>
      <c r="O375" s="223"/>
      <c r="P375" s="223"/>
      <c r="Q375" s="296" t="s">
        <v>788</v>
      </c>
      <c r="T375" s="173" t="s">
        <v>32</v>
      </c>
      <c r="U375" s="177" t="s">
        <v>40</v>
      </c>
      <c r="V375" s="193" t="s">
        <v>674</v>
      </c>
      <c r="W375" s="173" t="s">
        <v>40</v>
      </c>
      <c r="X375" s="190" t="s">
        <v>480</v>
      </c>
      <c r="Y375" s="173" t="s">
        <v>545</v>
      </c>
      <c r="Z375" s="173" t="s">
        <v>481</v>
      </c>
      <c r="AA375" s="97"/>
      <c r="AB375" s="97"/>
      <c r="AC375" s="212">
        <v>600</v>
      </c>
      <c r="AD375" s="212"/>
      <c r="AE375" s="212"/>
      <c r="AF375" s="212"/>
      <c r="AG375" s="212"/>
      <c r="AH375" s="166" t="s">
        <v>789</v>
      </c>
      <c r="AJ375" s="226">
        <v>9.7100000000000009</v>
      </c>
      <c r="AK375" s="226">
        <v>85.4</v>
      </c>
      <c r="AL375" s="318">
        <v>8.2923400000000012</v>
      </c>
      <c r="AM375" s="226">
        <v>170183</v>
      </c>
      <c r="AN375" s="281">
        <v>113.45533333333333</v>
      </c>
      <c r="AO375" s="226">
        <v>4</v>
      </c>
      <c r="AP375" s="370">
        <v>28.5</v>
      </c>
      <c r="AQ375" s="320">
        <v>34.5</v>
      </c>
      <c r="AR375" s="371">
        <v>34.200000000000003</v>
      </c>
      <c r="AS375" s="322">
        <v>97.2</v>
      </c>
      <c r="AT375" s="373">
        <v>0.82608695652173914</v>
      </c>
      <c r="AU375" s="369">
        <v>28.252173913043482</v>
      </c>
      <c r="AV375" s="325">
        <v>0.41484716157205237</v>
      </c>
      <c r="AW375" s="280">
        <v>24.880499999999998</v>
      </c>
      <c r="AX375" s="326">
        <v>1.24</v>
      </c>
      <c r="AZ375" s="231" t="s">
        <v>754</v>
      </c>
      <c r="BA375" s="327">
        <v>13.2</v>
      </c>
      <c r="BB375" s="334">
        <v>1.2999999999999999E-2</v>
      </c>
      <c r="BC375" s="329">
        <v>0.72390000000000043</v>
      </c>
      <c r="BD375" s="329"/>
      <c r="BJ375" s="280">
        <v>50.4</v>
      </c>
      <c r="BK375" s="280">
        <v>49.4</v>
      </c>
      <c r="BL375" s="331">
        <v>1.0208816705336428</v>
      </c>
      <c r="BM375" s="342" t="s">
        <v>754</v>
      </c>
      <c r="BN375" s="231" t="s">
        <v>754</v>
      </c>
      <c r="BO375" s="438">
        <v>8.6999999999999994E-2</v>
      </c>
      <c r="BP375" s="438">
        <v>0.15</v>
      </c>
      <c r="BQ375" s="333">
        <v>1.7241379310344829</v>
      </c>
      <c r="BR375" s="347"/>
      <c r="BS375" s="347"/>
      <c r="BT375" s="347"/>
      <c r="BU375" s="347"/>
      <c r="BV375" s="347"/>
      <c r="BW375" s="347"/>
      <c r="BX375" s="347"/>
      <c r="BY375" s="347"/>
      <c r="BZ375" s="347"/>
      <c r="CA375" s="347"/>
      <c r="CB375" s="347"/>
      <c r="CC375" s="347"/>
      <c r="CU375" s="66"/>
      <c r="CX375" s="62" t="s">
        <v>943</v>
      </c>
      <c r="CY375" s="62">
        <v>6</v>
      </c>
      <c r="CZ375" s="421" t="s">
        <v>1292</v>
      </c>
      <c r="DA375" s="421" t="s">
        <v>1292</v>
      </c>
      <c r="DD375" s="54"/>
      <c r="DE375" s="56"/>
      <c r="DF375" s="49"/>
      <c r="DG375" s="56"/>
      <c r="DH375" s="56"/>
      <c r="DI375" s="4" t="s">
        <v>785</v>
      </c>
      <c r="DJ375" s="212">
        <v>7651032301</v>
      </c>
      <c r="DK375" s="218" t="s">
        <v>786</v>
      </c>
      <c r="DL375" s="3">
        <v>7239</v>
      </c>
      <c r="DM375" s="218">
        <v>41</v>
      </c>
      <c r="DN375" s="266" t="s">
        <v>1090</v>
      </c>
      <c r="DO375" s="46" t="s">
        <v>48</v>
      </c>
      <c r="DP375" s="978" t="s">
        <v>789</v>
      </c>
      <c r="DQ375" s="996">
        <v>1</v>
      </c>
      <c r="DR375" s="1056" t="s">
        <v>1099</v>
      </c>
      <c r="DS375" s="1057" t="s">
        <v>1028</v>
      </c>
      <c r="DU375" s="269">
        <v>1</v>
      </c>
      <c r="DV375" s="998">
        <v>42660</v>
      </c>
      <c r="DW375" s="269">
        <v>1</v>
      </c>
      <c r="DX375" s="269">
        <v>5.6</v>
      </c>
      <c r="DY375" s="269" t="s">
        <v>863</v>
      </c>
      <c r="DZ375" s="269">
        <v>600</v>
      </c>
      <c r="EA375" s="1020">
        <v>0.27500000000000002</v>
      </c>
      <c r="EB375" s="1020">
        <v>0.72499999999999998</v>
      </c>
      <c r="EC375" s="269">
        <v>7.6</v>
      </c>
      <c r="ED375" s="269">
        <v>277.89999999999998</v>
      </c>
      <c r="EE375" s="269" t="s">
        <v>863</v>
      </c>
      <c r="EF375" s="919">
        <v>4.1500000000000004</v>
      </c>
      <c r="EG375" s="269">
        <v>0</v>
      </c>
      <c r="EH375" s="556">
        <v>6</v>
      </c>
      <c r="EI375" s="283" t="s">
        <v>787</v>
      </c>
      <c r="EJ375" s="283">
        <v>6</v>
      </c>
      <c r="EK375" s="218">
        <v>20</v>
      </c>
      <c r="EL375" s="218">
        <v>3</v>
      </c>
      <c r="EM375" s="218">
        <v>1</v>
      </c>
      <c r="EN375" s="218">
        <v>153</v>
      </c>
      <c r="EO375" s="218">
        <v>95</v>
      </c>
      <c r="EP375" s="1083">
        <v>40.582681874492714</v>
      </c>
      <c r="EQ375" s="1057">
        <v>0</v>
      </c>
      <c r="ER375" s="998">
        <v>42660</v>
      </c>
      <c r="ES375" s="1057" t="s">
        <v>863</v>
      </c>
      <c r="ET375" s="1057" t="s">
        <v>863</v>
      </c>
      <c r="EU375" s="269" t="s">
        <v>863</v>
      </c>
      <c r="EV375" s="269" t="s">
        <v>863</v>
      </c>
      <c r="EW375" s="269"/>
      <c r="EX375" s="987">
        <v>7239</v>
      </c>
      <c r="EY375" s="230"/>
      <c r="EZ375" s="230"/>
      <c r="FA375" s="230"/>
      <c r="FB375" s="230"/>
      <c r="FC375" s="126"/>
      <c r="FD375" s="128"/>
      <c r="FE375" s="197"/>
      <c r="FF375" s="32">
        <v>55</v>
      </c>
      <c r="FG375" s="230">
        <v>2050000</v>
      </c>
      <c r="FH375" s="230">
        <v>10</v>
      </c>
      <c r="FI375" s="133">
        <v>3727.272727272727</v>
      </c>
      <c r="FJ375" s="538">
        <v>361.91818181818184</v>
      </c>
      <c r="FK375" s="539"/>
      <c r="FL375" s="37"/>
      <c r="FM375" s="540">
        <v>1.6578332621637235</v>
      </c>
      <c r="FN375" s="541"/>
      <c r="FO375" s="542" t="e">
        <v>#DIV/0!</v>
      </c>
      <c r="FP375" s="167">
        <v>600</v>
      </c>
      <c r="FQ375" s="234" t="s">
        <v>789</v>
      </c>
      <c r="FR375" s="93"/>
      <c r="FS375" s="101">
        <v>9.7100000000000009</v>
      </c>
      <c r="GR375" s="225"/>
      <c r="GS375" s="225"/>
    </row>
    <row r="376" spans="1:201" hidden="1" x14ac:dyDescent="0.25">
      <c r="A376" s="101">
        <v>253</v>
      </c>
      <c r="B376" s="228">
        <f>COUNTIFS($E$1:E376,E376,$G$1:G376,G376)</f>
        <v>1</v>
      </c>
      <c r="C376" s="228"/>
      <c r="D376" s="966">
        <v>7244</v>
      </c>
      <c r="E376" s="233" t="s">
        <v>790</v>
      </c>
      <c r="F376" s="223" t="s">
        <v>39</v>
      </c>
      <c r="G376" s="230">
        <v>486207404</v>
      </c>
      <c r="H376" s="230">
        <f t="shared" si="5"/>
        <v>69</v>
      </c>
      <c r="I376" s="223" t="s">
        <v>791</v>
      </c>
      <c r="J376" s="232" t="s">
        <v>34</v>
      </c>
      <c r="K376" s="230" t="s">
        <v>53</v>
      </c>
      <c r="L376" s="257" t="s">
        <v>48</v>
      </c>
      <c r="M376" s="230">
        <v>7</v>
      </c>
      <c r="N376" s="223" t="s">
        <v>369</v>
      </c>
      <c r="O376" s="223"/>
      <c r="P376" s="223"/>
      <c r="Q376" s="296" t="s">
        <v>793</v>
      </c>
      <c r="T376" s="173" t="s">
        <v>32</v>
      </c>
      <c r="U376" s="177" t="s">
        <v>40</v>
      </c>
      <c r="V376" s="193" t="s">
        <v>674</v>
      </c>
      <c r="W376" s="173" t="s">
        <v>40</v>
      </c>
      <c r="X376" s="190" t="s">
        <v>480</v>
      </c>
      <c r="Y376" s="173" t="s">
        <v>545</v>
      </c>
      <c r="Z376" s="173" t="s">
        <v>481</v>
      </c>
      <c r="AA376" s="97"/>
      <c r="AB376" s="97"/>
      <c r="AC376" s="109">
        <v>222</v>
      </c>
      <c r="AD376" s="109"/>
      <c r="AE376" s="109"/>
      <c r="AF376" s="109"/>
      <c r="AG376" s="109"/>
      <c r="AH376" s="166" t="s">
        <v>161</v>
      </c>
      <c r="AJ376" s="226">
        <v>3.17</v>
      </c>
      <c r="AK376" s="226">
        <v>81.8</v>
      </c>
      <c r="AL376" s="318">
        <v>2.5930599999999999</v>
      </c>
      <c r="AM376" s="226">
        <v>27870</v>
      </c>
      <c r="AN376" s="281">
        <v>15.925714285714285</v>
      </c>
      <c r="AO376" s="226">
        <v>4</v>
      </c>
      <c r="AP376" s="370">
        <v>18.5</v>
      </c>
      <c r="AQ376" s="320">
        <v>71</v>
      </c>
      <c r="AR376" s="371">
        <v>6</v>
      </c>
      <c r="AS376" s="322">
        <v>95.5</v>
      </c>
      <c r="AT376" s="373">
        <v>0.26056338028169013</v>
      </c>
      <c r="AU376" s="369">
        <v>1.5633802816901408</v>
      </c>
      <c r="AV376" s="325">
        <v>0.24025974025974026</v>
      </c>
      <c r="AW376" s="280">
        <v>10.5</v>
      </c>
      <c r="AX376" s="326">
        <v>3.2</v>
      </c>
      <c r="AZ376" s="231" t="s">
        <v>754</v>
      </c>
      <c r="BA376" s="327">
        <v>0.87</v>
      </c>
      <c r="BB376" s="334">
        <v>0.1</v>
      </c>
      <c r="BC376" s="329">
        <v>1.6</v>
      </c>
      <c r="BD376" s="329"/>
      <c r="BJ376" s="280">
        <v>48.4</v>
      </c>
      <c r="BK376" s="280">
        <v>51.4</v>
      </c>
      <c r="BL376" s="331">
        <v>0.94047619047619047</v>
      </c>
      <c r="BM376" s="342" t="s">
        <v>754</v>
      </c>
      <c r="BN376" s="231" t="s">
        <v>754</v>
      </c>
      <c r="BO376" s="438">
        <v>2.27</v>
      </c>
      <c r="BP376" s="438">
        <v>4.1900000000000004</v>
      </c>
      <c r="BQ376" s="333">
        <v>1.8458149779735684</v>
      </c>
      <c r="BR376" s="347"/>
      <c r="BS376" s="347"/>
      <c r="BT376" s="347"/>
      <c r="BU376" s="347"/>
      <c r="BV376" s="347"/>
      <c r="BW376" s="347"/>
      <c r="BX376" s="347"/>
      <c r="BY376" s="347"/>
      <c r="BZ376" s="347"/>
      <c r="CA376" s="347"/>
      <c r="CB376" s="347"/>
      <c r="CC376" s="347"/>
      <c r="CU376" s="66"/>
      <c r="CX376" s="62" t="s">
        <v>929</v>
      </c>
      <c r="CY376" s="62">
        <v>3</v>
      </c>
      <c r="CZ376" s="62" t="s">
        <v>1975</v>
      </c>
      <c r="DA376" s="231" t="s">
        <v>935</v>
      </c>
      <c r="DD376" s="54">
        <v>7244</v>
      </c>
      <c r="DE376" s="56">
        <v>75.778045809999995</v>
      </c>
      <c r="DF376" s="56">
        <v>30.805286429999995</v>
      </c>
      <c r="DG376" s="56">
        <v>0.83265886750000018</v>
      </c>
      <c r="DH376" s="56">
        <v>6.710959239999994</v>
      </c>
      <c r="DI376" s="4" t="s">
        <v>790</v>
      </c>
      <c r="DJ376" s="212">
        <v>486207404</v>
      </c>
      <c r="DK376" s="218" t="s">
        <v>791</v>
      </c>
      <c r="DL376" s="3">
        <v>7244</v>
      </c>
      <c r="DM376" s="95">
        <v>69</v>
      </c>
      <c r="DN376" s="266" t="s">
        <v>1090</v>
      </c>
      <c r="DO376" s="46" t="s">
        <v>48</v>
      </c>
      <c r="DP376" s="978" t="s">
        <v>161</v>
      </c>
      <c r="DQ376" s="996">
        <v>2</v>
      </c>
      <c r="DR376" s="1056" t="s">
        <v>34</v>
      </c>
      <c r="DS376" s="1057" t="s">
        <v>34</v>
      </c>
      <c r="DU376" s="269">
        <v>0</v>
      </c>
      <c r="DV376" s="997" t="s">
        <v>863</v>
      </c>
      <c r="DW376" s="269" t="s">
        <v>863</v>
      </c>
      <c r="DX376" s="269">
        <v>9.5</v>
      </c>
      <c r="DY376" s="269" t="s">
        <v>863</v>
      </c>
      <c r="DZ376" s="269">
        <v>144</v>
      </c>
      <c r="EA376" s="1020">
        <v>0.14599999999999999</v>
      </c>
      <c r="EB376" s="1020">
        <v>0.85399999999999998</v>
      </c>
      <c r="EC376" s="269" t="s">
        <v>863</v>
      </c>
      <c r="ED376" s="269" t="s">
        <v>863</v>
      </c>
      <c r="EE376" s="269" t="s">
        <v>863</v>
      </c>
      <c r="EF376" s="269" t="s">
        <v>863</v>
      </c>
      <c r="EG376" s="269">
        <v>0</v>
      </c>
      <c r="EH376" s="556">
        <v>3</v>
      </c>
      <c r="EI376" s="283" t="s">
        <v>792</v>
      </c>
      <c r="EJ376" s="283">
        <v>7</v>
      </c>
      <c r="EK376" s="218">
        <v>13</v>
      </c>
      <c r="EL376" s="218">
        <v>2</v>
      </c>
      <c r="EM376" s="218">
        <v>0</v>
      </c>
      <c r="EN376" s="218">
        <v>166</v>
      </c>
      <c r="EO376" s="218">
        <v>88</v>
      </c>
      <c r="EP376" s="1083">
        <v>31.934968790825959</v>
      </c>
      <c r="EQ376" s="1057">
        <v>1</v>
      </c>
      <c r="ER376" s="998" t="s">
        <v>863</v>
      </c>
      <c r="ES376" s="1057">
        <v>2</v>
      </c>
      <c r="ET376" s="1057">
        <v>1</v>
      </c>
      <c r="EU376" s="269" t="s">
        <v>863</v>
      </c>
      <c r="EV376" s="269" t="s">
        <v>863</v>
      </c>
      <c r="EW376" s="269"/>
      <c r="EX376" s="987">
        <v>7244</v>
      </c>
      <c r="EY376" s="230"/>
      <c r="EZ376" s="230"/>
      <c r="FA376" s="230"/>
      <c r="FB376" s="230"/>
      <c r="FC376" s="126"/>
      <c r="FD376" s="128"/>
      <c r="FE376" s="197"/>
      <c r="FF376" s="32">
        <v>75</v>
      </c>
      <c r="FG376" s="230">
        <v>1070000</v>
      </c>
      <c r="FH376" s="230">
        <v>10</v>
      </c>
      <c r="FI376" s="133">
        <v>1426.6666666666665</v>
      </c>
      <c r="FJ376" s="538">
        <v>45.225333333333332</v>
      </c>
      <c r="FK376" s="539"/>
      <c r="FL376" s="37"/>
      <c r="FM376" s="540">
        <v>4.9087532061676349</v>
      </c>
      <c r="FN376" s="541"/>
      <c r="FO376" s="542" t="e">
        <v>#DIV/0!</v>
      </c>
      <c r="FP376" s="167">
        <v>222</v>
      </c>
      <c r="FQ376" s="234" t="s">
        <v>161</v>
      </c>
      <c r="FR376" s="93"/>
      <c r="FS376" s="101">
        <v>3.17</v>
      </c>
      <c r="GR376" s="225"/>
      <c r="GS376" s="225"/>
    </row>
    <row r="377" spans="1:201" hidden="1" x14ac:dyDescent="0.25">
      <c r="A377" s="228">
        <v>254</v>
      </c>
      <c r="B377" s="228">
        <f>COUNTIFS($E$1:E377,E377,$G$1:G377,G377)</f>
        <v>2</v>
      </c>
      <c r="C377" s="228"/>
      <c r="D377" s="966">
        <v>7246</v>
      </c>
      <c r="E377" s="233" t="s">
        <v>626</v>
      </c>
      <c r="F377" s="223" t="s">
        <v>627</v>
      </c>
      <c r="G377" s="230">
        <v>6404271181</v>
      </c>
      <c r="H377" s="230">
        <f t="shared" si="5"/>
        <v>53</v>
      </c>
      <c r="I377" s="223" t="s">
        <v>794</v>
      </c>
      <c r="J377" s="232" t="s">
        <v>628</v>
      </c>
      <c r="K377" s="230" t="s">
        <v>53</v>
      </c>
      <c r="L377" s="257" t="s">
        <v>48</v>
      </c>
      <c r="M377" s="230">
        <v>3</v>
      </c>
      <c r="N377" s="223">
        <v>2</v>
      </c>
      <c r="O377" s="223"/>
      <c r="P377" s="223"/>
      <c r="Q377" s="296" t="s">
        <v>793</v>
      </c>
      <c r="T377" s="173" t="s">
        <v>32</v>
      </c>
      <c r="U377" s="177" t="s">
        <v>40</v>
      </c>
      <c r="V377" s="193" t="s">
        <v>674</v>
      </c>
      <c r="W377" s="173" t="s">
        <v>40</v>
      </c>
      <c r="X377" s="190" t="s">
        <v>480</v>
      </c>
      <c r="Y377" s="173" t="s">
        <v>545</v>
      </c>
      <c r="Z377" s="173" t="s">
        <v>481</v>
      </c>
      <c r="AA377" s="97"/>
      <c r="AB377" s="97"/>
      <c r="AC377" s="219">
        <v>296</v>
      </c>
      <c r="AD377" s="219"/>
      <c r="AE377" s="219"/>
      <c r="AF377" s="219"/>
      <c r="AG377" s="219"/>
      <c r="AH377" s="166" t="s">
        <v>161</v>
      </c>
      <c r="AJ377" s="226">
        <v>7.73</v>
      </c>
      <c r="AK377" s="226">
        <v>87.2</v>
      </c>
      <c r="AL377" s="318">
        <v>6.7405600000000003</v>
      </c>
      <c r="AM377" s="226">
        <v>44434</v>
      </c>
      <c r="AN377" s="281">
        <v>59.245333333333335</v>
      </c>
      <c r="AO377" s="226">
        <v>4</v>
      </c>
      <c r="AP377" s="370">
        <v>52.9</v>
      </c>
      <c r="AQ377" s="320">
        <v>37.1</v>
      </c>
      <c r="AR377" s="371">
        <v>8.8699999999999992</v>
      </c>
      <c r="AS377" s="322">
        <v>98.87</v>
      </c>
      <c r="AT377" s="373">
        <v>1.425876010781671</v>
      </c>
      <c r="AU377" s="369">
        <v>12.647520215633421</v>
      </c>
      <c r="AV377" s="325">
        <v>1.150750489449641</v>
      </c>
      <c r="AW377" s="226">
        <v>47.8</v>
      </c>
      <c r="AX377" s="340">
        <v>1.3</v>
      </c>
      <c r="AZ377" s="72"/>
      <c r="BA377" s="327"/>
      <c r="BC377" s="329">
        <v>1.0200000000000002</v>
      </c>
      <c r="BD377" s="329"/>
      <c r="BJ377" s="226">
        <v>25.7</v>
      </c>
      <c r="BK377" s="226">
        <v>74.2</v>
      </c>
      <c r="BL377" s="331">
        <v>0.34636118598382748</v>
      </c>
      <c r="BM377" s="342" t="s">
        <v>754</v>
      </c>
      <c r="BN377" s="231" t="s">
        <v>754</v>
      </c>
      <c r="BQ377" s="333" t="e">
        <v>#DIV/0!</v>
      </c>
      <c r="BR377" s="347"/>
      <c r="BS377" s="347"/>
      <c r="BT377" s="347"/>
      <c r="BU377" s="347"/>
      <c r="BV377" s="347"/>
      <c r="BW377" s="347"/>
      <c r="BX377" s="347"/>
      <c r="BY377" s="347"/>
      <c r="BZ377" s="347"/>
      <c r="CA377" s="347"/>
      <c r="CB377" s="347"/>
      <c r="CC377" s="347"/>
      <c r="CU377" s="66"/>
      <c r="CX377" s="62" t="s">
        <v>929</v>
      </c>
      <c r="CY377" s="62">
        <v>3</v>
      </c>
      <c r="CZ377" s="62" t="s">
        <v>927</v>
      </c>
      <c r="DA377" s="231" t="s">
        <v>928</v>
      </c>
      <c r="DD377" s="54"/>
      <c r="DE377" s="56"/>
      <c r="DF377" s="56"/>
      <c r="DG377" s="56"/>
      <c r="DH377" s="56"/>
      <c r="DI377" s="4" t="s">
        <v>626</v>
      </c>
      <c r="DJ377" s="276">
        <v>6404271181</v>
      </c>
      <c r="DK377" s="276" t="s">
        <v>620</v>
      </c>
      <c r="DL377" s="277">
        <v>6852</v>
      </c>
      <c r="DM377" s="276">
        <v>53</v>
      </c>
      <c r="DN377" s="521" t="s">
        <v>1088</v>
      </c>
      <c r="DO377" s="279" t="s">
        <v>48</v>
      </c>
      <c r="DP377" s="978" t="s">
        <v>161</v>
      </c>
      <c r="DQ377" s="1021">
        <v>2</v>
      </c>
      <c r="DR377" s="1063" t="s">
        <v>34</v>
      </c>
      <c r="DS377" s="1063" t="s">
        <v>34</v>
      </c>
      <c r="DU377" s="276">
        <v>0</v>
      </c>
      <c r="DV377" s="276" t="s">
        <v>863</v>
      </c>
      <c r="DW377" s="276" t="s">
        <v>863</v>
      </c>
      <c r="DX377" s="276" t="s">
        <v>863</v>
      </c>
      <c r="DY377" s="276" t="s">
        <v>863</v>
      </c>
      <c r="DZ377" s="276">
        <v>296</v>
      </c>
      <c r="EA377" s="1022">
        <v>0.13500000000000001</v>
      </c>
      <c r="EB377" s="1022">
        <v>0.86499999999999999</v>
      </c>
      <c r="EC377" s="1025" t="s">
        <v>863</v>
      </c>
      <c r="ED377" s="1025" t="s">
        <v>863</v>
      </c>
      <c r="EE377" s="1025" t="s">
        <v>863</v>
      </c>
      <c r="EF377" s="276" t="s">
        <v>863</v>
      </c>
      <c r="EG377" s="276">
        <v>0</v>
      </c>
      <c r="EH377" s="1075">
        <v>3</v>
      </c>
      <c r="EI377" s="283">
        <v>2</v>
      </c>
      <c r="EJ377" s="288" t="s">
        <v>616</v>
      </c>
      <c r="EK377" s="276" t="s">
        <v>863</v>
      </c>
      <c r="EL377" s="276" t="s">
        <v>863</v>
      </c>
      <c r="EM377" s="276">
        <v>0</v>
      </c>
      <c r="EN377" s="276">
        <v>185</v>
      </c>
      <c r="EO377" s="276">
        <v>122</v>
      </c>
      <c r="EP377" s="1089">
        <v>35.646457268078898</v>
      </c>
      <c r="EQ377" s="1063">
        <v>2</v>
      </c>
      <c r="ER377" s="276" t="s">
        <v>863</v>
      </c>
      <c r="ES377" s="1082">
        <v>3</v>
      </c>
      <c r="ET377" s="1063">
        <v>1</v>
      </c>
      <c r="EU377" s="276" t="s">
        <v>863</v>
      </c>
      <c r="EV377" s="1024">
        <v>42837</v>
      </c>
      <c r="EW377" s="1024"/>
      <c r="EX377" s="987">
        <v>7246</v>
      </c>
      <c r="EY377" s="230"/>
      <c r="EZ377" s="230"/>
      <c r="FA377" s="230"/>
      <c r="FB377" s="230"/>
      <c r="FC377" s="126"/>
      <c r="FD377" s="128"/>
      <c r="FE377" s="197"/>
      <c r="FF377" s="32">
        <v>75</v>
      </c>
      <c r="FG377" s="230">
        <v>660000</v>
      </c>
      <c r="FH377" s="230">
        <v>5</v>
      </c>
      <c r="FI377" s="133">
        <v>1760</v>
      </c>
      <c r="FJ377" s="538">
        <v>136.048</v>
      </c>
      <c r="FK377" s="539"/>
      <c r="FL377" s="37"/>
      <c r="FM377" s="540">
        <v>2.1757026931671173</v>
      </c>
      <c r="FN377" s="541"/>
      <c r="FO377" s="542" t="e">
        <v>#DIV/0!</v>
      </c>
      <c r="FP377" s="167">
        <v>296</v>
      </c>
      <c r="FQ377" s="234" t="s">
        <v>161</v>
      </c>
      <c r="FR377" s="42"/>
      <c r="FS377" s="101">
        <v>7.73</v>
      </c>
      <c r="GR377" s="225"/>
      <c r="GS377" s="225"/>
    </row>
    <row r="378" spans="1:201" hidden="1" x14ac:dyDescent="0.25">
      <c r="A378" s="228">
        <v>255</v>
      </c>
      <c r="B378" s="228">
        <f>COUNTIFS($E$1:E378,E378,$G$1:G378,G378)</f>
        <v>2</v>
      </c>
      <c r="C378" s="228"/>
      <c r="D378" s="966">
        <v>7251</v>
      </c>
      <c r="E378" s="233" t="s">
        <v>38</v>
      </c>
      <c r="F378" s="223" t="s">
        <v>30</v>
      </c>
      <c r="G378" s="230">
        <v>481007231</v>
      </c>
      <c r="H378" s="230">
        <f t="shared" si="5"/>
        <v>69</v>
      </c>
      <c r="I378" s="223" t="s">
        <v>794</v>
      </c>
      <c r="J378" s="232" t="s">
        <v>331</v>
      </c>
      <c r="K378" s="223" t="s">
        <v>28</v>
      </c>
      <c r="L378" s="257" t="s">
        <v>48</v>
      </c>
      <c r="M378" s="230">
        <v>6</v>
      </c>
      <c r="N378" s="223">
        <v>8</v>
      </c>
      <c r="O378" s="223"/>
      <c r="P378" s="223"/>
      <c r="Q378" s="296" t="s">
        <v>793</v>
      </c>
      <c r="R378" s="71"/>
      <c r="S378" s="71"/>
      <c r="T378" s="172" t="s">
        <v>32</v>
      </c>
      <c r="U378" s="175" t="s">
        <v>40</v>
      </c>
      <c r="V378" s="523" t="s">
        <v>674</v>
      </c>
      <c r="W378" s="172" t="s">
        <v>40</v>
      </c>
      <c r="X378" s="174" t="s">
        <v>480</v>
      </c>
      <c r="Y378" s="172" t="s">
        <v>545</v>
      </c>
      <c r="Z378" s="172" t="s">
        <v>481</v>
      </c>
      <c r="AA378" s="230"/>
      <c r="AB378" s="230"/>
      <c r="AC378" s="218">
        <v>65</v>
      </c>
      <c r="AD378" s="218"/>
      <c r="AE378" s="218"/>
      <c r="AF378" s="218"/>
      <c r="AG378" s="218"/>
      <c r="AH378" s="261" t="s">
        <v>728</v>
      </c>
      <c r="AI378" s="457"/>
      <c r="AJ378" s="230">
        <v>2.81</v>
      </c>
      <c r="AK378" s="230">
        <v>76.400000000000006</v>
      </c>
      <c r="AL378" s="524">
        <v>2.1468400000000001</v>
      </c>
      <c r="AM378" s="230">
        <v>17179</v>
      </c>
      <c r="AN378" s="495">
        <v>11.452666666666667</v>
      </c>
      <c r="AO378" s="230">
        <v>4</v>
      </c>
      <c r="AP378" s="525">
        <v>54.1</v>
      </c>
      <c r="AQ378" s="526">
        <v>24.3</v>
      </c>
      <c r="AR378" s="526">
        <v>13.7</v>
      </c>
      <c r="AS378" s="322">
        <v>92.100000000000009</v>
      </c>
      <c r="AT378" s="323">
        <v>2.2263374485596708</v>
      </c>
      <c r="AU378" s="324">
        <v>30.500823045267488</v>
      </c>
      <c r="AV378" s="527">
        <v>1.4236842105263159</v>
      </c>
      <c r="AW378" s="230">
        <v>51.6</v>
      </c>
      <c r="AX378" s="444">
        <v>0.5</v>
      </c>
      <c r="AY378" s="98" t="s">
        <v>754</v>
      </c>
      <c r="AZ378" s="223" t="s">
        <v>754</v>
      </c>
      <c r="BA378" s="531" t="s">
        <v>754</v>
      </c>
      <c r="BB378" s="532">
        <v>0.37</v>
      </c>
      <c r="BC378" s="533">
        <v>0.5</v>
      </c>
      <c r="BD378" s="632"/>
      <c r="BE378" s="230"/>
      <c r="BF378" s="230"/>
      <c r="BG378" s="230"/>
      <c r="BH378" s="230"/>
      <c r="BI378" s="230"/>
      <c r="BJ378" s="230">
        <v>66.8</v>
      </c>
      <c r="BK378" s="230">
        <v>33.1</v>
      </c>
      <c r="BL378" s="534">
        <v>2.0181268882175223</v>
      </c>
      <c r="BM378" s="447" t="s">
        <v>754</v>
      </c>
      <c r="BN378" s="223" t="s">
        <v>754</v>
      </c>
      <c r="BO378" s="230"/>
      <c r="BP378" s="230"/>
      <c r="BQ378" s="586"/>
      <c r="BR378" s="357" t="s">
        <v>754</v>
      </c>
      <c r="BS378" s="357" t="s">
        <v>754</v>
      </c>
      <c r="BT378" s="357"/>
      <c r="BU378" s="357" t="s">
        <v>754</v>
      </c>
      <c r="BV378" s="357" t="s">
        <v>754</v>
      </c>
      <c r="BW378" s="357" t="s">
        <v>754</v>
      </c>
      <c r="BX378" s="357" t="s">
        <v>754</v>
      </c>
      <c r="BY378" s="357" t="s">
        <v>754</v>
      </c>
      <c r="BZ378" s="357" t="s">
        <v>754</v>
      </c>
      <c r="CA378" s="357" t="s">
        <v>754</v>
      </c>
      <c r="CB378" s="357" t="s">
        <v>754</v>
      </c>
      <c r="CC378" s="357" t="s">
        <v>754</v>
      </c>
      <c r="CD378" s="230"/>
      <c r="CE378" s="230"/>
      <c r="CF378" s="230"/>
      <c r="CG378" s="230"/>
      <c r="CH378" s="230"/>
      <c r="CI378" s="230"/>
      <c r="CJ378" s="230"/>
      <c r="CK378" s="230"/>
      <c r="CL378" s="230"/>
      <c r="CM378" s="230"/>
      <c r="CN378" s="71"/>
      <c r="CO378" s="71"/>
      <c r="CP378" s="71"/>
      <c r="CQ378" s="71"/>
      <c r="CR378" s="71"/>
      <c r="CS378" s="71"/>
      <c r="CT378" s="71"/>
      <c r="CU378" s="587"/>
      <c r="CV378" s="230"/>
      <c r="CW378" s="230"/>
      <c r="CX378" s="98" t="s">
        <v>943</v>
      </c>
      <c r="CY378" s="217">
        <v>4</v>
      </c>
      <c r="CZ378" s="98" t="s">
        <v>927</v>
      </c>
      <c r="DA378" s="223" t="s">
        <v>928</v>
      </c>
      <c r="DB378" s="448"/>
      <c r="DC378" s="230"/>
      <c r="DD378" s="54"/>
      <c r="DE378" s="49"/>
      <c r="DF378" s="49"/>
      <c r="DG378" s="49"/>
      <c r="DH378" s="49"/>
      <c r="DI378" s="233" t="s">
        <v>38</v>
      </c>
      <c r="DJ378" s="95">
        <v>481007231</v>
      </c>
      <c r="DK378" s="218" t="s">
        <v>794</v>
      </c>
      <c r="DL378" s="92">
        <v>7251</v>
      </c>
      <c r="DM378" s="218">
        <v>69</v>
      </c>
      <c r="DN378" s="521" t="s">
        <v>1088</v>
      </c>
      <c r="DO378" s="279" t="s">
        <v>48</v>
      </c>
      <c r="DP378" s="978" t="s">
        <v>532</v>
      </c>
      <c r="DQ378" s="996">
        <v>2</v>
      </c>
      <c r="DR378" s="1056" t="s">
        <v>34</v>
      </c>
      <c r="DS378" s="1057" t="s">
        <v>1028</v>
      </c>
      <c r="DU378" s="269">
        <v>1</v>
      </c>
      <c r="DV378" s="998">
        <v>42755</v>
      </c>
      <c r="DW378" s="269">
        <v>1</v>
      </c>
      <c r="DX378" s="269">
        <v>13.4</v>
      </c>
      <c r="DY378" s="269">
        <v>7.4</v>
      </c>
      <c r="DZ378" s="269">
        <v>65</v>
      </c>
      <c r="EA378" s="1020">
        <v>0.32300000000000001</v>
      </c>
      <c r="EB378" s="1020">
        <v>0.67700000000000005</v>
      </c>
      <c r="EC378" s="269">
        <v>6.6</v>
      </c>
      <c r="ED378" s="269">
        <v>1195</v>
      </c>
      <c r="EE378" s="269">
        <v>25</v>
      </c>
      <c r="EF378" s="919">
        <v>3.99</v>
      </c>
      <c r="EG378" s="269">
        <v>8</v>
      </c>
      <c r="EH378" s="556">
        <v>6</v>
      </c>
      <c r="EI378" s="283">
        <v>8</v>
      </c>
      <c r="EJ378" s="283">
        <v>6</v>
      </c>
      <c r="EK378" s="218">
        <v>10</v>
      </c>
      <c r="EL378" s="218">
        <v>2</v>
      </c>
      <c r="EM378" s="218">
        <v>0</v>
      </c>
      <c r="EN378" s="218">
        <v>180</v>
      </c>
      <c r="EO378" s="218">
        <v>125</v>
      </c>
      <c r="EP378" s="1083">
        <v>38.580246913580247</v>
      </c>
      <c r="EQ378" s="1057">
        <v>0</v>
      </c>
      <c r="ER378" s="998">
        <v>42755</v>
      </c>
      <c r="ES378" s="1057" t="s">
        <v>863</v>
      </c>
      <c r="ET378" s="1057" t="s">
        <v>863</v>
      </c>
      <c r="EU378" s="269" t="s">
        <v>863</v>
      </c>
      <c r="EV378" s="269" t="s">
        <v>863</v>
      </c>
      <c r="EW378" s="269"/>
      <c r="EX378" s="987">
        <v>7251</v>
      </c>
      <c r="EY378" s="230"/>
      <c r="EZ378" s="230"/>
      <c r="FA378" s="230"/>
      <c r="FB378" s="230"/>
      <c r="FC378" s="126"/>
      <c r="FD378" s="128"/>
      <c r="FE378" s="197"/>
      <c r="FF378" s="32">
        <v>75</v>
      </c>
      <c r="FG378" s="230">
        <v>800000</v>
      </c>
      <c r="FH378" s="230">
        <v>10</v>
      </c>
      <c r="FI378" s="133">
        <v>1066.6666666666665</v>
      </c>
      <c r="FJ378" s="538">
        <v>29.973333333333329</v>
      </c>
      <c r="FK378" s="539"/>
      <c r="FL378" s="37"/>
      <c r="FM378" s="540">
        <v>2.1685943060498225</v>
      </c>
      <c r="FN378" s="541"/>
      <c r="FO378" s="542" t="e">
        <v>#DIV/0!</v>
      </c>
      <c r="FP378" s="167">
        <v>65</v>
      </c>
      <c r="FQ378" s="234" t="s">
        <v>728</v>
      </c>
      <c r="FR378" s="93"/>
      <c r="FS378" s="101">
        <v>2.81</v>
      </c>
    </row>
    <row r="379" spans="1:201" hidden="1" x14ac:dyDescent="0.25">
      <c r="A379" s="228">
        <v>256</v>
      </c>
      <c r="B379" s="228">
        <f>COUNTIFS($E$1:E379,E379,$G$1:G379,G379)</f>
        <v>2</v>
      </c>
      <c r="C379" s="228"/>
      <c r="D379" s="966">
        <v>7267</v>
      </c>
      <c r="E379" s="233" t="s">
        <v>770</v>
      </c>
      <c r="F379" s="223" t="s">
        <v>68</v>
      </c>
      <c r="G379" s="230">
        <v>6101301580</v>
      </c>
      <c r="H379" s="230">
        <f t="shared" si="5"/>
        <v>56</v>
      </c>
      <c r="I379" s="223" t="s">
        <v>795</v>
      </c>
      <c r="J379" s="232" t="s">
        <v>796</v>
      </c>
      <c r="K379" s="230" t="s">
        <v>53</v>
      </c>
      <c r="L379" s="257" t="s">
        <v>48</v>
      </c>
      <c r="M379" s="230">
        <v>10</v>
      </c>
      <c r="N379" s="223">
        <v>1</v>
      </c>
      <c r="O379" s="223"/>
      <c r="P379" s="223"/>
      <c r="Q379" s="296" t="s">
        <v>793</v>
      </c>
      <c r="T379" s="173" t="s">
        <v>32</v>
      </c>
      <c r="U379" s="177" t="s">
        <v>40</v>
      </c>
      <c r="V379" s="193" t="s">
        <v>674</v>
      </c>
      <c r="W379" s="173" t="s">
        <v>40</v>
      </c>
      <c r="X379" s="190" t="s">
        <v>480</v>
      </c>
      <c r="Y379" s="173" t="s">
        <v>545</v>
      </c>
      <c r="Z379" s="173" t="s">
        <v>481</v>
      </c>
      <c r="AA379" s="97"/>
      <c r="AB379" s="97"/>
      <c r="AC379" s="111">
        <v>202</v>
      </c>
      <c r="AD379" s="111"/>
      <c r="AE379" s="111"/>
      <c r="AF379" s="111"/>
      <c r="AG379" s="111"/>
      <c r="AH379" s="166" t="s">
        <v>158</v>
      </c>
      <c r="AJ379" s="226">
        <v>15.6</v>
      </c>
      <c r="AK379" s="226">
        <v>46.9</v>
      </c>
      <c r="AL379" s="318">
        <v>7.3163999999999998</v>
      </c>
      <c r="AM379" s="226">
        <v>321</v>
      </c>
      <c r="AN379" s="281">
        <v>0.12839999999999999</v>
      </c>
      <c r="AO379" s="226">
        <v>4</v>
      </c>
      <c r="AP379" s="397">
        <v>15.5</v>
      </c>
      <c r="AQ379" s="320">
        <v>66.5</v>
      </c>
      <c r="AR379" s="371">
        <v>8.8000000000000007</v>
      </c>
      <c r="AS379" s="322">
        <v>90.8</v>
      </c>
      <c r="AT379" s="373">
        <v>0.23308270676691728</v>
      </c>
      <c r="AU379" s="369">
        <v>2.051127819548872</v>
      </c>
      <c r="AV379" s="325">
        <v>0.20584329349269589</v>
      </c>
      <c r="AW379" s="226">
        <v>6.1</v>
      </c>
      <c r="AZ379" s="72"/>
      <c r="BC379" s="329">
        <v>1.8800000000000001</v>
      </c>
      <c r="BD379" s="329"/>
      <c r="BJ379" s="231">
        <v>53.1</v>
      </c>
      <c r="BK379" s="231">
        <v>46.9</v>
      </c>
      <c r="BL379" s="331">
        <v>1.1321961620469083</v>
      </c>
      <c r="BM379" s="342" t="s">
        <v>754</v>
      </c>
      <c r="BN379" s="231" t="s">
        <v>754</v>
      </c>
      <c r="BQ379" s="333" t="e">
        <v>#DIV/0!</v>
      </c>
      <c r="BR379" s="347"/>
      <c r="BS379" s="347"/>
      <c r="BT379" s="347"/>
      <c r="BU379" s="347"/>
      <c r="BV379" s="347"/>
      <c r="BW379" s="347"/>
      <c r="BX379" s="347"/>
      <c r="BY379" s="347"/>
      <c r="BZ379" s="347"/>
      <c r="CA379" s="347"/>
      <c r="CB379" s="347"/>
      <c r="CC379" s="347"/>
      <c r="CU379" s="66"/>
      <c r="CX379" s="62" t="s">
        <v>929</v>
      </c>
      <c r="CY379" s="62">
        <v>3</v>
      </c>
      <c r="CZ379" s="62" t="s">
        <v>927</v>
      </c>
      <c r="DA379" s="62" t="s">
        <v>927</v>
      </c>
      <c r="DD379" s="54"/>
      <c r="DE379" s="56"/>
      <c r="DF379" s="56"/>
      <c r="DG379" s="56"/>
      <c r="DH379" s="56"/>
      <c r="DI379" s="4" t="s">
        <v>770</v>
      </c>
      <c r="DJ379" s="276">
        <v>6101301580</v>
      </c>
      <c r="DK379" s="276" t="s">
        <v>771</v>
      </c>
      <c r="DL379" s="277">
        <v>7211</v>
      </c>
      <c r="DM379" s="276">
        <v>56</v>
      </c>
      <c r="DN379" s="521" t="s">
        <v>1088</v>
      </c>
      <c r="DO379" s="46" t="s">
        <v>48</v>
      </c>
      <c r="DP379" s="978" t="s">
        <v>158</v>
      </c>
      <c r="DQ379" s="1021">
        <v>2</v>
      </c>
      <c r="DR379" s="1067" t="s">
        <v>1097</v>
      </c>
      <c r="DS379" s="1063" t="s">
        <v>1108</v>
      </c>
      <c r="DU379" s="276">
        <v>0</v>
      </c>
      <c r="DV379" s="1027" t="s">
        <v>863</v>
      </c>
      <c r="DW379" s="276" t="s">
        <v>863</v>
      </c>
      <c r="DX379" s="276" t="s">
        <v>863</v>
      </c>
      <c r="DY379" s="276" t="s">
        <v>863</v>
      </c>
      <c r="DZ379" s="276">
        <v>128</v>
      </c>
      <c r="EA379" s="1022">
        <v>7.8E-2</v>
      </c>
      <c r="EB379" s="1022">
        <v>0.92200000000000004</v>
      </c>
      <c r="EC379" s="276" t="s">
        <v>863</v>
      </c>
      <c r="ED379" s="276" t="s">
        <v>863</v>
      </c>
      <c r="EE379" s="276" t="s">
        <v>863</v>
      </c>
      <c r="EF379" s="276" t="s">
        <v>863</v>
      </c>
      <c r="EG379" s="276">
        <v>0</v>
      </c>
      <c r="EH379" s="1075">
        <v>3</v>
      </c>
      <c r="EI379" s="283">
        <v>1</v>
      </c>
      <c r="EJ379" s="283">
        <v>5</v>
      </c>
      <c r="EK379" s="276">
        <v>25</v>
      </c>
      <c r="EL379" s="269">
        <v>3</v>
      </c>
      <c r="EM379" s="276">
        <v>1</v>
      </c>
      <c r="EN379" s="276">
        <v>184</v>
      </c>
      <c r="EO379" s="276">
        <v>98</v>
      </c>
      <c r="EP379" s="1089">
        <v>28.946124763705107</v>
      </c>
      <c r="EQ379" s="1063">
        <v>2</v>
      </c>
      <c r="ER379" s="1024">
        <v>39083</v>
      </c>
      <c r="ES379" s="1063">
        <v>3</v>
      </c>
      <c r="ET379" s="1063">
        <v>2</v>
      </c>
      <c r="EU379" s="276" t="s">
        <v>863</v>
      </c>
      <c r="EV379" s="276" t="s">
        <v>863</v>
      </c>
      <c r="EW379" s="276"/>
      <c r="EX379" s="987">
        <v>7267</v>
      </c>
      <c r="EY379" s="230"/>
      <c r="EZ379" s="230"/>
      <c r="FA379" s="230"/>
      <c r="FB379" s="230"/>
      <c r="FC379" s="126"/>
      <c r="FD379" s="128"/>
      <c r="FE379" s="197"/>
      <c r="FF379" s="32">
        <v>75</v>
      </c>
      <c r="FG379" s="230">
        <v>4388</v>
      </c>
      <c r="FH379" s="230">
        <v>10</v>
      </c>
      <c r="FI379" s="133">
        <v>5.8506666666666671</v>
      </c>
      <c r="FJ379" s="538">
        <v>0.91270400000000007</v>
      </c>
      <c r="FK379" s="539"/>
      <c r="FL379" s="37"/>
      <c r="FM379" s="540">
        <v>221.32038426477806</v>
      </c>
      <c r="FN379" s="541"/>
      <c r="FO379" s="542" t="e">
        <v>#DIV/0!</v>
      </c>
      <c r="FP379" s="167">
        <v>202</v>
      </c>
      <c r="FQ379" s="234" t="s">
        <v>158</v>
      </c>
      <c r="FR379" s="42"/>
      <c r="FS379" s="101">
        <v>15.6</v>
      </c>
      <c r="GR379" s="225"/>
      <c r="GS379" s="225"/>
    </row>
    <row r="380" spans="1:201" hidden="1" x14ac:dyDescent="0.25">
      <c r="A380" s="228">
        <v>257</v>
      </c>
      <c r="B380" s="228">
        <f>COUNTIFS($E$1:E380,E380,$G$1:G380,G380)</f>
        <v>3</v>
      </c>
      <c r="C380" s="228"/>
      <c r="D380" s="966">
        <v>7275</v>
      </c>
      <c r="E380" s="233" t="s">
        <v>783</v>
      </c>
      <c r="F380" s="223" t="s">
        <v>30</v>
      </c>
      <c r="G380" s="230">
        <v>8005234248</v>
      </c>
      <c r="H380" s="230">
        <f t="shared" si="5"/>
        <v>37</v>
      </c>
      <c r="I380" s="223" t="s">
        <v>797</v>
      </c>
      <c r="J380" s="232" t="s">
        <v>34</v>
      </c>
      <c r="K380" s="230" t="s">
        <v>53</v>
      </c>
      <c r="L380" s="257" t="s">
        <v>48</v>
      </c>
      <c r="M380" s="230">
        <v>17</v>
      </c>
      <c r="N380" s="223" t="s">
        <v>736</v>
      </c>
      <c r="O380" s="223"/>
      <c r="P380" s="223"/>
      <c r="Q380" s="296" t="s">
        <v>793</v>
      </c>
      <c r="T380" s="173" t="s">
        <v>32</v>
      </c>
      <c r="U380" s="177" t="s">
        <v>798</v>
      </c>
      <c r="V380" s="193" t="s">
        <v>674</v>
      </c>
      <c r="W380" s="173" t="s">
        <v>40</v>
      </c>
      <c r="X380" s="190" t="s">
        <v>480</v>
      </c>
      <c r="Y380" s="173" t="s">
        <v>545</v>
      </c>
      <c r="Z380" s="173" t="s">
        <v>481</v>
      </c>
      <c r="AA380" s="97"/>
      <c r="AB380" s="97"/>
      <c r="AC380" s="111">
        <v>12563</v>
      </c>
      <c r="AD380" s="111"/>
      <c r="AE380" s="111"/>
      <c r="AF380" s="111"/>
      <c r="AG380" s="111"/>
      <c r="AH380" s="166" t="s">
        <v>161</v>
      </c>
      <c r="AJ380" s="226">
        <v>84</v>
      </c>
      <c r="AK380" s="226">
        <v>89.9</v>
      </c>
      <c r="AL380" s="318">
        <v>75.516000000000005</v>
      </c>
      <c r="AM380" s="226">
        <v>222238</v>
      </c>
      <c r="AN380" s="281">
        <v>65.364117647058819</v>
      </c>
      <c r="AO380" s="226">
        <v>5</v>
      </c>
      <c r="AP380" s="370">
        <v>21.2</v>
      </c>
      <c r="AQ380" s="320">
        <v>4.8499999999999996</v>
      </c>
      <c r="AR380" s="371">
        <v>73</v>
      </c>
      <c r="AS380" s="322">
        <v>99.05</v>
      </c>
      <c r="AT380" s="373">
        <v>4.3711340206185572</v>
      </c>
      <c r="AU380" s="369">
        <v>319.09278350515467</v>
      </c>
      <c r="AV380" s="325">
        <v>0.27231856133590238</v>
      </c>
      <c r="AW380" s="226">
        <v>14.4</v>
      </c>
      <c r="AX380" s="340">
        <v>1.4</v>
      </c>
      <c r="AZ380" s="72"/>
      <c r="BC380" s="329">
        <v>1.3599999999999999</v>
      </c>
      <c r="BD380" s="329"/>
      <c r="BJ380" s="226">
        <v>76.599999999999994</v>
      </c>
      <c r="BK380" s="226">
        <v>23.3</v>
      </c>
      <c r="BL380" s="331">
        <v>3.2875536480686693</v>
      </c>
      <c r="BM380" s="342" t="s">
        <v>754</v>
      </c>
      <c r="BN380" s="231" t="s">
        <v>754</v>
      </c>
      <c r="BQ380" s="333" t="e">
        <v>#DIV/0!</v>
      </c>
      <c r="BR380" s="347"/>
      <c r="BS380" s="347"/>
      <c r="BT380" s="347"/>
      <c r="BU380" s="347"/>
      <c r="BV380" s="347"/>
      <c r="BW380" s="347"/>
      <c r="BX380" s="347"/>
      <c r="BY380" s="347"/>
      <c r="BZ380" s="347"/>
      <c r="CA380" s="347"/>
      <c r="CB380" s="347"/>
      <c r="CC380" s="347"/>
      <c r="CU380" s="66"/>
      <c r="CX380" s="62" t="s">
        <v>942</v>
      </c>
      <c r="CY380" s="62">
        <v>7</v>
      </c>
      <c r="CZ380" s="62" t="s">
        <v>936</v>
      </c>
      <c r="DA380" s="62" t="s">
        <v>1294</v>
      </c>
      <c r="DD380" s="54"/>
      <c r="DE380" s="56"/>
      <c r="DF380" s="56"/>
      <c r="DG380" s="56"/>
      <c r="DH380" s="56"/>
      <c r="DI380" s="4" t="s">
        <v>783</v>
      </c>
      <c r="DJ380" s="278">
        <v>8005234248</v>
      </c>
      <c r="DK380" s="276" t="s">
        <v>779</v>
      </c>
      <c r="DL380" s="160" t="s">
        <v>782</v>
      </c>
      <c r="DM380" s="276">
        <v>37</v>
      </c>
      <c r="DN380" s="521" t="s">
        <v>1088</v>
      </c>
      <c r="DO380" s="46" t="s">
        <v>48</v>
      </c>
      <c r="DP380" s="978" t="s">
        <v>158</v>
      </c>
      <c r="DQ380" s="1021">
        <v>2</v>
      </c>
      <c r="DR380" s="1067" t="s">
        <v>89</v>
      </c>
      <c r="DS380" s="1063" t="s">
        <v>89</v>
      </c>
      <c r="DU380" s="276">
        <v>0</v>
      </c>
      <c r="DV380" s="1027" t="s">
        <v>863</v>
      </c>
      <c r="DW380" s="276" t="s">
        <v>863</v>
      </c>
      <c r="DX380" s="276">
        <v>129.80000000000001</v>
      </c>
      <c r="DY380" s="276" t="s">
        <v>863</v>
      </c>
      <c r="DZ380" s="276">
        <v>62151</v>
      </c>
      <c r="EA380" s="1022">
        <v>0.90200000000000002</v>
      </c>
      <c r="EB380" s="1022">
        <v>9.8000000000000004E-2</v>
      </c>
      <c r="EC380" s="276">
        <v>29.5</v>
      </c>
      <c r="ED380" s="276">
        <v>35288</v>
      </c>
      <c r="EE380" s="276" t="s">
        <v>863</v>
      </c>
      <c r="EF380" s="1023">
        <v>3.56</v>
      </c>
      <c r="EG380" s="276">
        <v>0</v>
      </c>
      <c r="EH380" s="1075">
        <v>7</v>
      </c>
      <c r="EI380" s="283" t="s">
        <v>574</v>
      </c>
      <c r="EJ380" s="283">
        <v>10</v>
      </c>
      <c r="EK380" s="276">
        <v>170</v>
      </c>
      <c r="EL380" s="269">
        <v>3</v>
      </c>
      <c r="EM380" s="276">
        <v>1</v>
      </c>
      <c r="EN380" s="276">
        <v>197</v>
      </c>
      <c r="EO380" s="276">
        <v>105</v>
      </c>
      <c r="EP380" s="1089">
        <v>27.05557989126233</v>
      </c>
      <c r="EQ380" s="1063">
        <v>2</v>
      </c>
      <c r="ER380" s="1024" t="s">
        <v>863</v>
      </c>
      <c r="ES380" s="1063">
        <v>0</v>
      </c>
      <c r="ET380" s="1063">
        <v>0</v>
      </c>
      <c r="EU380" s="276" t="s">
        <v>863</v>
      </c>
      <c r="EV380" s="276" t="s">
        <v>863</v>
      </c>
      <c r="EW380" s="276"/>
      <c r="EX380" s="987">
        <v>7275</v>
      </c>
      <c r="EY380" s="230"/>
      <c r="EZ380" s="230"/>
      <c r="FA380" s="230"/>
      <c r="FB380" s="230"/>
      <c r="FC380" s="126"/>
      <c r="FD380" s="128"/>
      <c r="FE380" s="197"/>
      <c r="FF380" s="32">
        <v>14</v>
      </c>
      <c r="FG380" s="230">
        <v>294183</v>
      </c>
      <c r="FH380" s="230">
        <v>2</v>
      </c>
      <c r="FI380" s="133">
        <v>10506.535714285714</v>
      </c>
      <c r="FJ380" s="538">
        <v>8825.49</v>
      </c>
      <c r="FK380" s="539"/>
      <c r="FL380" s="37"/>
      <c r="FM380" s="540">
        <v>1.4234903671070955</v>
      </c>
      <c r="FN380" s="541"/>
      <c r="FO380" s="542" t="e">
        <v>#DIV/0!</v>
      </c>
      <c r="FP380" s="167">
        <v>12563</v>
      </c>
      <c r="FQ380" s="234" t="s">
        <v>161</v>
      </c>
      <c r="FR380" s="42"/>
      <c r="FS380" s="101">
        <v>84</v>
      </c>
      <c r="GR380" s="225"/>
      <c r="GS380" s="225"/>
    </row>
    <row r="381" spans="1:201" hidden="1" x14ac:dyDescent="0.25">
      <c r="A381" s="101">
        <v>258</v>
      </c>
      <c r="B381" s="228">
        <f>COUNTIFS($E$1:E381,E381,$G$1:G381,G381)</f>
        <v>2</v>
      </c>
      <c r="C381" s="228"/>
      <c r="D381" s="966">
        <v>7290</v>
      </c>
      <c r="E381" s="233" t="s">
        <v>729</v>
      </c>
      <c r="F381" s="223" t="s">
        <v>52</v>
      </c>
      <c r="G381" s="230">
        <v>5552021761</v>
      </c>
      <c r="H381" s="230">
        <f t="shared" si="5"/>
        <v>62</v>
      </c>
      <c r="I381" s="223" t="s">
        <v>799</v>
      </c>
      <c r="J381" s="232" t="s">
        <v>800</v>
      </c>
      <c r="K381" s="230" t="s">
        <v>53</v>
      </c>
      <c r="L381" s="257" t="s">
        <v>48</v>
      </c>
      <c r="M381" s="230">
        <v>9</v>
      </c>
      <c r="N381" s="223">
        <v>9</v>
      </c>
      <c r="O381" s="223"/>
      <c r="P381" s="223"/>
      <c r="Q381" s="296" t="s">
        <v>793</v>
      </c>
      <c r="T381" s="173" t="s">
        <v>32</v>
      </c>
      <c r="U381" s="177" t="s">
        <v>798</v>
      </c>
      <c r="V381" s="193" t="s">
        <v>674</v>
      </c>
      <c r="W381" s="173" t="s">
        <v>40</v>
      </c>
      <c r="X381" s="190" t="s">
        <v>480</v>
      </c>
      <c r="Y381" s="173" t="s">
        <v>545</v>
      </c>
      <c r="Z381" s="173" t="s">
        <v>801</v>
      </c>
      <c r="AA381" s="97"/>
      <c r="AB381" s="97"/>
      <c r="AC381" s="109">
        <v>729</v>
      </c>
      <c r="AD381" s="109"/>
      <c r="AE381" s="109"/>
      <c r="AF381" s="109"/>
      <c r="AG381" s="109"/>
      <c r="AH381" s="166" t="s">
        <v>158</v>
      </c>
      <c r="AJ381" s="226">
        <v>14.1</v>
      </c>
      <c r="AK381" s="226">
        <v>92.6</v>
      </c>
      <c r="AL381" s="318">
        <v>13.056599999999998</v>
      </c>
      <c r="AM381" s="226">
        <v>102582</v>
      </c>
      <c r="AN381" s="281">
        <v>56.99</v>
      </c>
      <c r="AO381" s="226">
        <v>5</v>
      </c>
      <c r="AP381" s="370">
        <v>8.6300000000000008</v>
      </c>
      <c r="AQ381" s="320">
        <v>6.44</v>
      </c>
      <c r="AR381" s="371">
        <v>82.4</v>
      </c>
      <c r="AS381" s="322">
        <v>97.47</v>
      </c>
      <c r="AT381" s="373">
        <v>1.3400621118012424</v>
      </c>
      <c r="AU381" s="369">
        <v>110.42111801242238</v>
      </c>
      <c r="AV381" s="325">
        <v>9.7140927510130579E-2</v>
      </c>
      <c r="AW381" s="226">
        <v>6.3</v>
      </c>
      <c r="AX381" s="340">
        <v>0.5</v>
      </c>
      <c r="AZ381" s="72"/>
      <c r="BC381" s="329">
        <v>0.46600000000000019</v>
      </c>
      <c r="BD381" s="329"/>
      <c r="BJ381" s="226">
        <v>53.8</v>
      </c>
      <c r="BK381" s="226">
        <v>46.2</v>
      </c>
      <c r="BL381" s="331">
        <v>1.1645021645021643</v>
      </c>
      <c r="BM381" s="342" t="s">
        <v>754</v>
      </c>
      <c r="BN381" s="231" t="s">
        <v>754</v>
      </c>
      <c r="BQ381" s="333" t="e">
        <v>#DIV/0!</v>
      </c>
      <c r="BR381" s="347"/>
      <c r="BS381" s="347"/>
      <c r="BT381" s="347"/>
      <c r="BU381" s="347"/>
      <c r="BV381" s="347"/>
      <c r="BW381" s="347"/>
      <c r="BX381" s="347"/>
      <c r="BY381" s="347"/>
      <c r="BZ381" s="347"/>
      <c r="CA381" s="347"/>
      <c r="CB381" s="347"/>
      <c r="CC381" s="347"/>
      <c r="CU381" s="66"/>
      <c r="CX381" s="62" t="s">
        <v>929</v>
      </c>
      <c r="CY381" s="62">
        <v>3</v>
      </c>
      <c r="CZ381" s="421" t="s">
        <v>933</v>
      </c>
      <c r="DA381" s="421" t="s">
        <v>933</v>
      </c>
      <c r="DD381" s="54"/>
      <c r="DE381" s="56"/>
      <c r="DF381" s="56"/>
      <c r="DG381" s="56"/>
      <c r="DH381" s="56"/>
      <c r="DI381" s="4" t="s">
        <v>729</v>
      </c>
      <c r="DJ381" s="278">
        <v>5552021761</v>
      </c>
      <c r="DK381" s="276" t="s">
        <v>730</v>
      </c>
      <c r="DL381" s="160">
        <v>7109</v>
      </c>
      <c r="DM381" s="276">
        <v>62</v>
      </c>
      <c r="DN381" s="266" t="s">
        <v>1090</v>
      </c>
      <c r="DO381" s="46" t="s">
        <v>48</v>
      </c>
      <c r="DP381" s="978" t="s">
        <v>158</v>
      </c>
      <c r="DQ381" s="1021">
        <v>2</v>
      </c>
      <c r="DR381" s="1067" t="s">
        <v>34</v>
      </c>
      <c r="DS381" s="1063" t="s">
        <v>34</v>
      </c>
      <c r="DU381" s="276">
        <v>0</v>
      </c>
      <c r="DV381" s="1027" t="s">
        <v>863</v>
      </c>
      <c r="DW381" s="276" t="s">
        <v>863</v>
      </c>
      <c r="DX381" s="276" t="s">
        <v>863</v>
      </c>
      <c r="DY381" s="276" t="s">
        <v>863</v>
      </c>
      <c r="DZ381" s="276">
        <v>692</v>
      </c>
      <c r="EA381" s="1022">
        <v>0.46500000000000002</v>
      </c>
      <c r="EB381" s="1022">
        <v>0.53500000000000003</v>
      </c>
      <c r="EC381" s="276" t="s">
        <v>863</v>
      </c>
      <c r="ED381" s="276" t="s">
        <v>863</v>
      </c>
      <c r="EE381" s="276" t="s">
        <v>863</v>
      </c>
      <c r="EF381" s="276" t="s">
        <v>863</v>
      </c>
      <c r="EG381" s="276">
        <v>2</v>
      </c>
      <c r="EH381" s="1075">
        <v>3</v>
      </c>
      <c r="EI381" s="283">
        <v>1</v>
      </c>
      <c r="EJ381" s="283">
        <v>16</v>
      </c>
      <c r="EK381" s="276">
        <v>10</v>
      </c>
      <c r="EL381" s="218">
        <v>2</v>
      </c>
      <c r="EM381" s="276">
        <v>0</v>
      </c>
      <c r="EN381" s="276" t="s">
        <v>863</v>
      </c>
      <c r="EO381" s="276" t="s">
        <v>863</v>
      </c>
      <c r="EP381" s="1089" t="s">
        <v>863</v>
      </c>
      <c r="EQ381" s="1063">
        <v>1</v>
      </c>
      <c r="ER381" s="1024" t="s">
        <v>863</v>
      </c>
      <c r="ES381" s="1063">
        <v>2</v>
      </c>
      <c r="ET381" s="1063">
        <v>2</v>
      </c>
      <c r="EU381" s="276" t="s">
        <v>863</v>
      </c>
      <c r="EV381" s="276" t="s">
        <v>863</v>
      </c>
      <c r="EW381" s="276"/>
      <c r="EX381" s="987">
        <v>7290</v>
      </c>
      <c r="EY381" s="230"/>
      <c r="EZ381" s="230"/>
      <c r="FA381" s="230"/>
      <c r="FB381" s="230"/>
      <c r="FC381" s="126"/>
      <c r="FD381" s="128"/>
      <c r="FE381" s="197"/>
      <c r="FF381" s="32">
        <v>75</v>
      </c>
      <c r="FG381" s="230">
        <v>785000</v>
      </c>
      <c r="FH381" s="230">
        <v>10</v>
      </c>
      <c r="FI381" s="133">
        <v>1046.6666666666665</v>
      </c>
      <c r="FJ381" s="538">
        <v>147.57999999999998</v>
      </c>
      <c r="FK381" s="539"/>
      <c r="FL381" s="539"/>
      <c r="FM381" s="540">
        <v>4.9396937254370519</v>
      </c>
      <c r="FN381" s="541"/>
      <c r="FO381" s="542" t="e">
        <v>#DIV/0!</v>
      </c>
      <c r="FP381" s="167">
        <v>729</v>
      </c>
      <c r="FQ381" s="234" t="s">
        <v>158</v>
      </c>
      <c r="FR381" s="42"/>
      <c r="FS381" s="101">
        <v>14.1</v>
      </c>
      <c r="GR381" s="225"/>
      <c r="GS381" s="225"/>
    </row>
    <row r="382" spans="1:201" hidden="1" x14ac:dyDescent="0.25">
      <c r="A382" s="101">
        <v>259</v>
      </c>
      <c r="B382" s="228">
        <f>COUNTIFS($E$1:E382,E382,$G$1:G382,G382)</f>
        <v>1</v>
      </c>
      <c r="C382" s="228"/>
      <c r="D382" s="966">
        <v>7308</v>
      </c>
      <c r="E382" s="233" t="s">
        <v>802</v>
      </c>
      <c r="F382" s="223" t="s">
        <v>29</v>
      </c>
      <c r="G382" s="230">
        <v>5952280642</v>
      </c>
      <c r="H382" s="230">
        <f t="shared" si="5"/>
        <v>58</v>
      </c>
      <c r="I382" s="223" t="s">
        <v>803</v>
      </c>
      <c r="J382" s="232" t="s">
        <v>804</v>
      </c>
      <c r="K382" s="230" t="s">
        <v>53</v>
      </c>
      <c r="L382" s="257" t="s">
        <v>48</v>
      </c>
      <c r="M382" s="230">
        <v>5</v>
      </c>
      <c r="N382" s="223" t="s">
        <v>757</v>
      </c>
      <c r="O382" s="223"/>
      <c r="P382" s="223"/>
      <c r="Q382" s="296" t="s">
        <v>793</v>
      </c>
      <c r="T382" s="173" t="s">
        <v>805</v>
      </c>
      <c r="U382" s="177" t="s">
        <v>806</v>
      </c>
      <c r="V382" s="193" t="s">
        <v>545</v>
      </c>
      <c r="W382" s="173" t="s">
        <v>807</v>
      </c>
      <c r="X382" s="190" t="s">
        <v>808</v>
      </c>
      <c r="Y382" s="173" t="s">
        <v>545</v>
      </c>
      <c r="Z382" s="173" t="s">
        <v>545</v>
      </c>
      <c r="AA382" s="97"/>
      <c r="AB382" s="97"/>
      <c r="AC382" s="109">
        <v>18195</v>
      </c>
      <c r="AD382" s="109"/>
      <c r="AE382" s="109"/>
      <c r="AF382" s="109"/>
      <c r="AG382" s="109"/>
      <c r="AH382" s="166" t="s">
        <v>158</v>
      </c>
      <c r="AJ382" s="226">
        <v>78</v>
      </c>
      <c r="AK382" s="226">
        <v>93</v>
      </c>
      <c r="AL382" s="318">
        <v>72.540000000000006</v>
      </c>
      <c r="AM382" s="226">
        <v>1135971</v>
      </c>
      <c r="AN382" s="281">
        <v>908.77679999999998</v>
      </c>
      <c r="AO382" s="226">
        <v>4</v>
      </c>
      <c r="AP382" s="370">
        <v>1.9</v>
      </c>
      <c r="AQ382" s="320">
        <v>21.5</v>
      </c>
      <c r="AR382" s="371">
        <v>76</v>
      </c>
      <c r="AS382" s="322">
        <v>99.4</v>
      </c>
      <c r="AT382" s="373">
        <v>8.8372093023255813E-2</v>
      </c>
      <c r="AU382" s="369">
        <v>6.7162790697674417</v>
      </c>
      <c r="AV382" s="325">
        <v>1.9487179487179485E-2</v>
      </c>
      <c r="AW382" s="226">
        <v>0.3</v>
      </c>
      <c r="AX382" s="340">
        <v>0.04</v>
      </c>
      <c r="AY382" s="330">
        <v>7.9</v>
      </c>
      <c r="AZ382" s="72"/>
      <c r="BA382" s="327">
        <v>38.9</v>
      </c>
      <c r="BC382" s="329">
        <v>0.31999999999999995</v>
      </c>
      <c r="BD382" s="329"/>
      <c r="BJ382" s="108">
        <v>80.3</v>
      </c>
      <c r="BK382" s="108">
        <v>19.5</v>
      </c>
      <c r="BL382" s="331">
        <v>4.1179487179487175</v>
      </c>
      <c r="BM382" s="342">
        <v>0.1</v>
      </c>
      <c r="BN382" s="231" t="s">
        <v>754</v>
      </c>
      <c r="BO382" s="108">
        <v>20.100000000000001</v>
      </c>
      <c r="BP382" s="108">
        <v>20.6</v>
      </c>
      <c r="BQ382" s="333">
        <v>1.0248756218905473</v>
      </c>
      <c r="BR382" s="347"/>
      <c r="BS382" s="347"/>
      <c r="BT382" s="347"/>
      <c r="BU382" s="347"/>
      <c r="BV382" s="347"/>
      <c r="BW382" s="347"/>
      <c r="BX382" s="347"/>
      <c r="BY382" s="347"/>
      <c r="BZ382" s="347"/>
      <c r="CA382" s="347"/>
      <c r="CB382" s="347"/>
      <c r="CC382" s="347"/>
      <c r="CU382" s="66"/>
      <c r="CX382" s="62" t="s">
        <v>929</v>
      </c>
      <c r="CY382" s="62">
        <v>3</v>
      </c>
      <c r="CZ382" s="62" t="s">
        <v>933</v>
      </c>
      <c r="DA382" s="62" t="s">
        <v>1292</v>
      </c>
      <c r="DD382" s="54"/>
      <c r="DE382" s="56"/>
      <c r="DF382" s="56"/>
      <c r="DG382" s="56"/>
      <c r="DH382" s="56"/>
      <c r="DI382" s="4" t="s">
        <v>802</v>
      </c>
      <c r="DJ382" s="212">
        <v>5952280642</v>
      </c>
      <c r="DK382" s="218" t="s">
        <v>803</v>
      </c>
      <c r="DL382" s="3">
        <v>7308</v>
      </c>
      <c r="DM382" s="218">
        <v>58</v>
      </c>
      <c r="DN382" s="266" t="s">
        <v>1090</v>
      </c>
      <c r="DO382" s="46" t="s">
        <v>48</v>
      </c>
      <c r="DP382" s="978" t="s">
        <v>158</v>
      </c>
      <c r="DQ382" s="996">
        <v>2</v>
      </c>
      <c r="DR382" s="1056" t="s">
        <v>34</v>
      </c>
      <c r="DS382" s="1057" t="s">
        <v>34</v>
      </c>
      <c r="DU382" s="269">
        <v>0</v>
      </c>
      <c r="DV382" s="997" t="s">
        <v>863</v>
      </c>
      <c r="DW382" s="269" t="s">
        <v>863</v>
      </c>
      <c r="DX382" s="269">
        <v>31.2</v>
      </c>
      <c r="DY382" s="269" t="s">
        <v>863</v>
      </c>
      <c r="DZ382" s="269">
        <v>18195</v>
      </c>
      <c r="EA382" s="1020">
        <v>0.68400000000000005</v>
      </c>
      <c r="EB382" s="1020">
        <v>0.316</v>
      </c>
      <c r="EC382" s="269" t="s">
        <v>863</v>
      </c>
      <c r="ED382" s="269" t="s">
        <v>863</v>
      </c>
      <c r="EE382" s="269" t="s">
        <v>863</v>
      </c>
      <c r="EF382" s="269" t="s">
        <v>863</v>
      </c>
      <c r="EG382" s="269">
        <v>0</v>
      </c>
      <c r="EH382" s="556">
        <v>3</v>
      </c>
      <c r="EI382" s="283" t="s">
        <v>757</v>
      </c>
      <c r="EJ382" s="283">
        <v>5</v>
      </c>
      <c r="EK382" s="218">
        <v>12</v>
      </c>
      <c r="EL382" s="218">
        <v>2</v>
      </c>
      <c r="EM382" s="218">
        <v>1</v>
      </c>
      <c r="EN382" s="218">
        <v>156</v>
      </c>
      <c r="EO382" s="218">
        <v>79</v>
      </c>
      <c r="EP382" s="1083">
        <v>32.462195923734384</v>
      </c>
      <c r="EQ382" s="1057">
        <v>2</v>
      </c>
      <c r="ER382" s="998" t="s">
        <v>863</v>
      </c>
      <c r="ES382" s="1057">
        <v>3</v>
      </c>
      <c r="ET382" s="1057">
        <v>2</v>
      </c>
      <c r="EU382" s="269" t="s">
        <v>863</v>
      </c>
      <c r="EV382" s="269" t="s">
        <v>863</v>
      </c>
      <c r="EW382" s="269"/>
      <c r="EX382" s="987">
        <v>7308</v>
      </c>
      <c r="EY382" s="230"/>
      <c r="EZ382" s="230"/>
      <c r="FA382" s="230"/>
      <c r="FB382" s="230"/>
      <c r="FC382" s="126"/>
      <c r="FD382" s="128"/>
      <c r="FE382" s="197"/>
      <c r="FF382" s="32">
        <v>57</v>
      </c>
      <c r="FG382" s="230">
        <v>1565375</v>
      </c>
      <c r="FH382" s="230">
        <v>3.3</v>
      </c>
      <c r="FI382" s="133">
        <v>8322.0361509835202</v>
      </c>
      <c r="FJ382" s="538">
        <v>6491.1881977671455</v>
      </c>
      <c r="FK382" s="539"/>
      <c r="FL382" s="539"/>
      <c r="FM382" s="540">
        <v>2.8030307311469969</v>
      </c>
      <c r="FN382" s="541"/>
      <c r="FO382" s="542" t="e">
        <v>#DIV/0!</v>
      </c>
      <c r="FP382" s="137">
        <v>18195</v>
      </c>
      <c r="FQ382" s="234" t="s">
        <v>158</v>
      </c>
      <c r="FR382" s="93"/>
      <c r="FS382" s="101">
        <v>78</v>
      </c>
      <c r="GR382" s="225"/>
      <c r="GS382" s="225"/>
    </row>
    <row r="383" spans="1:201" hidden="1" x14ac:dyDescent="0.25">
      <c r="A383" s="101">
        <v>260</v>
      </c>
      <c r="B383" s="228">
        <f>COUNTIFS($E$1:E383,E383,$G$1:G383,G383)</f>
        <v>1</v>
      </c>
      <c r="C383" s="228"/>
      <c r="D383" s="966">
        <v>7313</v>
      </c>
      <c r="E383" s="233" t="s">
        <v>809</v>
      </c>
      <c r="F383" s="223" t="s">
        <v>810</v>
      </c>
      <c r="G383" s="230">
        <v>475711457</v>
      </c>
      <c r="H383" s="230">
        <f t="shared" si="5"/>
        <v>70</v>
      </c>
      <c r="I383" s="223" t="s">
        <v>811</v>
      </c>
      <c r="J383" s="232" t="s">
        <v>812</v>
      </c>
      <c r="K383" s="223" t="s">
        <v>28</v>
      </c>
      <c r="L383" s="257" t="s">
        <v>48</v>
      </c>
      <c r="M383" s="230">
        <v>5</v>
      </c>
      <c r="N383" s="223">
        <v>8</v>
      </c>
      <c r="O383" s="223"/>
      <c r="P383" s="223"/>
      <c r="Q383" s="296" t="s">
        <v>793</v>
      </c>
      <c r="T383" s="173" t="s">
        <v>805</v>
      </c>
      <c r="U383" s="177" t="s">
        <v>798</v>
      </c>
      <c r="V383" s="193" t="s">
        <v>545</v>
      </c>
      <c r="W383" s="173" t="s">
        <v>807</v>
      </c>
      <c r="X383" s="190" t="s">
        <v>808</v>
      </c>
      <c r="Y383" s="173" t="s">
        <v>545</v>
      </c>
      <c r="Z383" s="173" t="s">
        <v>545</v>
      </c>
      <c r="AA383" s="97"/>
      <c r="AB383" s="97"/>
      <c r="AC383" s="109">
        <v>1633</v>
      </c>
      <c r="AD383" s="109"/>
      <c r="AE383" s="109"/>
      <c r="AF383" s="109"/>
      <c r="AG383" s="109"/>
      <c r="AH383" s="166" t="s">
        <v>728</v>
      </c>
      <c r="AJ383" s="226">
        <v>1.5</v>
      </c>
      <c r="AK383" s="226">
        <v>79.400000000000006</v>
      </c>
      <c r="AL383" s="318">
        <v>1.1910000000000001</v>
      </c>
      <c r="AM383" s="226">
        <v>17628</v>
      </c>
      <c r="AN383" s="281">
        <v>14.102399999999999</v>
      </c>
      <c r="AO383" s="226">
        <v>4</v>
      </c>
      <c r="AP383" s="370">
        <v>42.6</v>
      </c>
      <c r="AQ383" s="320">
        <v>46.8</v>
      </c>
      <c r="AR383" s="371">
        <v>5.2</v>
      </c>
      <c r="AS383" s="322">
        <v>94.600000000000009</v>
      </c>
      <c r="AT383" s="373">
        <v>0.91025641025641035</v>
      </c>
      <c r="AU383" s="369">
        <v>4.7333333333333343</v>
      </c>
      <c r="AV383" s="325">
        <v>0.81923076923076921</v>
      </c>
      <c r="AW383" s="226">
        <v>30.8</v>
      </c>
      <c r="AX383" s="340">
        <v>0.6</v>
      </c>
      <c r="AY383" s="330">
        <v>0.79</v>
      </c>
      <c r="AZ383" s="231" t="s">
        <v>754</v>
      </c>
      <c r="BA383" s="327" t="s">
        <v>754</v>
      </c>
      <c r="BB383" s="328">
        <v>0.01</v>
      </c>
      <c r="BC383" s="329">
        <v>2.3600000000000003</v>
      </c>
      <c r="BD383" s="346"/>
      <c r="BJ383" s="108">
        <v>25.9</v>
      </c>
      <c r="BK383" s="108">
        <v>74.099999999999994</v>
      </c>
      <c r="BL383" s="331">
        <v>0.34952766531713902</v>
      </c>
      <c r="BM383" s="342">
        <v>0.7</v>
      </c>
      <c r="BN383" s="231" t="s">
        <v>754</v>
      </c>
      <c r="BO383" s="108">
        <v>14.6</v>
      </c>
      <c r="BP383" s="108">
        <v>16.600000000000001</v>
      </c>
      <c r="BQ383" s="333">
        <v>1.1369863013698631</v>
      </c>
      <c r="BR383" s="347">
        <v>38.5</v>
      </c>
      <c r="BS383" s="347">
        <v>92.9</v>
      </c>
      <c r="BT383" s="347"/>
      <c r="BU383" s="357">
        <v>0.1</v>
      </c>
      <c r="BV383" s="357">
        <v>47.6</v>
      </c>
      <c r="BW383" s="357" t="s">
        <v>754</v>
      </c>
      <c r="BX383" s="357" t="s">
        <v>754</v>
      </c>
      <c r="BY383" s="357" t="s">
        <v>754</v>
      </c>
      <c r="BZ383" s="357" t="s">
        <v>754</v>
      </c>
      <c r="CA383" s="357">
        <v>19</v>
      </c>
      <c r="CB383" s="357">
        <v>9.1</v>
      </c>
      <c r="CC383" s="357" t="s">
        <v>754</v>
      </c>
      <c r="CX383" s="62" t="s">
        <v>932</v>
      </c>
      <c r="CY383" s="158">
        <v>4</v>
      </c>
      <c r="CZ383" s="62" t="s">
        <v>935</v>
      </c>
      <c r="DA383" s="231" t="s">
        <v>935</v>
      </c>
      <c r="DD383" s="54">
        <v>7313</v>
      </c>
      <c r="DE383" s="56">
        <v>2161.1884675000015</v>
      </c>
      <c r="DF383" s="58" t="s">
        <v>1166</v>
      </c>
      <c r="DG383" s="56">
        <v>8.4022370800000079E-2</v>
      </c>
      <c r="DH383" s="56">
        <v>29.303522439999966</v>
      </c>
      <c r="DI383" s="24" t="s">
        <v>809</v>
      </c>
      <c r="DJ383" s="212">
        <v>475711457</v>
      </c>
      <c r="DK383" s="218" t="s">
        <v>811</v>
      </c>
      <c r="DL383" s="3">
        <v>7313</v>
      </c>
      <c r="DM383" s="218">
        <v>70</v>
      </c>
      <c r="DN383" s="266" t="s">
        <v>1090</v>
      </c>
      <c r="DO383" s="46" t="s">
        <v>48</v>
      </c>
      <c r="DP383" s="978" t="s">
        <v>532</v>
      </c>
      <c r="DQ383" s="996">
        <v>2</v>
      </c>
      <c r="DR383" s="1056" t="s">
        <v>34</v>
      </c>
      <c r="DS383" s="1057" t="s">
        <v>1032</v>
      </c>
      <c r="DU383" s="269">
        <v>1</v>
      </c>
      <c r="DV383" s="998">
        <v>35796</v>
      </c>
      <c r="DW383" s="269">
        <v>1</v>
      </c>
      <c r="DX383" s="269">
        <v>2</v>
      </c>
      <c r="DY383" s="269">
        <v>2.2000000000000002</v>
      </c>
      <c r="DZ383" s="269">
        <v>1633</v>
      </c>
      <c r="EA383" s="1020">
        <v>0.41399999999999998</v>
      </c>
      <c r="EB383" s="1020">
        <v>0.58599999999999997</v>
      </c>
      <c r="EC383" s="269">
        <v>0.6</v>
      </c>
      <c r="ED383" s="269" t="s">
        <v>863</v>
      </c>
      <c r="EE383" s="269">
        <v>196.2</v>
      </c>
      <c r="EF383" s="919">
        <v>8.14</v>
      </c>
      <c r="EG383" s="269">
        <v>9</v>
      </c>
      <c r="EH383" s="556">
        <v>4</v>
      </c>
      <c r="EI383" s="283">
        <v>8</v>
      </c>
      <c r="EJ383" s="283">
        <v>5</v>
      </c>
      <c r="EK383" s="218">
        <v>10</v>
      </c>
      <c r="EL383" s="218">
        <v>2</v>
      </c>
      <c r="EM383" s="218">
        <v>0</v>
      </c>
      <c r="EN383" s="218">
        <v>164</v>
      </c>
      <c r="EO383" s="218">
        <v>70</v>
      </c>
      <c r="EP383" s="1083">
        <v>26.026174895895302</v>
      </c>
      <c r="EQ383" s="1057">
        <v>1</v>
      </c>
      <c r="ER383" s="998">
        <v>43033</v>
      </c>
      <c r="ES383" s="1057" t="s">
        <v>863</v>
      </c>
      <c r="ET383" s="1057" t="s">
        <v>863</v>
      </c>
      <c r="EU383" s="269" t="s">
        <v>863</v>
      </c>
      <c r="EV383" s="269" t="s">
        <v>863</v>
      </c>
      <c r="EW383" s="269"/>
      <c r="EX383" s="987">
        <v>7313</v>
      </c>
      <c r="EY383" s="230"/>
      <c r="EZ383" s="230"/>
      <c r="FA383" s="230"/>
      <c r="FB383" s="230"/>
      <c r="FC383" s="126"/>
      <c r="FD383" s="128"/>
      <c r="FE383" s="197"/>
      <c r="FF383" s="32">
        <v>75</v>
      </c>
      <c r="FG383" s="230">
        <v>1511528</v>
      </c>
      <c r="FH383" s="230">
        <v>3.3</v>
      </c>
      <c r="FI383" s="133">
        <v>6107.1838383838385</v>
      </c>
      <c r="FJ383" s="538">
        <v>91.607757575757574</v>
      </c>
      <c r="FK383" s="539"/>
      <c r="FL383" s="539"/>
      <c r="FM383" s="540">
        <v>17.826001238481854</v>
      </c>
      <c r="FN383" s="541"/>
      <c r="FO383" s="542" t="e">
        <v>#DIV/0!</v>
      </c>
      <c r="FP383" s="137">
        <v>1633</v>
      </c>
      <c r="FQ383" s="234" t="s">
        <v>728</v>
      </c>
      <c r="FR383" s="42"/>
      <c r="FS383" s="101">
        <v>1.5</v>
      </c>
      <c r="GR383" s="225"/>
      <c r="GS383" s="225"/>
    </row>
    <row r="384" spans="1:201" hidden="1" x14ac:dyDescent="0.25">
      <c r="A384" s="228">
        <v>261</v>
      </c>
      <c r="B384" s="228">
        <f>COUNTIFS($E$1:E384,E384,$G$1:G384,G384)</f>
        <v>1</v>
      </c>
      <c r="C384" s="228"/>
      <c r="D384" s="966">
        <v>7328</v>
      </c>
      <c r="E384" s="233" t="s">
        <v>813</v>
      </c>
      <c r="F384" s="223" t="s">
        <v>814</v>
      </c>
      <c r="G384" s="230">
        <v>291009484</v>
      </c>
      <c r="H384" s="230">
        <f t="shared" si="5"/>
        <v>88</v>
      </c>
      <c r="I384" s="223" t="s">
        <v>815</v>
      </c>
      <c r="J384" s="232" t="s">
        <v>34</v>
      </c>
      <c r="K384" s="230" t="s">
        <v>53</v>
      </c>
      <c r="L384" s="257" t="s">
        <v>48</v>
      </c>
      <c r="M384" s="230">
        <v>10</v>
      </c>
      <c r="N384" s="223" t="s">
        <v>1132</v>
      </c>
      <c r="O384" s="223"/>
      <c r="P384" s="223"/>
      <c r="Q384" s="296" t="s">
        <v>793</v>
      </c>
      <c r="T384" s="173" t="s">
        <v>805</v>
      </c>
      <c r="U384" s="177" t="s">
        <v>806</v>
      </c>
      <c r="V384" s="193" t="s">
        <v>545</v>
      </c>
      <c r="W384" s="173" t="s">
        <v>807</v>
      </c>
      <c r="X384" s="190" t="s">
        <v>808</v>
      </c>
      <c r="Y384" s="173" t="s">
        <v>545</v>
      </c>
      <c r="Z384" s="173" t="s">
        <v>545</v>
      </c>
      <c r="AA384" s="97"/>
      <c r="AB384" s="97"/>
      <c r="AC384" s="109">
        <v>320</v>
      </c>
      <c r="AD384" s="109"/>
      <c r="AE384" s="109"/>
      <c r="AF384" s="109"/>
      <c r="AG384" s="109"/>
      <c r="AH384" s="166" t="s">
        <v>158</v>
      </c>
      <c r="AJ384" s="226">
        <v>9.39</v>
      </c>
      <c r="AK384" s="226">
        <v>92.4</v>
      </c>
      <c r="AL384" s="318">
        <v>8.6763600000000007</v>
      </c>
      <c r="AM384" s="226">
        <v>12649</v>
      </c>
      <c r="AN384" s="281">
        <v>5.0595999999999997</v>
      </c>
      <c r="AO384" s="226">
        <v>4</v>
      </c>
      <c r="AP384" s="370">
        <v>54.9</v>
      </c>
      <c r="AQ384" s="320">
        <v>18</v>
      </c>
      <c r="AR384" s="371">
        <v>24.7</v>
      </c>
      <c r="AS384" s="322">
        <v>97.600000000000009</v>
      </c>
      <c r="AT384" s="373">
        <v>3.05</v>
      </c>
      <c r="AU384" s="369">
        <v>75.334999999999994</v>
      </c>
      <c r="AV384" s="325">
        <v>1.2857142857142856</v>
      </c>
      <c r="AW384" s="280">
        <v>35.535639369505184</v>
      </c>
      <c r="AX384" s="326">
        <v>4.1997235023041473</v>
      </c>
      <c r="AY384" s="330">
        <v>7.64</v>
      </c>
      <c r="AZ384" s="231" t="s">
        <v>754</v>
      </c>
      <c r="BA384" s="327">
        <v>2.13</v>
      </c>
      <c r="BB384" s="328">
        <v>0.15688606742919839</v>
      </c>
      <c r="BC384" s="329">
        <v>3.8728721260989629</v>
      </c>
      <c r="BD384" s="329"/>
      <c r="BE384" s="231" t="s">
        <v>754</v>
      </c>
      <c r="BF384" s="231" t="s">
        <v>754</v>
      </c>
      <c r="BG384" s="231" t="s">
        <v>754</v>
      </c>
      <c r="BH384" s="231" t="s">
        <v>754</v>
      </c>
      <c r="BJ384" s="108">
        <v>43.3</v>
      </c>
      <c r="BK384" s="108">
        <v>55.5</v>
      </c>
      <c r="BL384" s="331">
        <v>0.78018018018018009</v>
      </c>
      <c r="BM384" s="342">
        <v>0.5</v>
      </c>
      <c r="BN384" s="231" t="s">
        <v>754</v>
      </c>
      <c r="BO384" s="108">
        <v>12.2</v>
      </c>
      <c r="BP384" s="108">
        <v>17.100000000000001</v>
      </c>
      <c r="BQ384" s="333">
        <v>1.4016393442622952</v>
      </c>
      <c r="BR384" s="347"/>
      <c r="BS384" s="347"/>
      <c r="BT384" s="347"/>
      <c r="BU384" s="347"/>
      <c r="BV384" s="347"/>
      <c r="BW384" s="347"/>
      <c r="BX384" s="347"/>
      <c r="BY384" s="347"/>
      <c r="BZ384" s="347"/>
      <c r="CA384" s="347"/>
      <c r="CB384" s="347"/>
      <c r="CC384" s="347"/>
      <c r="CN384" s="470">
        <v>17.100000000000001</v>
      </c>
      <c r="CO384" s="470">
        <v>24.2</v>
      </c>
      <c r="CP384" s="470">
        <v>4.1399999999999997</v>
      </c>
      <c r="CQ384" s="470">
        <v>9.5</v>
      </c>
      <c r="CR384" s="470">
        <v>1.62</v>
      </c>
      <c r="CS384" s="470">
        <v>53.2</v>
      </c>
      <c r="CT384" s="470">
        <v>9.09</v>
      </c>
      <c r="CU384" s="471" t="s">
        <v>754</v>
      </c>
      <c r="CX384" s="62" t="s">
        <v>929</v>
      </c>
      <c r="CY384" s="62">
        <v>3</v>
      </c>
      <c r="CZ384" s="98" t="s">
        <v>949</v>
      </c>
      <c r="DA384" s="231" t="s">
        <v>928</v>
      </c>
      <c r="DD384" s="54">
        <v>7328</v>
      </c>
      <c r="DE384" s="56">
        <v>91.79704461</v>
      </c>
      <c r="DF384" s="58">
        <v>28.6</v>
      </c>
      <c r="DG384" s="56">
        <v>0</v>
      </c>
      <c r="DH384" s="56">
        <v>28.523212959999967</v>
      </c>
      <c r="DI384" s="4" t="s">
        <v>813</v>
      </c>
      <c r="DJ384" s="212">
        <v>291009484</v>
      </c>
      <c r="DK384" s="109" t="s">
        <v>815</v>
      </c>
      <c r="DL384" s="3">
        <v>7328</v>
      </c>
      <c r="DM384" s="95">
        <v>88</v>
      </c>
      <c r="DN384" s="521" t="s">
        <v>1088</v>
      </c>
      <c r="DO384" s="46" t="s">
        <v>48</v>
      </c>
      <c r="DP384" s="978" t="s">
        <v>158</v>
      </c>
      <c r="DQ384" s="996">
        <v>2</v>
      </c>
      <c r="DR384" s="559" t="s">
        <v>34</v>
      </c>
      <c r="DS384" s="1057" t="s">
        <v>34</v>
      </c>
      <c r="DU384" s="269">
        <v>0</v>
      </c>
      <c r="DV384" s="269" t="s">
        <v>863</v>
      </c>
      <c r="DW384" s="269" t="s">
        <v>863</v>
      </c>
      <c r="DX384" s="269" t="s">
        <v>863</v>
      </c>
      <c r="DY384" s="269" t="s">
        <v>863</v>
      </c>
      <c r="DZ384" s="269">
        <v>320</v>
      </c>
      <c r="EA384" s="1020">
        <v>8.6999999999999994E-2</v>
      </c>
      <c r="EB384" s="1020">
        <v>0.91300000000000003</v>
      </c>
      <c r="EC384" s="269">
        <v>2.1</v>
      </c>
      <c r="ED384" s="269">
        <v>615.29999999999995</v>
      </c>
      <c r="EE384" s="269" t="s">
        <v>863</v>
      </c>
      <c r="EF384" s="919">
        <v>2.13</v>
      </c>
      <c r="EG384" s="269">
        <v>2</v>
      </c>
      <c r="EH384" s="556">
        <v>3</v>
      </c>
      <c r="EI384" s="283" t="s">
        <v>816</v>
      </c>
      <c r="EJ384" s="283">
        <v>10</v>
      </c>
      <c r="EK384" s="218">
        <v>15</v>
      </c>
      <c r="EL384" s="218">
        <v>2</v>
      </c>
      <c r="EM384" s="218">
        <v>1</v>
      </c>
      <c r="EN384" s="218">
        <v>163</v>
      </c>
      <c r="EO384" s="218">
        <v>75</v>
      </c>
      <c r="EP384" s="1083">
        <v>28.228386465429637</v>
      </c>
      <c r="EQ384" s="1057">
        <v>1</v>
      </c>
      <c r="ER384" s="998" t="s">
        <v>863</v>
      </c>
      <c r="ES384" s="1057">
        <v>3</v>
      </c>
      <c r="ET384" s="1057">
        <v>2</v>
      </c>
      <c r="EU384" s="269" t="s">
        <v>863</v>
      </c>
      <c r="EV384" s="269" t="s">
        <v>863</v>
      </c>
      <c r="EW384" s="269"/>
      <c r="EX384" s="987">
        <v>7328</v>
      </c>
      <c r="EY384" s="230"/>
      <c r="EZ384" s="230"/>
      <c r="FA384" s="230"/>
      <c r="FB384" s="230"/>
      <c r="FC384" s="126"/>
      <c r="FD384" s="128"/>
      <c r="FE384" s="197"/>
      <c r="FF384" s="32">
        <v>75</v>
      </c>
      <c r="FG384" s="230">
        <v>145921</v>
      </c>
      <c r="FH384" s="230">
        <v>10</v>
      </c>
      <c r="FI384" s="133">
        <v>194.56133333333332</v>
      </c>
      <c r="FJ384" s="538">
        <v>18.269309199999999</v>
      </c>
      <c r="FK384" s="539"/>
      <c r="FL384" s="539"/>
      <c r="FM384" s="540">
        <v>17.515714277800939</v>
      </c>
      <c r="FN384" s="541"/>
      <c r="FO384" s="542" t="e">
        <v>#DIV/0!</v>
      </c>
      <c r="FP384" s="137">
        <v>320</v>
      </c>
      <c r="FQ384" s="234" t="s">
        <v>158</v>
      </c>
      <c r="FR384" s="42"/>
      <c r="FS384" s="101">
        <v>9.39</v>
      </c>
      <c r="GR384" s="225"/>
      <c r="GS384" s="225"/>
    </row>
    <row r="385" spans="1:201" hidden="1" x14ac:dyDescent="0.25">
      <c r="A385" s="101">
        <v>262</v>
      </c>
      <c r="B385" s="228">
        <f>COUNTIFS($E$1:E385,E385,$G$1:G385,G385)</f>
        <v>1</v>
      </c>
      <c r="C385" s="228"/>
      <c r="D385" s="966">
        <v>7329</v>
      </c>
      <c r="E385" s="233" t="s">
        <v>818</v>
      </c>
      <c r="F385" s="223" t="s">
        <v>819</v>
      </c>
      <c r="G385" s="230">
        <v>7754235313</v>
      </c>
      <c r="H385" s="230">
        <f t="shared" si="5"/>
        <v>40</v>
      </c>
      <c r="I385" s="223" t="s">
        <v>815</v>
      </c>
      <c r="J385" s="232" t="s">
        <v>820</v>
      </c>
      <c r="K385" s="230" t="s">
        <v>53</v>
      </c>
      <c r="L385" s="257" t="s">
        <v>48</v>
      </c>
      <c r="M385" s="230">
        <v>4.5</v>
      </c>
      <c r="N385" s="223" t="s">
        <v>408</v>
      </c>
      <c r="O385" s="223"/>
      <c r="P385" s="223"/>
      <c r="Q385" s="296" t="s">
        <v>793</v>
      </c>
      <c r="T385" s="173" t="s">
        <v>805</v>
      </c>
      <c r="U385" s="177" t="s">
        <v>806</v>
      </c>
      <c r="V385" s="193" t="s">
        <v>545</v>
      </c>
      <c r="W385" s="173" t="s">
        <v>807</v>
      </c>
      <c r="X385" s="190" t="s">
        <v>808</v>
      </c>
      <c r="Y385" s="173" t="s">
        <v>545</v>
      </c>
      <c r="Z385" s="173" t="s">
        <v>545</v>
      </c>
      <c r="AA385" s="97"/>
      <c r="AB385" s="97"/>
      <c r="AC385" s="109">
        <v>258</v>
      </c>
      <c r="AD385" s="109"/>
      <c r="AE385" s="109"/>
      <c r="AF385" s="109"/>
      <c r="AG385" s="109"/>
      <c r="AH385" s="166" t="s">
        <v>161</v>
      </c>
      <c r="AJ385" s="226">
        <v>6.2</v>
      </c>
      <c r="AK385" s="226">
        <v>88.2</v>
      </c>
      <c r="AL385" s="318">
        <v>5.4683999999999999</v>
      </c>
      <c r="AM385" s="226">
        <v>27416</v>
      </c>
      <c r="AN385" s="281">
        <v>24.369777777777777</v>
      </c>
      <c r="AO385" s="226">
        <v>4</v>
      </c>
      <c r="AP385" s="370">
        <v>55.3</v>
      </c>
      <c r="AQ385" s="320">
        <v>35.5</v>
      </c>
      <c r="AR385" s="371">
        <v>8.42</v>
      </c>
      <c r="AS385" s="322">
        <v>99.22</v>
      </c>
      <c r="AT385" s="373">
        <v>1.5577464788732394</v>
      </c>
      <c r="AU385" s="369">
        <v>13.116225352112675</v>
      </c>
      <c r="AV385" s="325">
        <v>1.2591074681238614</v>
      </c>
      <c r="AW385" s="280">
        <v>43.199473337722189</v>
      </c>
      <c r="AX385" s="326">
        <v>1.5337924528301887</v>
      </c>
      <c r="AY385" s="330">
        <v>2.77</v>
      </c>
      <c r="AZ385" s="231" t="s">
        <v>754</v>
      </c>
      <c r="BA385" s="327">
        <v>18.399999999999999</v>
      </c>
      <c r="BB385" s="328">
        <v>0.14549045424621462</v>
      </c>
      <c r="BC385" s="329">
        <v>2.4201053324555617</v>
      </c>
      <c r="BD385" s="329"/>
      <c r="BE385" s="231" t="s">
        <v>754</v>
      </c>
      <c r="BF385" s="231" t="s">
        <v>754</v>
      </c>
      <c r="BG385" s="231" t="s">
        <v>754</v>
      </c>
      <c r="BH385" s="231" t="s">
        <v>754</v>
      </c>
      <c r="BJ385" s="108">
        <v>42</v>
      </c>
      <c r="BK385" s="108">
        <v>57.4</v>
      </c>
      <c r="BL385" s="331">
        <v>0.73170731707317072</v>
      </c>
      <c r="BM385" s="342">
        <v>0.5</v>
      </c>
      <c r="BN385" s="231" t="s">
        <v>754</v>
      </c>
      <c r="BO385" s="108">
        <v>6.49</v>
      </c>
      <c r="BP385" s="108">
        <v>12.9</v>
      </c>
      <c r="BQ385" s="333">
        <v>1.9876733436055469</v>
      </c>
      <c r="BR385" s="347"/>
      <c r="BS385" s="347"/>
      <c r="BT385" s="347"/>
      <c r="BU385" s="347"/>
      <c r="BV385" s="347"/>
      <c r="BW385" s="347"/>
      <c r="BX385" s="347"/>
      <c r="BY385" s="347"/>
      <c r="BZ385" s="347"/>
      <c r="CA385" s="347"/>
      <c r="CB385" s="347"/>
      <c r="CC385" s="347"/>
      <c r="CN385" s="470">
        <v>35.799999999999997</v>
      </c>
      <c r="CO385" s="470">
        <v>27.2</v>
      </c>
      <c r="CP385" s="470">
        <v>9.7200000000000006</v>
      </c>
      <c r="CQ385" s="470">
        <v>5.88</v>
      </c>
      <c r="CR385" s="470">
        <v>2.1</v>
      </c>
      <c r="CS385" s="470">
        <v>53.3</v>
      </c>
      <c r="CT385" s="470">
        <v>19.100000000000001</v>
      </c>
      <c r="CU385" s="471" t="s">
        <v>754</v>
      </c>
      <c r="CX385" s="62" t="s">
        <v>926</v>
      </c>
      <c r="CY385" s="62">
        <v>2</v>
      </c>
      <c r="CZ385" s="62" t="s">
        <v>930</v>
      </c>
      <c r="DA385" s="98" t="s">
        <v>930</v>
      </c>
      <c r="DD385" s="54"/>
      <c r="DE385" s="56"/>
      <c r="DF385" s="58"/>
      <c r="DG385" s="56"/>
      <c r="DH385" s="56"/>
      <c r="DI385" s="4" t="s">
        <v>818</v>
      </c>
      <c r="DJ385" s="212">
        <v>7754235313</v>
      </c>
      <c r="DK385" s="218" t="s">
        <v>815</v>
      </c>
      <c r="DL385" s="3">
        <v>7329</v>
      </c>
      <c r="DM385" s="218">
        <v>40</v>
      </c>
      <c r="DN385" s="266" t="s">
        <v>1090</v>
      </c>
      <c r="DO385" s="46" t="s">
        <v>48</v>
      </c>
      <c r="DP385" s="978" t="s">
        <v>161</v>
      </c>
      <c r="DQ385" s="996">
        <v>2</v>
      </c>
      <c r="DR385" s="1056" t="s">
        <v>1155</v>
      </c>
      <c r="DS385" s="1057" t="s">
        <v>89</v>
      </c>
      <c r="DU385" s="269">
        <v>0</v>
      </c>
      <c r="DV385" s="269" t="s">
        <v>863</v>
      </c>
      <c r="DW385" s="269" t="s">
        <v>863</v>
      </c>
      <c r="DX385" s="269">
        <v>7.3</v>
      </c>
      <c r="DY385" s="269" t="s">
        <v>863</v>
      </c>
      <c r="DZ385" s="269">
        <v>258</v>
      </c>
      <c r="EA385" s="1020">
        <v>0.14000000000000001</v>
      </c>
      <c r="EB385" s="1020">
        <v>0.86</v>
      </c>
      <c r="EC385" s="269" t="s">
        <v>863</v>
      </c>
      <c r="ED385" s="269" t="s">
        <v>863</v>
      </c>
      <c r="EE385" s="269" t="s">
        <v>863</v>
      </c>
      <c r="EF385" s="269" t="s">
        <v>863</v>
      </c>
      <c r="EG385" s="269">
        <v>0</v>
      </c>
      <c r="EH385" s="556">
        <v>2</v>
      </c>
      <c r="EI385" s="283" t="s">
        <v>408</v>
      </c>
      <c r="EJ385" s="283">
        <v>4.5</v>
      </c>
      <c r="EK385" s="218">
        <v>10</v>
      </c>
      <c r="EL385" s="218">
        <v>2</v>
      </c>
      <c r="EM385" s="218">
        <v>0</v>
      </c>
      <c r="EN385" s="218">
        <v>162</v>
      </c>
      <c r="EO385" s="218">
        <v>90</v>
      </c>
      <c r="EP385" s="1083">
        <v>34.293552812071326</v>
      </c>
      <c r="EQ385" s="1057">
        <v>1</v>
      </c>
      <c r="ER385" s="998" t="s">
        <v>863</v>
      </c>
      <c r="ES385" s="1057">
        <v>0</v>
      </c>
      <c r="ET385" s="1057">
        <v>0</v>
      </c>
      <c r="EU385" s="269">
        <v>4</v>
      </c>
      <c r="EV385" s="998">
        <v>42891</v>
      </c>
      <c r="EW385" s="998"/>
      <c r="EX385" s="987">
        <v>7329</v>
      </c>
      <c r="EY385" s="230"/>
      <c r="EZ385" s="230"/>
      <c r="FA385" s="230"/>
      <c r="FB385" s="230"/>
      <c r="FC385" s="126"/>
      <c r="FD385" s="128"/>
      <c r="FE385" s="197"/>
      <c r="FF385" s="32">
        <v>75</v>
      </c>
      <c r="FG385" s="230">
        <v>501131</v>
      </c>
      <c r="FH385" s="230">
        <v>5</v>
      </c>
      <c r="FI385" s="133">
        <v>1336.3493333333333</v>
      </c>
      <c r="FJ385" s="538">
        <v>82.853658666666675</v>
      </c>
      <c r="FK385" s="539"/>
      <c r="FL385" s="539"/>
      <c r="FM385" s="540">
        <v>3.1139240457440107</v>
      </c>
      <c r="FN385" s="541"/>
      <c r="FO385" s="542" t="e">
        <v>#DIV/0!</v>
      </c>
      <c r="FP385" s="137">
        <v>258</v>
      </c>
      <c r="FQ385" s="234" t="s">
        <v>161</v>
      </c>
      <c r="FR385" s="93"/>
      <c r="FS385" s="101">
        <v>6.2</v>
      </c>
      <c r="FT385" s="921"/>
      <c r="FU385" s="921"/>
      <c r="FV385" s="921"/>
      <c r="GR385" s="225"/>
      <c r="GS385" s="225"/>
    </row>
    <row r="386" spans="1:201" hidden="1" x14ac:dyDescent="0.25">
      <c r="A386" s="101">
        <v>263</v>
      </c>
      <c r="B386" s="228">
        <f>COUNTIFS($E$1:E386,E386,$G$1:G386,G386)</f>
        <v>1</v>
      </c>
      <c r="C386" s="228"/>
      <c r="D386" s="966">
        <v>7330</v>
      </c>
      <c r="E386" s="233" t="s">
        <v>821</v>
      </c>
      <c r="F386" s="223" t="s">
        <v>49</v>
      </c>
      <c r="G386" s="230">
        <v>525218087</v>
      </c>
      <c r="H386" s="230">
        <f t="shared" si="5"/>
        <v>65</v>
      </c>
      <c r="I386" s="223" t="s">
        <v>815</v>
      </c>
      <c r="J386" s="232" t="s">
        <v>822</v>
      </c>
      <c r="K386" s="230" t="s">
        <v>53</v>
      </c>
      <c r="L386" s="257" t="s">
        <v>48</v>
      </c>
      <c r="M386" s="230">
        <v>16.5</v>
      </c>
      <c r="N386" s="223">
        <v>1</v>
      </c>
      <c r="O386" s="223"/>
      <c r="P386" s="223"/>
      <c r="Q386" s="296" t="s">
        <v>793</v>
      </c>
      <c r="T386" s="173" t="s">
        <v>805</v>
      </c>
      <c r="U386" s="177" t="s">
        <v>806</v>
      </c>
      <c r="V386" s="193" t="s">
        <v>545</v>
      </c>
      <c r="W386" s="173" t="s">
        <v>807</v>
      </c>
      <c r="X386" s="190" t="s">
        <v>808</v>
      </c>
      <c r="Y386" s="173" t="s">
        <v>545</v>
      </c>
      <c r="Z386" s="173" t="s">
        <v>545</v>
      </c>
      <c r="AA386" s="97"/>
      <c r="AB386" s="97"/>
      <c r="AC386" s="109">
        <v>624</v>
      </c>
      <c r="AD386" s="109"/>
      <c r="AE386" s="109"/>
      <c r="AF386" s="109"/>
      <c r="AG386" s="109"/>
      <c r="AH386" s="166" t="s">
        <v>161</v>
      </c>
      <c r="AJ386" s="226">
        <v>82.3</v>
      </c>
      <c r="AK386" s="226">
        <v>95.7</v>
      </c>
      <c r="AL386" s="318">
        <v>78.761099999999999</v>
      </c>
      <c r="AM386" s="226">
        <v>200059</v>
      </c>
      <c r="AN386" s="281">
        <v>48.499151515151517</v>
      </c>
      <c r="AO386" s="226">
        <v>4</v>
      </c>
      <c r="AP386" s="370">
        <v>13.4</v>
      </c>
      <c r="AQ386" s="320">
        <v>41.9</v>
      </c>
      <c r="AR386" s="371">
        <v>42.8</v>
      </c>
      <c r="AS386" s="322">
        <v>98.1</v>
      </c>
      <c r="AT386" s="373">
        <v>0.31980906921241053</v>
      </c>
      <c r="AU386" s="369">
        <v>13.68782816229117</v>
      </c>
      <c r="AV386" s="325">
        <v>0.15820543093270367</v>
      </c>
      <c r="AW386" s="280">
        <v>10.875165532223395</v>
      </c>
      <c r="AX386" s="326">
        <v>0.60416184971098263</v>
      </c>
      <c r="AY386" s="330">
        <v>4.51</v>
      </c>
      <c r="AZ386" s="231" t="s">
        <v>754</v>
      </c>
      <c r="BA386" s="327">
        <v>8.3699999999999992</v>
      </c>
      <c r="BB386" s="328">
        <v>8.3729150557826121E-2</v>
      </c>
      <c r="BC386" s="329">
        <v>0.50496689355532109</v>
      </c>
      <c r="BD386" s="329"/>
      <c r="BE386" s="231" t="s">
        <v>754</v>
      </c>
      <c r="BF386" s="231" t="s">
        <v>754</v>
      </c>
      <c r="BG386" s="231" t="s">
        <v>754</v>
      </c>
      <c r="BH386" s="231" t="s">
        <v>754</v>
      </c>
      <c r="BJ386" s="108">
        <v>38</v>
      </c>
      <c r="BK386" s="108">
        <v>62.5</v>
      </c>
      <c r="BL386" s="331">
        <v>0.60799999999999998</v>
      </c>
      <c r="BM386" s="342">
        <v>0.2</v>
      </c>
      <c r="BN386" s="231" t="s">
        <v>754</v>
      </c>
      <c r="BO386" s="108">
        <v>5.03</v>
      </c>
      <c r="BP386" s="108">
        <v>8.52</v>
      </c>
      <c r="BQ386" s="333">
        <v>1.6938369781312126</v>
      </c>
      <c r="BR386" s="347"/>
      <c r="BS386" s="347"/>
      <c r="BT386" s="347"/>
      <c r="BU386" s="347"/>
      <c r="BV386" s="347"/>
      <c r="BW386" s="347"/>
      <c r="BX386" s="347"/>
      <c r="BY386" s="347"/>
      <c r="BZ386" s="347"/>
      <c r="CA386" s="347"/>
      <c r="CB386" s="347"/>
      <c r="CC386" s="347"/>
      <c r="CN386" s="470">
        <v>39.9</v>
      </c>
      <c r="CO386" s="470">
        <v>28.9</v>
      </c>
      <c r="CP386" s="470">
        <v>11.5</v>
      </c>
      <c r="CQ386" s="470">
        <v>7.09</v>
      </c>
      <c r="CR386" s="470">
        <v>2.83</v>
      </c>
      <c r="CS386" s="470">
        <v>59.4</v>
      </c>
      <c r="CT386" s="470">
        <v>23.7</v>
      </c>
      <c r="CU386" s="471" t="s">
        <v>754</v>
      </c>
      <c r="CX386" s="62" t="s">
        <v>929</v>
      </c>
      <c r="CY386" s="62">
        <v>3</v>
      </c>
      <c r="CZ386" s="62" t="s">
        <v>1292</v>
      </c>
      <c r="DA386" s="62" t="s">
        <v>1292</v>
      </c>
      <c r="DD386" s="54">
        <v>7330</v>
      </c>
      <c r="DE386" s="56">
        <v>69.254391639999994</v>
      </c>
      <c r="DF386" s="58">
        <v>26.6</v>
      </c>
      <c r="DG386" s="56">
        <v>0</v>
      </c>
      <c r="DH386" s="56">
        <v>26.580653409999996</v>
      </c>
      <c r="DI386" s="4" t="s">
        <v>821</v>
      </c>
      <c r="DJ386" s="212">
        <v>525218087</v>
      </c>
      <c r="DK386" s="218" t="s">
        <v>815</v>
      </c>
      <c r="DL386" s="3">
        <v>7330</v>
      </c>
      <c r="DM386" s="218">
        <v>65</v>
      </c>
      <c r="DN386" s="266" t="s">
        <v>1090</v>
      </c>
      <c r="DO386" s="46" t="s">
        <v>48</v>
      </c>
      <c r="DP386" s="978" t="s">
        <v>161</v>
      </c>
      <c r="DQ386" s="996">
        <v>2</v>
      </c>
      <c r="DR386" s="1056" t="s">
        <v>34</v>
      </c>
      <c r="DS386" s="1057" t="s">
        <v>34</v>
      </c>
      <c r="DU386" s="269">
        <v>0</v>
      </c>
      <c r="DV386" s="269" t="s">
        <v>863</v>
      </c>
      <c r="DW386" s="269" t="s">
        <v>863</v>
      </c>
      <c r="DX386" s="269" t="s">
        <v>863</v>
      </c>
      <c r="DY386" s="269" t="s">
        <v>863</v>
      </c>
      <c r="DZ386" s="269">
        <v>624</v>
      </c>
      <c r="EA386" s="1020">
        <v>0.26900000000000002</v>
      </c>
      <c r="EB386" s="1020">
        <v>0.73099999999999998</v>
      </c>
      <c r="EC386" s="269" t="s">
        <v>863</v>
      </c>
      <c r="ED386" s="269" t="s">
        <v>863</v>
      </c>
      <c r="EE386" s="269" t="s">
        <v>863</v>
      </c>
      <c r="EF386" s="269" t="s">
        <v>863</v>
      </c>
      <c r="EG386" s="269">
        <v>0</v>
      </c>
      <c r="EH386" s="556">
        <v>3</v>
      </c>
      <c r="EI386" s="283" t="s">
        <v>760</v>
      </c>
      <c r="EJ386" s="283">
        <v>16.5</v>
      </c>
      <c r="EK386" s="218">
        <v>20</v>
      </c>
      <c r="EL386" s="218">
        <v>2</v>
      </c>
      <c r="EM386" s="218">
        <v>0</v>
      </c>
      <c r="EN386" s="269">
        <v>174</v>
      </c>
      <c r="EO386" s="269">
        <v>100</v>
      </c>
      <c r="EP386" s="1083">
        <v>33.029462280354075</v>
      </c>
      <c r="EQ386" s="1057">
        <v>1</v>
      </c>
      <c r="ER386" s="998" t="s">
        <v>863</v>
      </c>
      <c r="ES386" s="1057">
        <v>3</v>
      </c>
      <c r="ET386" s="1057">
        <v>1</v>
      </c>
      <c r="EU386" s="269" t="s">
        <v>863</v>
      </c>
      <c r="EV386" s="269" t="s">
        <v>863</v>
      </c>
      <c r="EW386" s="269"/>
      <c r="EX386" s="987">
        <v>7330</v>
      </c>
      <c r="EY386" s="230"/>
      <c r="EZ386" s="230"/>
      <c r="FA386" s="230"/>
      <c r="FB386" s="230"/>
      <c r="FC386" s="126"/>
      <c r="FD386" s="128"/>
      <c r="FE386" s="197"/>
      <c r="FF386" s="32">
        <v>73</v>
      </c>
      <c r="FG386" s="230">
        <v>253949</v>
      </c>
      <c r="FH386" s="230">
        <v>10</v>
      </c>
      <c r="FI386" s="133">
        <v>347.87534246575342</v>
      </c>
      <c r="FJ386" s="538">
        <v>286.30140684931507</v>
      </c>
      <c r="FK386" s="539"/>
      <c r="FL386" s="539"/>
      <c r="FM386" s="540">
        <v>2.1795212495355325</v>
      </c>
      <c r="FN386" s="541"/>
      <c r="FO386" s="542" t="e">
        <v>#DIV/0!</v>
      </c>
      <c r="FP386" s="137">
        <v>624</v>
      </c>
      <c r="FQ386" s="234" t="s">
        <v>161</v>
      </c>
      <c r="FR386" s="42"/>
      <c r="FS386" s="101">
        <v>82.3</v>
      </c>
      <c r="FW386" s="921"/>
      <c r="FX386" s="921"/>
      <c r="FY386" s="921"/>
      <c r="FZ386" s="921"/>
      <c r="GA386" s="921"/>
      <c r="GB386" s="921"/>
      <c r="GC386" s="921"/>
      <c r="GR386" s="225"/>
      <c r="GS386" s="225"/>
    </row>
    <row r="387" spans="1:201" hidden="1" x14ac:dyDescent="0.25">
      <c r="A387" s="101">
        <v>264</v>
      </c>
      <c r="B387" s="228">
        <f>COUNTIFS($E$1:E387,E387,$G$1:G387,G387)</f>
        <v>1</v>
      </c>
      <c r="C387" s="228"/>
      <c r="D387" s="966">
        <v>7331</v>
      </c>
      <c r="E387" s="233" t="s">
        <v>823</v>
      </c>
      <c r="F387" s="223" t="s">
        <v>51</v>
      </c>
      <c r="G387" s="230">
        <v>5457081047</v>
      </c>
      <c r="H387" s="230">
        <f t="shared" si="5"/>
        <v>63</v>
      </c>
      <c r="I387" s="223" t="s">
        <v>815</v>
      </c>
      <c r="J387" s="232" t="s">
        <v>27</v>
      </c>
      <c r="K387" s="230" t="s">
        <v>53</v>
      </c>
      <c r="L387" s="257" t="s">
        <v>48</v>
      </c>
      <c r="M387" s="230">
        <v>6</v>
      </c>
      <c r="N387" s="223">
        <v>6</v>
      </c>
      <c r="O387" s="223"/>
      <c r="P387" s="223"/>
      <c r="Q387" s="296" t="s">
        <v>793</v>
      </c>
      <c r="T387" s="173" t="s">
        <v>805</v>
      </c>
      <c r="U387" s="177" t="s">
        <v>806</v>
      </c>
      <c r="V387" s="193" t="s">
        <v>545</v>
      </c>
      <c r="W387" s="173" t="s">
        <v>807</v>
      </c>
      <c r="X387" s="190" t="s">
        <v>808</v>
      </c>
      <c r="Y387" s="173" t="s">
        <v>545</v>
      </c>
      <c r="Z387" s="173" t="s">
        <v>545</v>
      </c>
      <c r="AA387" s="97"/>
      <c r="AB387" s="97"/>
      <c r="AC387" s="109">
        <v>294</v>
      </c>
      <c r="AD387" s="109"/>
      <c r="AE387" s="109"/>
      <c r="AF387" s="109"/>
      <c r="AG387" s="109"/>
      <c r="AH387" s="166" t="s">
        <v>161</v>
      </c>
      <c r="AJ387" s="226">
        <v>19</v>
      </c>
      <c r="AK387" s="226">
        <v>89.9</v>
      </c>
      <c r="AL387" s="318">
        <v>17.081000000000003</v>
      </c>
      <c r="AM387" s="226">
        <v>50021</v>
      </c>
      <c r="AN387" s="281">
        <v>33.347333333333331</v>
      </c>
      <c r="AO387" s="226">
        <v>4</v>
      </c>
      <c r="AP387" s="370">
        <v>53.5</v>
      </c>
      <c r="AQ387" s="320">
        <v>36.700000000000003</v>
      </c>
      <c r="AR387" s="371">
        <v>7.87</v>
      </c>
      <c r="AS387" s="322">
        <v>98.070000000000007</v>
      </c>
      <c r="AT387" s="373">
        <v>1.4577656675749318</v>
      </c>
      <c r="AU387" s="369">
        <v>11.472615803814714</v>
      </c>
      <c r="AV387" s="325">
        <v>1.2003589858649315</v>
      </c>
      <c r="AW387" s="280">
        <v>37.606697500146353</v>
      </c>
      <c r="AX387" s="326">
        <v>1.0405919661733616</v>
      </c>
      <c r="AY387" s="330">
        <v>1.95</v>
      </c>
      <c r="AZ387" s="231" t="s">
        <v>754</v>
      </c>
      <c r="BA387" s="327">
        <v>5.37</v>
      </c>
      <c r="BB387" s="328">
        <v>6.7021837128973707E-2</v>
      </c>
      <c r="BC387" s="329">
        <v>3.1786604999707295</v>
      </c>
      <c r="BD387" s="329"/>
      <c r="BE387" s="231" t="s">
        <v>754</v>
      </c>
      <c r="BF387" s="231" t="s">
        <v>754</v>
      </c>
      <c r="BG387" s="231" t="s">
        <v>754</v>
      </c>
      <c r="BH387" s="231" t="s">
        <v>754</v>
      </c>
      <c r="BJ387" s="108">
        <v>38.200000000000003</v>
      </c>
      <c r="BK387" s="108">
        <v>61.6</v>
      </c>
      <c r="BL387" s="331">
        <v>0.6201298701298702</v>
      </c>
      <c r="BM387" s="342">
        <v>0.8</v>
      </c>
      <c r="BN387" s="231" t="s">
        <v>754</v>
      </c>
      <c r="BO387" s="108">
        <v>10.199999999999999</v>
      </c>
      <c r="BP387" s="108">
        <v>26.1</v>
      </c>
      <c r="BQ387" s="333">
        <v>2.5588235294117649</v>
      </c>
      <c r="BR387" s="347">
        <v>10</v>
      </c>
      <c r="BS387" s="347">
        <v>90</v>
      </c>
      <c r="BT387" s="347"/>
      <c r="BU387" s="357">
        <v>3.5999999999999979</v>
      </c>
      <c r="BV387" s="356">
        <v>33.299999999999997</v>
      </c>
      <c r="BW387" s="356">
        <v>2.2999999999999998</v>
      </c>
      <c r="BX387" s="356">
        <v>0.8</v>
      </c>
      <c r="BY387" s="356">
        <v>27</v>
      </c>
      <c r="BZ387" s="356">
        <v>9</v>
      </c>
      <c r="CA387" s="356">
        <v>59.8</v>
      </c>
      <c r="CB387" s="356">
        <v>19.899999999999999</v>
      </c>
      <c r="CC387" s="357">
        <v>0.4</v>
      </c>
      <c r="CN387" s="470">
        <v>32.200000000000003</v>
      </c>
      <c r="CO387" s="470">
        <v>22.7</v>
      </c>
      <c r="CP387" s="470">
        <v>7.31</v>
      </c>
      <c r="CQ387" s="470">
        <v>9.23</v>
      </c>
      <c r="CR387" s="470">
        <v>2.98</v>
      </c>
      <c r="CS387" s="470">
        <v>56.7</v>
      </c>
      <c r="CT387" s="470">
        <v>18.3</v>
      </c>
      <c r="CU387" s="471" t="s">
        <v>754</v>
      </c>
      <c r="CX387" s="62" t="s">
        <v>929</v>
      </c>
      <c r="CY387" s="62">
        <v>3</v>
      </c>
      <c r="CZ387" s="62" t="s">
        <v>930</v>
      </c>
      <c r="DA387" s="98" t="s">
        <v>930</v>
      </c>
      <c r="DD387" s="54">
        <v>7331</v>
      </c>
      <c r="DE387" s="56">
        <v>146.26095424000002</v>
      </c>
      <c r="DF387" s="56">
        <v>57.939380430000007</v>
      </c>
      <c r="DG387" s="56">
        <v>0</v>
      </c>
      <c r="DH387" s="56">
        <v>25.42075023999999</v>
      </c>
      <c r="DI387" s="4" t="s">
        <v>823</v>
      </c>
      <c r="DJ387" s="212">
        <v>5457081047</v>
      </c>
      <c r="DK387" s="218" t="s">
        <v>815</v>
      </c>
      <c r="DL387" s="3">
        <v>7331</v>
      </c>
      <c r="DM387" s="218">
        <v>63</v>
      </c>
      <c r="DN387" s="266" t="s">
        <v>1090</v>
      </c>
      <c r="DO387" s="46" t="s">
        <v>48</v>
      </c>
      <c r="DP387" s="978" t="s">
        <v>161</v>
      </c>
      <c r="DQ387" s="996">
        <v>2</v>
      </c>
      <c r="DR387" s="1056" t="s">
        <v>34</v>
      </c>
      <c r="DS387" s="1057" t="s">
        <v>34</v>
      </c>
      <c r="DU387" s="269">
        <v>0</v>
      </c>
      <c r="DV387" s="269" t="s">
        <v>863</v>
      </c>
      <c r="DW387" s="269" t="s">
        <v>863</v>
      </c>
      <c r="DX387" s="269" t="s">
        <v>863</v>
      </c>
      <c r="DY387" s="269" t="s">
        <v>863</v>
      </c>
      <c r="DZ387" s="269">
        <v>294</v>
      </c>
      <c r="EA387" s="1020">
        <v>0.15</v>
      </c>
      <c r="EB387" s="1020">
        <v>0.85</v>
      </c>
      <c r="EC387" s="269" t="s">
        <v>863</v>
      </c>
      <c r="ED387" s="269" t="s">
        <v>863</v>
      </c>
      <c r="EE387" s="269" t="s">
        <v>863</v>
      </c>
      <c r="EF387" s="269" t="s">
        <v>863</v>
      </c>
      <c r="EG387" s="269">
        <v>9</v>
      </c>
      <c r="EH387" s="556">
        <v>3</v>
      </c>
      <c r="EI387" s="283" t="s">
        <v>575</v>
      </c>
      <c r="EJ387" s="283">
        <v>6</v>
      </c>
      <c r="EK387" s="269" t="s">
        <v>863</v>
      </c>
      <c r="EL387" s="269" t="s">
        <v>863</v>
      </c>
      <c r="EM387" s="218">
        <v>0</v>
      </c>
      <c r="EN387" s="269" t="s">
        <v>863</v>
      </c>
      <c r="EO387" s="269" t="s">
        <v>863</v>
      </c>
      <c r="EP387" s="1083" t="s">
        <v>863</v>
      </c>
      <c r="EQ387" s="1057">
        <v>1</v>
      </c>
      <c r="ER387" s="998" t="s">
        <v>863</v>
      </c>
      <c r="ES387" s="1057">
        <v>3</v>
      </c>
      <c r="ET387" s="1057">
        <v>2</v>
      </c>
      <c r="EU387" s="269" t="s">
        <v>863</v>
      </c>
      <c r="EV387" s="269" t="s">
        <v>863</v>
      </c>
      <c r="EW387" s="269"/>
      <c r="EX387" s="987">
        <v>7331</v>
      </c>
      <c r="EY387" s="230"/>
      <c r="EZ387" s="230"/>
      <c r="FA387" s="230"/>
      <c r="FB387" s="230"/>
      <c r="FC387" s="126"/>
      <c r="FD387" s="128"/>
      <c r="FE387" s="197"/>
      <c r="FF387" s="32">
        <v>75</v>
      </c>
      <c r="FG387" s="230">
        <v>292538</v>
      </c>
      <c r="FH387" s="230">
        <v>10</v>
      </c>
      <c r="FI387" s="133">
        <v>390.05066666666664</v>
      </c>
      <c r="FJ387" s="538">
        <v>74.109626666666657</v>
      </c>
      <c r="FK387" s="539"/>
      <c r="FL387" s="539"/>
      <c r="FM387" s="540">
        <v>3.9670959526265781</v>
      </c>
      <c r="FN387" s="541"/>
      <c r="FO387" s="542" t="e">
        <v>#DIV/0!</v>
      </c>
      <c r="FP387" s="167">
        <v>294</v>
      </c>
      <c r="FQ387" s="234" t="s">
        <v>161</v>
      </c>
      <c r="FR387" s="93"/>
      <c r="FS387" s="101">
        <v>19</v>
      </c>
      <c r="GD387" s="921"/>
      <c r="GE387" s="921"/>
      <c r="GF387" s="921"/>
      <c r="GG387" s="921"/>
      <c r="GH387" s="921"/>
      <c r="GI387" s="921"/>
      <c r="GJ387" s="921"/>
      <c r="GK387" s="921"/>
      <c r="GL387" s="921"/>
      <c r="GM387" s="921"/>
      <c r="GN387" s="921"/>
      <c r="GO387" s="921"/>
      <c r="GP387" s="921"/>
      <c r="GQ387" s="921"/>
      <c r="GR387" s="47"/>
      <c r="GS387" s="47"/>
    </row>
    <row r="388" spans="1:201" hidden="1" x14ac:dyDescent="0.25">
      <c r="A388" s="101">
        <v>265</v>
      </c>
      <c r="B388" s="228">
        <f>COUNTIFS($E$1:E388,E388,$G$1:G388,G388)</f>
        <v>1</v>
      </c>
      <c r="C388" s="228"/>
      <c r="D388" s="966">
        <v>7332</v>
      </c>
      <c r="E388" s="233" t="s">
        <v>824</v>
      </c>
      <c r="F388" s="223" t="s">
        <v>406</v>
      </c>
      <c r="G388" s="230">
        <v>6857241215</v>
      </c>
      <c r="H388" s="230">
        <f t="shared" si="5"/>
        <v>49</v>
      </c>
      <c r="I388" s="223" t="s">
        <v>815</v>
      </c>
      <c r="J388" s="232" t="s">
        <v>313</v>
      </c>
      <c r="K388" s="230" t="s">
        <v>53</v>
      </c>
      <c r="L388" s="257" t="s">
        <v>48</v>
      </c>
      <c r="M388" s="230">
        <v>10</v>
      </c>
      <c r="N388" s="223">
        <v>3</v>
      </c>
      <c r="O388" s="223"/>
      <c r="P388" s="223"/>
      <c r="Q388" s="296" t="s">
        <v>793</v>
      </c>
      <c r="T388" s="173" t="s">
        <v>805</v>
      </c>
      <c r="U388" s="177" t="s">
        <v>817</v>
      </c>
      <c r="V388" s="193" t="s">
        <v>545</v>
      </c>
      <c r="W388" s="173" t="s">
        <v>807</v>
      </c>
      <c r="X388" s="190" t="s">
        <v>808</v>
      </c>
      <c r="Y388" s="173" t="s">
        <v>545</v>
      </c>
      <c r="Z388" s="173" t="s">
        <v>545</v>
      </c>
      <c r="AA388" s="97"/>
      <c r="AB388" s="97"/>
      <c r="AC388" s="109">
        <v>294</v>
      </c>
      <c r="AD388" s="109"/>
      <c r="AE388" s="109"/>
      <c r="AF388" s="109"/>
      <c r="AG388" s="109"/>
      <c r="AH388" s="166" t="s">
        <v>161</v>
      </c>
      <c r="AJ388" s="226">
        <v>46.3</v>
      </c>
      <c r="AK388" s="226">
        <v>92.6</v>
      </c>
      <c r="AL388" s="318">
        <v>42.873799999999989</v>
      </c>
      <c r="AM388" s="226">
        <v>34563</v>
      </c>
      <c r="AN388" s="281">
        <v>13.825200000000001</v>
      </c>
      <c r="AO388" s="226">
        <v>4</v>
      </c>
      <c r="AP388" s="370">
        <v>56.1</v>
      </c>
      <c r="AQ388" s="320">
        <v>28</v>
      </c>
      <c r="AR388" s="371">
        <v>13.6</v>
      </c>
      <c r="AS388" s="322">
        <v>97.699999999999989</v>
      </c>
      <c r="AT388" s="373">
        <v>2.0035714285714286</v>
      </c>
      <c r="AU388" s="369">
        <v>27.248571428571427</v>
      </c>
      <c r="AV388" s="325">
        <v>1.3485576923076923</v>
      </c>
      <c r="AW388" s="280">
        <v>45.451068018230259</v>
      </c>
      <c r="AX388" s="326">
        <v>1.9927777777777778</v>
      </c>
      <c r="AY388" s="330">
        <v>3.56</v>
      </c>
      <c r="AZ388" s="231" t="s">
        <v>754</v>
      </c>
      <c r="BA388" s="327">
        <v>13.8</v>
      </c>
      <c r="BB388" s="328">
        <v>0.29355923664335798</v>
      </c>
      <c r="BC388" s="329">
        <v>2.1297863963539485</v>
      </c>
      <c r="BD388" s="329"/>
      <c r="BE388" s="231" t="s">
        <v>754</v>
      </c>
      <c r="BF388" s="231" t="s">
        <v>754</v>
      </c>
      <c r="BG388" s="231" t="s">
        <v>754</v>
      </c>
      <c r="BH388" s="231" t="s">
        <v>754</v>
      </c>
      <c r="BJ388" s="108">
        <v>27</v>
      </c>
      <c r="BK388" s="108">
        <v>72.5</v>
      </c>
      <c r="BL388" s="331">
        <v>0.3724137931034483</v>
      </c>
      <c r="BM388" s="342">
        <v>0.7</v>
      </c>
      <c r="BN388" s="231" t="s">
        <v>754</v>
      </c>
      <c r="BO388" s="108">
        <v>1.8</v>
      </c>
      <c r="BP388" s="108">
        <v>4.1500000000000004</v>
      </c>
      <c r="BQ388" s="333">
        <v>2.3055555555555558</v>
      </c>
      <c r="BR388" s="347"/>
      <c r="BS388" s="347"/>
      <c r="BT388" s="347"/>
      <c r="BU388" s="347"/>
      <c r="BV388" s="347"/>
      <c r="BW388" s="347"/>
      <c r="BX388" s="347"/>
      <c r="BY388" s="347"/>
      <c r="BZ388" s="347"/>
      <c r="CA388" s="347"/>
      <c r="CB388" s="347"/>
      <c r="CC388" s="347"/>
      <c r="CN388" s="470">
        <v>27.3</v>
      </c>
      <c r="CO388" s="470">
        <v>30.8</v>
      </c>
      <c r="CP388" s="470">
        <v>8.39</v>
      </c>
      <c r="CQ388" s="470">
        <v>13.4</v>
      </c>
      <c r="CR388" s="470">
        <v>3.65</v>
      </c>
      <c r="CS388" s="470">
        <v>42.4</v>
      </c>
      <c r="CT388" s="470">
        <v>11.6</v>
      </c>
      <c r="CU388" s="470">
        <v>0.86</v>
      </c>
      <c r="CX388" s="62" t="s">
        <v>926</v>
      </c>
      <c r="CY388" s="62">
        <v>2</v>
      </c>
      <c r="CZ388" s="62" t="s">
        <v>930</v>
      </c>
      <c r="DA388" s="98" t="s">
        <v>930</v>
      </c>
      <c r="DD388" s="54"/>
      <c r="DE388" s="56"/>
      <c r="DF388" s="56"/>
      <c r="DG388" s="56"/>
      <c r="DH388" s="56"/>
      <c r="DI388" s="4" t="s">
        <v>824</v>
      </c>
      <c r="DJ388" s="212">
        <v>6857241215</v>
      </c>
      <c r="DK388" s="218" t="s">
        <v>815</v>
      </c>
      <c r="DL388" s="3">
        <v>7332</v>
      </c>
      <c r="DM388" s="218">
        <v>49</v>
      </c>
      <c r="DN388" s="266" t="s">
        <v>1090</v>
      </c>
      <c r="DO388" s="46" t="s">
        <v>48</v>
      </c>
      <c r="DP388" s="978" t="s">
        <v>161</v>
      </c>
      <c r="DQ388" s="996">
        <v>2</v>
      </c>
      <c r="DR388" s="1056" t="s">
        <v>313</v>
      </c>
      <c r="DS388" s="1057" t="s">
        <v>313</v>
      </c>
      <c r="DU388" s="269">
        <v>0</v>
      </c>
      <c r="DV388" s="269" t="s">
        <v>863</v>
      </c>
      <c r="DW388" s="269" t="s">
        <v>863</v>
      </c>
      <c r="DX388" s="269" t="s">
        <v>863</v>
      </c>
      <c r="DY388" s="269" t="s">
        <v>863</v>
      </c>
      <c r="DZ388" s="269">
        <v>294</v>
      </c>
      <c r="EA388" s="1020">
        <v>0.129</v>
      </c>
      <c r="EB388" s="1020">
        <v>0.871</v>
      </c>
      <c r="EC388" s="269">
        <v>0.5</v>
      </c>
      <c r="ED388" s="269">
        <v>511.5</v>
      </c>
      <c r="EE388" s="269" t="s">
        <v>863</v>
      </c>
      <c r="EF388" s="919">
        <v>1.99</v>
      </c>
      <c r="EG388" s="269">
        <v>0</v>
      </c>
      <c r="EH388" s="556">
        <v>2</v>
      </c>
      <c r="EI388" s="283" t="s">
        <v>825</v>
      </c>
      <c r="EJ388" s="283">
        <v>10</v>
      </c>
      <c r="EK388" s="218">
        <v>35</v>
      </c>
      <c r="EL388" s="269">
        <v>3</v>
      </c>
      <c r="EM388" s="218">
        <v>0</v>
      </c>
      <c r="EN388" s="269" t="s">
        <v>863</v>
      </c>
      <c r="EO388" s="269" t="s">
        <v>863</v>
      </c>
      <c r="EP388" s="1083" t="s">
        <v>863</v>
      </c>
      <c r="EQ388" s="1057">
        <v>1</v>
      </c>
      <c r="ER388" s="998" t="s">
        <v>863</v>
      </c>
      <c r="ES388" s="1057">
        <v>0</v>
      </c>
      <c r="ET388" s="1057">
        <v>0</v>
      </c>
      <c r="EU388" s="269">
        <v>1</v>
      </c>
      <c r="EV388" s="998">
        <v>42936</v>
      </c>
      <c r="EW388" s="998"/>
      <c r="EX388" s="987">
        <v>7332</v>
      </c>
      <c r="EY388" s="230"/>
      <c r="EZ388" s="230"/>
      <c r="FA388" s="230"/>
      <c r="FB388" s="230"/>
      <c r="FC388" s="126"/>
      <c r="FD388" s="128"/>
      <c r="FE388" s="197"/>
      <c r="FF388" s="32">
        <v>75</v>
      </c>
      <c r="FG388" s="230">
        <v>80550</v>
      </c>
      <c r="FH388" s="230">
        <v>10</v>
      </c>
      <c r="FI388" s="133">
        <v>107.4</v>
      </c>
      <c r="FJ388" s="538">
        <v>49.726199999999999</v>
      </c>
      <c r="FK388" s="539"/>
      <c r="FL388" s="539"/>
      <c r="FM388" s="540">
        <v>5.9123761719174199</v>
      </c>
      <c r="FN388" s="541"/>
      <c r="FO388" s="542" t="e">
        <v>#DIV/0!</v>
      </c>
      <c r="FP388" s="137">
        <v>294</v>
      </c>
      <c r="FQ388" s="234" t="s">
        <v>161</v>
      </c>
      <c r="FR388" s="93"/>
      <c r="FS388" s="101">
        <v>46.3</v>
      </c>
      <c r="GR388" s="225"/>
      <c r="GS388" s="225"/>
    </row>
    <row r="389" spans="1:201" hidden="1" x14ac:dyDescent="0.25">
      <c r="A389" s="101">
        <v>266</v>
      </c>
      <c r="B389" s="228">
        <f>COUNTIFS($E$1:E389,E389,$G$1:G389,G389)</f>
        <v>1</v>
      </c>
      <c r="C389" s="228"/>
      <c r="D389" s="966">
        <v>7333</v>
      </c>
      <c r="E389" s="233" t="s">
        <v>826</v>
      </c>
      <c r="F389" s="223" t="s">
        <v>88</v>
      </c>
      <c r="G389" s="230">
        <v>435305432</v>
      </c>
      <c r="H389" s="230">
        <f t="shared" si="5"/>
        <v>74</v>
      </c>
      <c r="I389" s="223" t="s">
        <v>827</v>
      </c>
      <c r="J389" s="232" t="s">
        <v>828</v>
      </c>
      <c r="K389" s="230" t="s">
        <v>53</v>
      </c>
      <c r="L389" s="257" t="s">
        <v>48</v>
      </c>
      <c r="M389" s="230">
        <v>9</v>
      </c>
      <c r="N389" s="223">
        <v>2</v>
      </c>
      <c r="O389" s="223"/>
      <c r="P389" s="223"/>
      <c r="Q389" s="296" t="s">
        <v>793</v>
      </c>
      <c r="T389" s="173" t="s">
        <v>805</v>
      </c>
      <c r="U389" s="177" t="s">
        <v>817</v>
      </c>
      <c r="V389" s="193" t="s">
        <v>545</v>
      </c>
      <c r="W389" s="173" t="s">
        <v>807</v>
      </c>
      <c r="X389" s="190" t="s">
        <v>808</v>
      </c>
      <c r="Y389" s="173" t="s">
        <v>545</v>
      </c>
      <c r="Z389" s="173" t="s">
        <v>545</v>
      </c>
      <c r="AA389" s="97"/>
      <c r="AB389" s="97"/>
      <c r="AC389" s="109">
        <v>202</v>
      </c>
      <c r="AD389" s="109"/>
      <c r="AE389" s="109"/>
      <c r="AF389" s="109"/>
      <c r="AG389" s="109"/>
      <c r="AH389" s="166" t="s">
        <v>158</v>
      </c>
      <c r="AI389" s="72" t="s">
        <v>470</v>
      </c>
      <c r="AJ389" s="226">
        <v>14.3</v>
      </c>
      <c r="AK389" s="226">
        <v>92.2</v>
      </c>
      <c r="AL389" s="318">
        <v>13.1846</v>
      </c>
      <c r="AM389" s="226">
        <v>20769</v>
      </c>
      <c r="AN389" s="281">
        <v>9.2306666666666661</v>
      </c>
      <c r="AO389" s="226">
        <v>4</v>
      </c>
      <c r="AP389" s="370">
        <v>30.3</v>
      </c>
      <c r="AQ389" s="320">
        <v>43.9</v>
      </c>
      <c r="AR389" s="371">
        <v>23.4</v>
      </c>
      <c r="AS389" s="322">
        <v>97.6</v>
      </c>
      <c r="AT389" s="373">
        <v>0.69020501138952173</v>
      </c>
      <c r="AU389" s="369">
        <v>16.150797266514807</v>
      </c>
      <c r="AV389" s="325">
        <v>0.45022288261515603</v>
      </c>
      <c r="AW389" s="280">
        <v>19.536428863977669</v>
      </c>
      <c r="AX389" s="326">
        <v>0.72827893175074188</v>
      </c>
      <c r="AY389" s="330">
        <v>2.41</v>
      </c>
      <c r="AZ389" s="231" t="s">
        <v>754</v>
      </c>
      <c r="BA389" s="327">
        <v>14.8</v>
      </c>
      <c r="BB389" s="328">
        <v>0.17201887050043235</v>
      </c>
      <c r="BC389" s="329">
        <v>2.1527142272044664</v>
      </c>
      <c r="BD389" s="329"/>
      <c r="BE389" s="231" t="s">
        <v>754</v>
      </c>
      <c r="BF389" s="231" t="s">
        <v>754</v>
      </c>
      <c r="BG389" s="231" t="s">
        <v>754</v>
      </c>
      <c r="BH389" s="231" t="s">
        <v>754</v>
      </c>
      <c r="BJ389" s="108">
        <v>68.400000000000006</v>
      </c>
      <c r="BK389" s="108">
        <v>29.9</v>
      </c>
      <c r="BL389" s="331">
        <v>2.2876254180602009</v>
      </c>
      <c r="BM389" s="342">
        <v>0.6</v>
      </c>
      <c r="BN389" s="231" t="s">
        <v>754</v>
      </c>
      <c r="BO389" s="108">
        <v>13</v>
      </c>
      <c r="BP389" s="108">
        <v>19</v>
      </c>
      <c r="BQ389" s="333">
        <v>1.4615384615384615</v>
      </c>
      <c r="BR389" s="347">
        <v>15.2</v>
      </c>
      <c r="BS389" s="347">
        <v>89.9</v>
      </c>
      <c r="BT389" s="347"/>
      <c r="BU389" s="357">
        <v>5</v>
      </c>
      <c r="BV389" s="356">
        <v>43.9</v>
      </c>
      <c r="BW389" s="356">
        <v>11.2</v>
      </c>
      <c r="BX389" s="356">
        <v>4.9000000000000004</v>
      </c>
      <c r="BY389" s="356">
        <v>22.2</v>
      </c>
      <c r="BZ389" s="356">
        <v>9.8000000000000007</v>
      </c>
      <c r="CA389" s="356">
        <v>55.2</v>
      </c>
      <c r="CB389" s="356">
        <v>24.2</v>
      </c>
      <c r="CC389" s="357">
        <v>0.6</v>
      </c>
      <c r="CN389" s="470">
        <v>44.3</v>
      </c>
      <c r="CO389" s="470">
        <v>19.899999999999999</v>
      </c>
      <c r="CP389" s="470">
        <v>8.81</v>
      </c>
      <c r="CQ389" s="470">
        <v>23.8</v>
      </c>
      <c r="CR389" s="470">
        <v>10.5</v>
      </c>
      <c r="CS389" s="470">
        <v>43.3</v>
      </c>
      <c r="CT389" s="470">
        <v>19.2</v>
      </c>
      <c r="CU389" s="470">
        <v>2.2799999999999998</v>
      </c>
      <c r="CX389" s="62" t="s">
        <v>929</v>
      </c>
      <c r="CY389" s="62">
        <v>3</v>
      </c>
      <c r="CZ389" s="62" t="s">
        <v>935</v>
      </c>
      <c r="DA389" s="231" t="s">
        <v>935</v>
      </c>
      <c r="DD389" s="54">
        <v>7333</v>
      </c>
      <c r="DE389" s="56">
        <v>94.230510039999999</v>
      </c>
      <c r="DF389" s="56">
        <v>27.588027999999998</v>
      </c>
      <c r="DG389" s="56">
        <v>0</v>
      </c>
      <c r="DH389" s="56">
        <v>17.043873160000004</v>
      </c>
      <c r="DI389" s="4" t="s">
        <v>826</v>
      </c>
      <c r="DJ389" s="212">
        <v>435305432</v>
      </c>
      <c r="DK389" s="218" t="s">
        <v>827</v>
      </c>
      <c r="DL389" s="3">
        <v>7333</v>
      </c>
      <c r="DM389" s="218">
        <v>74</v>
      </c>
      <c r="DN389" s="266" t="s">
        <v>1090</v>
      </c>
      <c r="DO389" s="46" t="s">
        <v>48</v>
      </c>
      <c r="DP389" s="978" t="s">
        <v>158</v>
      </c>
      <c r="DQ389" s="996">
        <v>2</v>
      </c>
      <c r="DR389" s="1056" t="s">
        <v>34</v>
      </c>
      <c r="DS389" s="1057" t="s">
        <v>34</v>
      </c>
      <c r="DU389" s="269">
        <v>0</v>
      </c>
      <c r="DV389" s="269" t="s">
        <v>863</v>
      </c>
      <c r="DW389" s="269" t="s">
        <v>863</v>
      </c>
      <c r="DX389" s="269" t="s">
        <v>863</v>
      </c>
      <c r="DY389" s="269" t="s">
        <v>863</v>
      </c>
      <c r="DZ389" s="269">
        <v>202</v>
      </c>
      <c r="EA389" s="1020">
        <v>0.17299999999999999</v>
      </c>
      <c r="EB389" s="1020">
        <v>0.82699999999999996</v>
      </c>
      <c r="EC389" s="269" t="s">
        <v>863</v>
      </c>
      <c r="ED389" s="269" t="s">
        <v>863</v>
      </c>
      <c r="EE389" s="269" t="s">
        <v>863</v>
      </c>
      <c r="EF389" s="269" t="s">
        <v>863</v>
      </c>
      <c r="EG389" s="269">
        <v>0</v>
      </c>
      <c r="EH389" s="556">
        <v>3</v>
      </c>
      <c r="EI389" s="283" t="s">
        <v>760</v>
      </c>
      <c r="EJ389" s="283">
        <v>9</v>
      </c>
      <c r="EK389" s="218">
        <v>15</v>
      </c>
      <c r="EL389" s="218">
        <v>2</v>
      </c>
      <c r="EM389" s="218">
        <v>0</v>
      </c>
      <c r="EN389" s="269">
        <v>168</v>
      </c>
      <c r="EO389" s="269">
        <v>91</v>
      </c>
      <c r="EP389" s="1083">
        <v>32.242063492063487</v>
      </c>
      <c r="EQ389" s="1057">
        <v>1</v>
      </c>
      <c r="ER389" s="998" t="s">
        <v>863</v>
      </c>
      <c r="ES389" s="1057">
        <v>2</v>
      </c>
      <c r="ET389" s="1057">
        <v>2</v>
      </c>
      <c r="EU389" s="269" t="s">
        <v>863</v>
      </c>
      <c r="EV389" s="269" t="s">
        <v>863</v>
      </c>
      <c r="EW389" s="269"/>
      <c r="EX389" s="987">
        <v>7333</v>
      </c>
      <c r="EY389" s="230"/>
      <c r="EZ389" s="230"/>
      <c r="FA389" s="230"/>
      <c r="FB389" s="230"/>
      <c r="FC389" s="126"/>
      <c r="FD389" s="128"/>
      <c r="FE389" s="197"/>
      <c r="FF389" s="32">
        <v>75</v>
      </c>
      <c r="FG389" s="230">
        <v>157285</v>
      </c>
      <c r="FH389" s="230">
        <v>10</v>
      </c>
      <c r="FI389" s="133">
        <v>209.71333333333331</v>
      </c>
      <c r="FJ389" s="538">
        <v>29.989006666666665</v>
      </c>
      <c r="FK389" s="539"/>
      <c r="FL389" s="539"/>
      <c r="FM389" s="540">
        <v>6.7358016304196813</v>
      </c>
      <c r="FN389" s="541"/>
      <c r="FO389" s="542" t="e">
        <v>#DIV/0!</v>
      </c>
      <c r="FP389" s="137">
        <v>202</v>
      </c>
      <c r="FQ389" s="234" t="s">
        <v>158</v>
      </c>
      <c r="FR389" s="93" t="s">
        <v>470</v>
      </c>
      <c r="FS389" s="101">
        <v>14.3</v>
      </c>
      <c r="GR389" s="225"/>
      <c r="GS389" s="225"/>
    </row>
    <row r="390" spans="1:201" hidden="1" x14ac:dyDescent="0.25">
      <c r="A390" s="101">
        <v>267</v>
      </c>
      <c r="B390" s="228">
        <f>COUNTIFS($E$1:E390,E390,$G$1:G390,G390)</f>
        <v>1</v>
      </c>
      <c r="C390" s="228"/>
      <c r="D390" s="966">
        <v>7340</v>
      </c>
      <c r="E390" s="233" t="s">
        <v>829</v>
      </c>
      <c r="F390" s="223" t="s">
        <v>33</v>
      </c>
      <c r="G390" s="230">
        <v>435827440</v>
      </c>
      <c r="H390" s="230">
        <f t="shared" si="5"/>
        <v>74</v>
      </c>
      <c r="I390" s="223" t="s">
        <v>830</v>
      </c>
      <c r="J390" s="232" t="s">
        <v>34</v>
      </c>
      <c r="K390" s="230" t="s">
        <v>53</v>
      </c>
      <c r="L390" s="257" t="s">
        <v>48</v>
      </c>
      <c r="M390" s="230">
        <v>13</v>
      </c>
      <c r="N390" s="223">
        <v>1</v>
      </c>
      <c r="O390" s="223"/>
      <c r="P390" s="223"/>
      <c r="Q390" s="296" t="s">
        <v>793</v>
      </c>
      <c r="T390" s="173" t="s">
        <v>805</v>
      </c>
      <c r="U390" s="177" t="s">
        <v>817</v>
      </c>
      <c r="V390" s="193" t="s">
        <v>545</v>
      </c>
      <c r="W390" s="173" t="s">
        <v>807</v>
      </c>
      <c r="X390" s="190" t="s">
        <v>808</v>
      </c>
      <c r="Y390" s="173" t="s">
        <v>545</v>
      </c>
      <c r="Z390" s="173" t="s">
        <v>545</v>
      </c>
      <c r="AA390" s="97"/>
      <c r="AB390" s="97"/>
      <c r="AC390" s="109">
        <v>128</v>
      </c>
      <c r="AD390" s="109"/>
      <c r="AE390" s="109"/>
      <c r="AF390" s="109"/>
      <c r="AG390" s="109"/>
      <c r="AH390" s="166" t="s">
        <v>158</v>
      </c>
      <c r="AJ390" s="226">
        <v>6.29</v>
      </c>
      <c r="AK390" s="226">
        <v>90.6</v>
      </c>
      <c r="AL390" s="318">
        <v>5.6987399999999999</v>
      </c>
      <c r="AM390" s="226">
        <v>11868</v>
      </c>
      <c r="AN390" s="281">
        <v>3.6516923076923078</v>
      </c>
      <c r="AO390" s="226">
        <v>4</v>
      </c>
      <c r="AP390" s="370">
        <v>9.9</v>
      </c>
      <c r="AQ390" s="320">
        <v>79.2</v>
      </c>
      <c r="AR390" s="371">
        <v>7.93</v>
      </c>
      <c r="AS390" s="322">
        <v>97.03</v>
      </c>
      <c r="AT390" s="373">
        <v>0.125</v>
      </c>
      <c r="AU390" s="369">
        <v>0.99124999999999996</v>
      </c>
      <c r="AV390" s="325">
        <v>0.11362332147366005</v>
      </c>
      <c r="AW390" s="280">
        <v>9.1028543151644055</v>
      </c>
      <c r="AX390" s="326">
        <v>0.3666666666666667</v>
      </c>
      <c r="AY390" s="330">
        <v>3.7</v>
      </c>
      <c r="AZ390" s="231" t="s">
        <v>754</v>
      </c>
      <c r="BA390" s="327">
        <v>30.5</v>
      </c>
      <c r="BB390" s="328">
        <v>0.45367923435706842</v>
      </c>
      <c r="BC390" s="329">
        <v>0.15942913696711897</v>
      </c>
      <c r="BD390" s="329"/>
      <c r="BE390" s="231" t="s">
        <v>754</v>
      </c>
      <c r="BF390" s="231" t="s">
        <v>754</v>
      </c>
      <c r="BG390" s="231" t="s">
        <v>754</v>
      </c>
      <c r="BH390" s="231" t="s">
        <v>754</v>
      </c>
      <c r="BJ390" s="108">
        <v>40.700000000000003</v>
      </c>
      <c r="BK390" s="108">
        <v>57.7</v>
      </c>
      <c r="BL390" s="331">
        <v>0.70537261698440212</v>
      </c>
      <c r="BM390" s="342">
        <v>0.2</v>
      </c>
      <c r="BN390" s="231" t="s">
        <v>754</v>
      </c>
      <c r="BO390" s="108">
        <v>1.96</v>
      </c>
      <c r="BP390" s="108">
        <v>7.04</v>
      </c>
      <c r="BQ390" s="333">
        <v>3.5918367346938775</v>
      </c>
      <c r="BR390" s="347"/>
      <c r="BS390" s="347"/>
      <c r="BT390" s="347"/>
      <c r="BU390" s="347"/>
      <c r="BV390" s="347"/>
      <c r="BW390" s="347"/>
      <c r="BX390" s="347"/>
      <c r="BY390" s="347"/>
      <c r="BZ390" s="347"/>
      <c r="CA390" s="347"/>
      <c r="CB390" s="347"/>
      <c r="CC390" s="347"/>
      <c r="CN390" s="470">
        <v>79.2</v>
      </c>
      <c r="CO390" s="470">
        <v>69.599999999999994</v>
      </c>
      <c r="CP390" s="470">
        <v>55.1</v>
      </c>
      <c r="CQ390" s="470">
        <v>13.6</v>
      </c>
      <c r="CR390" s="470">
        <v>10.8</v>
      </c>
      <c r="CS390" s="470">
        <v>13.1</v>
      </c>
      <c r="CT390" s="470">
        <v>10.4</v>
      </c>
      <c r="CU390" s="470">
        <v>1.62</v>
      </c>
      <c r="CX390" s="158" t="s">
        <v>929</v>
      </c>
      <c r="CY390" s="158">
        <v>3</v>
      </c>
      <c r="CZ390" s="62" t="s">
        <v>935</v>
      </c>
      <c r="DA390" s="62" t="s">
        <v>935</v>
      </c>
      <c r="DD390" s="54">
        <v>7340</v>
      </c>
      <c r="DE390" s="56">
        <v>319.88913595999998</v>
      </c>
      <c r="DF390" s="56">
        <v>37.088281070000001</v>
      </c>
      <c r="DG390" s="56">
        <v>0</v>
      </c>
      <c r="DH390" s="56">
        <v>57.373945809999981</v>
      </c>
      <c r="DI390" s="4" t="s">
        <v>829</v>
      </c>
      <c r="DM390" s="226">
        <v>74</v>
      </c>
      <c r="DN390" s="266" t="s">
        <v>1090</v>
      </c>
      <c r="DP390" s="985" t="s">
        <v>158</v>
      </c>
      <c r="DX390" s="274" t="s">
        <v>863</v>
      </c>
      <c r="DY390" s="274" t="s">
        <v>863</v>
      </c>
      <c r="DZ390" s="230">
        <v>128</v>
      </c>
      <c r="EA390" s="230">
        <v>17.2</v>
      </c>
      <c r="EB390" s="230">
        <v>82.8</v>
      </c>
      <c r="EC390" s="274" t="s">
        <v>863</v>
      </c>
      <c r="ED390" s="274" t="s">
        <v>863</v>
      </c>
      <c r="EE390" s="274" t="s">
        <v>863</v>
      </c>
      <c r="EF390" s="274" t="s">
        <v>863</v>
      </c>
      <c r="EG390" s="230">
        <v>0</v>
      </c>
      <c r="EI390" s="282">
        <v>1</v>
      </c>
      <c r="EJ390" s="282">
        <v>13</v>
      </c>
      <c r="EK390" s="230"/>
      <c r="EL390" s="107">
        <v>2</v>
      </c>
      <c r="EM390" s="107">
        <v>1</v>
      </c>
      <c r="EN390" s="107">
        <v>164</v>
      </c>
      <c r="EO390" s="107">
        <v>80</v>
      </c>
      <c r="EP390" s="557">
        <f>EO390/((EN390/100)*(EN390/100))</f>
        <v>29.744199881023206</v>
      </c>
      <c r="EQ390" s="557">
        <v>1</v>
      </c>
      <c r="ER390" s="107" t="s">
        <v>863</v>
      </c>
      <c r="ES390" s="557">
        <v>2</v>
      </c>
      <c r="ET390" s="557">
        <v>1</v>
      </c>
      <c r="EU390" s="107" t="s">
        <v>863</v>
      </c>
      <c r="EV390" s="107"/>
      <c r="EW390" s="107" t="s">
        <v>1984</v>
      </c>
      <c r="EX390" s="987">
        <v>7340</v>
      </c>
      <c r="EY390" s="230"/>
      <c r="EZ390" s="230"/>
      <c r="FA390" s="230"/>
      <c r="FB390" s="230"/>
      <c r="FC390" s="126"/>
      <c r="FD390" s="128"/>
      <c r="FE390" s="197"/>
      <c r="FF390" s="32">
        <v>75</v>
      </c>
      <c r="FG390" s="230">
        <v>208157</v>
      </c>
      <c r="FH390" s="230">
        <v>10</v>
      </c>
      <c r="FI390" s="133">
        <v>277.54266666666666</v>
      </c>
      <c r="FJ390" s="538">
        <v>17.457433733333332</v>
      </c>
      <c r="FK390" s="539"/>
      <c r="FL390" s="539"/>
      <c r="FM390" s="540">
        <v>7.3321200558588409</v>
      </c>
      <c r="FN390" s="541"/>
      <c r="FO390" s="542" t="e">
        <v>#DIV/0!</v>
      </c>
      <c r="FP390" s="137">
        <v>128</v>
      </c>
      <c r="FQ390" s="234" t="s">
        <v>158</v>
      </c>
      <c r="FR390" s="42"/>
      <c r="FS390" s="101">
        <v>6.29</v>
      </c>
      <c r="GR390" s="225"/>
      <c r="GS390" s="225"/>
    </row>
    <row r="391" spans="1:201" hidden="1" x14ac:dyDescent="0.25">
      <c r="A391" s="101">
        <v>268</v>
      </c>
      <c r="B391" s="228">
        <f>COUNTIFS($E$1:E391,E391,$G$1:G391,G391)</f>
        <v>1</v>
      </c>
      <c r="C391" s="228"/>
      <c r="D391" s="966">
        <v>7360</v>
      </c>
      <c r="E391" s="233" t="s">
        <v>831</v>
      </c>
      <c r="F391" s="223" t="s">
        <v>832</v>
      </c>
      <c r="G391" s="230">
        <v>385406432</v>
      </c>
      <c r="H391" s="230">
        <f t="shared" si="5"/>
        <v>79</v>
      </c>
      <c r="I391" s="223" t="s">
        <v>833</v>
      </c>
      <c r="J391" s="232" t="s">
        <v>834</v>
      </c>
      <c r="K391" s="230" t="s">
        <v>53</v>
      </c>
      <c r="L391" s="257" t="s">
        <v>48</v>
      </c>
      <c r="M391" s="230">
        <v>3</v>
      </c>
      <c r="N391" s="223" t="s">
        <v>491</v>
      </c>
      <c r="O391" s="223"/>
      <c r="P391" s="223"/>
      <c r="Q391" s="296" t="s">
        <v>793</v>
      </c>
      <c r="T391" s="173" t="s">
        <v>805</v>
      </c>
      <c r="U391" s="177" t="s">
        <v>817</v>
      </c>
      <c r="V391" s="193" t="s">
        <v>545</v>
      </c>
      <c r="W391" s="173" t="s">
        <v>807</v>
      </c>
      <c r="X391" s="190" t="s">
        <v>808</v>
      </c>
      <c r="Y391" s="173" t="s">
        <v>545</v>
      </c>
      <c r="Z391" s="173" t="s">
        <v>545</v>
      </c>
      <c r="AA391" s="97"/>
      <c r="AB391" s="97"/>
      <c r="AC391" s="109">
        <v>143</v>
      </c>
      <c r="AD391" s="109"/>
      <c r="AE391" s="109"/>
      <c r="AF391" s="109"/>
      <c r="AG391" s="109"/>
      <c r="AH391" s="166" t="s">
        <v>161</v>
      </c>
      <c r="AJ391" s="226">
        <v>7.6</v>
      </c>
      <c r="AK391" s="226">
        <v>92.1</v>
      </c>
      <c r="AL391" s="318">
        <v>6.9995999999999992</v>
      </c>
      <c r="AM391" s="226">
        <v>4528</v>
      </c>
      <c r="AN391" s="281">
        <v>6.0373333333333337</v>
      </c>
      <c r="AO391" s="226">
        <v>4</v>
      </c>
      <c r="AP391" s="370">
        <v>73.7</v>
      </c>
      <c r="AQ391" s="320">
        <v>21.4</v>
      </c>
      <c r="AR391" s="371">
        <v>3.29</v>
      </c>
      <c r="AS391" s="322">
        <v>98.39</v>
      </c>
      <c r="AT391" s="373">
        <v>3.44392523364486</v>
      </c>
      <c r="AU391" s="369">
        <v>11.33051401869159</v>
      </c>
      <c r="AV391" s="325">
        <v>2.9850141757796682</v>
      </c>
      <c r="AW391" s="280">
        <v>57.5</v>
      </c>
      <c r="AX391" s="326">
        <v>2.006160458452722</v>
      </c>
      <c r="AY391" s="330">
        <v>2.72</v>
      </c>
      <c r="AZ391" s="231" t="s">
        <v>754</v>
      </c>
      <c r="BA391" s="327">
        <v>53.3</v>
      </c>
      <c r="BB391" s="328">
        <v>0.15558031887536433</v>
      </c>
      <c r="BC391" s="329">
        <v>3.2400000000000007</v>
      </c>
      <c r="BD391" s="329"/>
      <c r="BE391" s="231" t="s">
        <v>754</v>
      </c>
      <c r="BF391" s="231" t="s">
        <v>754</v>
      </c>
      <c r="BG391" s="231" t="s">
        <v>754</v>
      </c>
      <c r="BH391" s="231" t="s">
        <v>754</v>
      </c>
      <c r="BJ391" s="108">
        <v>70.7</v>
      </c>
      <c r="BK391" s="108">
        <v>28.4</v>
      </c>
      <c r="BL391" s="331">
        <v>2.48943661971831</v>
      </c>
      <c r="BM391" s="342">
        <v>0.8</v>
      </c>
      <c r="BN391" s="231" t="s">
        <v>754</v>
      </c>
      <c r="BO391" s="108">
        <v>17.8</v>
      </c>
      <c r="BP391" s="108">
        <v>10.1</v>
      </c>
      <c r="BQ391" s="333">
        <v>0.56741573033707859</v>
      </c>
      <c r="BR391" s="347"/>
      <c r="BS391" s="347"/>
      <c r="BT391" s="347"/>
      <c r="BU391" s="347"/>
      <c r="BV391" s="347"/>
      <c r="BW391" s="347"/>
      <c r="BX391" s="347"/>
      <c r="BY391" s="347"/>
      <c r="BZ391" s="347"/>
      <c r="CA391" s="347"/>
      <c r="CB391" s="347"/>
      <c r="CC391" s="347"/>
      <c r="CN391" s="470">
        <v>20.6</v>
      </c>
      <c r="CO391" s="470">
        <v>48.4</v>
      </c>
      <c r="CP391" s="470">
        <v>9.9600000000000009</v>
      </c>
      <c r="CQ391" s="470">
        <v>10</v>
      </c>
      <c r="CR391" s="470">
        <v>2.06</v>
      </c>
      <c r="CS391" s="470">
        <v>26.4</v>
      </c>
      <c r="CT391" s="470">
        <v>5.43</v>
      </c>
      <c r="CU391" s="470">
        <v>2</v>
      </c>
      <c r="CX391" s="158" t="s">
        <v>984</v>
      </c>
      <c r="CY391" s="158"/>
      <c r="CZ391" s="62" t="s">
        <v>930</v>
      </c>
      <c r="DA391" s="62" t="s">
        <v>930</v>
      </c>
      <c r="DD391" s="54">
        <v>7360</v>
      </c>
      <c r="DE391" s="56">
        <v>272.1578227</v>
      </c>
      <c r="DF391" s="58">
        <v>27.1</v>
      </c>
      <c r="DG391" s="56">
        <v>2.0926166875000001</v>
      </c>
      <c r="DH391" s="56">
        <v>0</v>
      </c>
      <c r="DI391" s="4" t="s">
        <v>831</v>
      </c>
      <c r="DM391" s="226">
        <v>79</v>
      </c>
      <c r="DN391" s="266" t="s">
        <v>1090</v>
      </c>
      <c r="DP391" s="986" t="s">
        <v>161</v>
      </c>
      <c r="DX391" s="223" t="s">
        <v>863</v>
      </c>
      <c r="DY391" s="223" t="s">
        <v>863</v>
      </c>
      <c r="DZ391" s="230">
        <v>143</v>
      </c>
      <c r="EA391" s="230">
        <v>23.8</v>
      </c>
      <c r="EB391" s="230">
        <v>76.2</v>
      </c>
      <c r="EC391" s="223" t="s">
        <v>863</v>
      </c>
      <c r="ED391" s="223" t="s">
        <v>863</v>
      </c>
      <c r="EE391" s="223" t="s">
        <v>863</v>
      </c>
      <c r="EF391" s="223" t="s">
        <v>863</v>
      </c>
      <c r="EG391" s="230">
        <v>0</v>
      </c>
      <c r="EI391" s="282" t="s">
        <v>491</v>
      </c>
      <c r="EJ391" s="282">
        <v>3</v>
      </c>
      <c r="EK391" s="230"/>
      <c r="EL391" s="107">
        <v>1</v>
      </c>
      <c r="EM391" s="107">
        <v>0</v>
      </c>
      <c r="EN391" s="107">
        <v>153</v>
      </c>
      <c r="EO391" s="107">
        <v>84</v>
      </c>
      <c r="EP391" s="557">
        <f>EO391/((EN391/100)*(EN391/100))</f>
        <v>35.883634499551455</v>
      </c>
      <c r="EQ391" s="557">
        <v>1</v>
      </c>
      <c r="ER391" s="107" t="s">
        <v>863</v>
      </c>
      <c r="ES391" s="557">
        <v>2</v>
      </c>
      <c r="ET391" s="557">
        <v>1</v>
      </c>
      <c r="EU391" s="107" t="s">
        <v>863</v>
      </c>
      <c r="EV391" s="107"/>
      <c r="EX391" s="987">
        <v>7360</v>
      </c>
      <c r="EY391" s="230"/>
      <c r="EZ391" s="230"/>
      <c r="FA391" s="230"/>
      <c r="FB391" s="230"/>
      <c r="FC391" s="126"/>
      <c r="FD391" s="128"/>
      <c r="FE391" s="197"/>
      <c r="FF391" s="32">
        <v>75</v>
      </c>
      <c r="FG391" s="230">
        <v>64722</v>
      </c>
      <c r="FH391" s="230">
        <v>6.7</v>
      </c>
      <c r="FI391" s="133">
        <v>128.80000000000001</v>
      </c>
      <c r="FJ391" s="538">
        <v>9.7888000000000002</v>
      </c>
      <c r="FK391" s="539"/>
      <c r="FL391" s="539"/>
      <c r="FM391" s="540">
        <v>14.608532200065381</v>
      </c>
      <c r="FN391" s="541"/>
      <c r="FO391" s="542" t="e">
        <v>#DIV/0!</v>
      </c>
      <c r="FP391" s="137">
        <v>143</v>
      </c>
      <c r="FQ391" s="234" t="s">
        <v>161</v>
      </c>
      <c r="FR391" s="42"/>
      <c r="FS391" s="101">
        <v>7.6</v>
      </c>
      <c r="GR391" s="225"/>
      <c r="GS391" s="225"/>
    </row>
    <row r="392" spans="1:201" s="260" customFormat="1" hidden="1" x14ac:dyDescent="0.25">
      <c r="A392" s="101">
        <v>269</v>
      </c>
      <c r="B392" s="228">
        <f>COUNTIFS($E$1:E392,E392,$G$1:G392,G392)</f>
        <v>1</v>
      </c>
      <c r="C392" s="228"/>
      <c r="D392" s="966">
        <v>7361</v>
      </c>
      <c r="E392" s="233" t="s">
        <v>835</v>
      </c>
      <c r="F392" s="223" t="s">
        <v>265</v>
      </c>
      <c r="G392" s="230">
        <v>375319463</v>
      </c>
      <c r="H392" s="230">
        <f t="shared" si="5"/>
        <v>80</v>
      </c>
      <c r="I392" s="223" t="s">
        <v>833</v>
      </c>
      <c r="J392" s="232" t="s">
        <v>27</v>
      </c>
      <c r="K392" s="230" t="s">
        <v>53</v>
      </c>
      <c r="L392" s="257" t="s">
        <v>48</v>
      </c>
      <c r="M392" s="230">
        <v>4</v>
      </c>
      <c r="N392" s="223" t="s">
        <v>369</v>
      </c>
      <c r="O392" s="223"/>
      <c r="P392" s="223"/>
      <c r="Q392" s="296" t="s">
        <v>793</v>
      </c>
      <c r="R392" s="66"/>
      <c r="S392" s="66"/>
      <c r="T392" s="173" t="s">
        <v>805</v>
      </c>
      <c r="U392" s="177" t="s">
        <v>817</v>
      </c>
      <c r="V392" s="193" t="s">
        <v>545</v>
      </c>
      <c r="W392" s="173" t="s">
        <v>807</v>
      </c>
      <c r="X392" s="190" t="s">
        <v>808</v>
      </c>
      <c r="Y392" s="173" t="s">
        <v>545</v>
      </c>
      <c r="Z392" s="173" t="s">
        <v>545</v>
      </c>
      <c r="AA392" s="97"/>
      <c r="AB392" s="97"/>
      <c r="AC392" s="109">
        <v>706</v>
      </c>
      <c r="AD392" s="109"/>
      <c r="AE392" s="109"/>
      <c r="AF392" s="109"/>
      <c r="AG392" s="109"/>
      <c r="AH392" s="166" t="s">
        <v>161</v>
      </c>
      <c r="AI392" s="72"/>
      <c r="AJ392" s="226">
        <v>22.4</v>
      </c>
      <c r="AK392" s="226">
        <v>86</v>
      </c>
      <c r="AL392" s="318">
        <v>19.263999999999999</v>
      </c>
      <c r="AM392" s="226">
        <v>70366</v>
      </c>
      <c r="AN392" s="281">
        <v>70.366</v>
      </c>
      <c r="AO392" s="226">
        <v>4</v>
      </c>
      <c r="AP392" s="370">
        <v>64.3</v>
      </c>
      <c r="AQ392" s="320">
        <v>23.2</v>
      </c>
      <c r="AR392" s="371">
        <v>11.5</v>
      </c>
      <c r="AS392" s="322">
        <v>99</v>
      </c>
      <c r="AT392" s="373">
        <v>2.771551724137931</v>
      </c>
      <c r="AU392" s="369">
        <v>31.872844827586206</v>
      </c>
      <c r="AV392" s="325">
        <v>1.8530259365994235</v>
      </c>
      <c r="AW392" s="280">
        <v>58.620224252491695</v>
      </c>
      <c r="AX392" s="326">
        <v>0.48712121212121212</v>
      </c>
      <c r="AY392" s="330">
        <v>0.75</v>
      </c>
      <c r="AZ392" s="231" t="s">
        <v>754</v>
      </c>
      <c r="BA392" s="327">
        <v>19.899999999999999</v>
      </c>
      <c r="BB392" s="328">
        <v>7.4423795681063123E-2</v>
      </c>
      <c r="BC392" s="329">
        <v>1.1359551495016604</v>
      </c>
      <c r="BD392" s="329"/>
      <c r="BE392" s="231" t="s">
        <v>754</v>
      </c>
      <c r="BF392" s="231" t="s">
        <v>754</v>
      </c>
      <c r="BG392" s="231" t="s">
        <v>754</v>
      </c>
      <c r="BH392" s="231" t="s">
        <v>754</v>
      </c>
      <c r="BI392" s="226"/>
      <c r="BJ392" s="108">
        <v>74.900000000000006</v>
      </c>
      <c r="BK392" s="108">
        <v>24.7</v>
      </c>
      <c r="BL392" s="331">
        <v>3.0323886639676116</v>
      </c>
      <c r="BM392" s="342">
        <v>2.7</v>
      </c>
      <c r="BN392" s="231" t="s">
        <v>754</v>
      </c>
      <c r="BO392" s="108">
        <v>16.5</v>
      </c>
      <c r="BP392" s="108">
        <v>13.3</v>
      </c>
      <c r="BQ392" s="333">
        <v>0.80606060606060614</v>
      </c>
      <c r="BR392" s="347"/>
      <c r="BS392" s="347"/>
      <c r="BT392" s="347"/>
      <c r="BU392" s="347"/>
      <c r="BV392" s="347"/>
      <c r="BW392" s="347"/>
      <c r="BX392" s="347"/>
      <c r="BY392" s="347"/>
      <c r="BZ392" s="347"/>
      <c r="CA392" s="347"/>
      <c r="CB392" s="347"/>
      <c r="CC392" s="347"/>
      <c r="CD392" s="226"/>
      <c r="CE392" s="226"/>
      <c r="CF392" s="226"/>
      <c r="CG392" s="226"/>
      <c r="CH392" s="226"/>
      <c r="CI392" s="226"/>
      <c r="CJ392" s="226"/>
      <c r="CK392" s="226"/>
      <c r="CL392" s="226"/>
      <c r="CM392" s="226"/>
      <c r="CN392" s="470">
        <v>21.3</v>
      </c>
      <c r="CO392" s="470">
        <v>44.8</v>
      </c>
      <c r="CP392" s="470">
        <v>9.5399999999999991</v>
      </c>
      <c r="CQ392" s="470">
        <v>9.0500000000000007</v>
      </c>
      <c r="CR392" s="470">
        <v>1.93</v>
      </c>
      <c r="CS392" s="470">
        <v>38</v>
      </c>
      <c r="CT392" s="470">
        <v>8.11</v>
      </c>
      <c r="CU392" s="470">
        <v>1</v>
      </c>
      <c r="CV392" s="226"/>
      <c r="CW392" s="226"/>
      <c r="CX392" s="158" t="s">
        <v>929</v>
      </c>
      <c r="CY392" s="158">
        <v>3</v>
      </c>
      <c r="CZ392" s="62" t="s">
        <v>930</v>
      </c>
      <c r="DA392" s="62" t="s">
        <v>930</v>
      </c>
      <c r="DB392" s="335"/>
      <c r="DC392" s="226"/>
      <c r="DD392" s="54">
        <v>7361</v>
      </c>
      <c r="DE392" s="56">
        <v>51.934469490000005</v>
      </c>
      <c r="DF392" s="56">
        <v>35.866073229999998</v>
      </c>
      <c r="DG392" s="56">
        <v>0.66717700000000013</v>
      </c>
      <c r="DH392" s="56">
        <v>0</v>
      </c>
      <c r="DI392" s="4" t="s">
        <v>835</v>
      </c>
      <c r="DJ392" s="226"/>
      <c r="DK392" s="226"/>
      <c r="DL392" s="226"/>
      <c r="DM392" s="226">
        <v>80</v>
      </c>
      <c r="DN392" s="266" t="s">
        <v>1090</v>
      </c>
      <c r="DO392" s="62"/>
      <c r="DP392" s="986" t="s">
        <v>161</v>
      </c>
      <c r="DQ392" s="230"/>
      <c r="DR392" s="547"/>
      <c r="DS392" s="547"/>
      <c r="DT392" s="230"/>
      <c r="DU392" s="230"/>
      <c r="DV392" s="230"/>
      <c r="DW392" s="230"/>
      <c r="DX392" s="223" t="s">
        <v>863</v>
      </c>
      <c r="DY392" s="223" t="s">
        <v>863</v>
      </c>
      <c r="DZ392" s="230">
        <v>706</v>
      </c>
      <c r="EA392" s="230">
        <v>12.9</v>
      </c>
      <c r="EB392" s="230">
        <v>87.1</v>
      </c>
      <c r="EC392" s="223" t="s">
        <v>863</v>
      </c>
      <c r="ED392" s="223" t="s">
        <v>863</v>
      </c>
      <c r="EE392" s="223" t="s">
        <v>863</v>
      </c>
      <c r="EF392" s="223" t="s">
        <v>863</v>
      </c>
      <c r="EG392" s="230">
        <v>0</v>
      </c>
      <c r="EH392" s="547"/>
      <c r="EI392" s="282" t="s">
        <v>369</v>
      </c>
      <c r="EJ392" s="282">
        <v>4</v>
      </c>
      <c r="EK392" s="230"/>
      <c r="EL392" s="107">
        <v>2</v>
      </c>
      <c r="EM392" s="107">
        <v>0</v>
      </c>
      <c r="EN392" s="107">
        <v>168</v>
      </c>
      <c r="EO392" s="107">
        <v>70</v>
      </c>
      <c r="EP392" s="557">
        <f>EO392/((EN392/100)*(EN392/100))</f>
        <v>24.801587301587304</v>
      </c>
      <c r="EQ392" s="557">
        <v>2</v>
      </c>
      <c r="ER392" s="107" t="s">
        <v>863</v>
      </c>
      <c r="ES392" s="557">
        <v>2</v>
      </c>
      <c r="ET392" s="557">
        <v>2</v>
      </c>
      <c r="EU392" s="107">
        <v>4</v>
      </c>
      <c r="EV392" s="1030">
        <v>42948</v>
      </c>
      <c r="EW392" s="457"/>
      <c r="EX392" s="987">
        <v>7361</v>
      </c>
      <c r="EY392" s="230"/>
      <c r="EZ392" s="230"/>
      <c r="FA392" s="230"/>
      <c r="FB392" s="230"/>
      <c r="FC392" s="126"/>
      <c r="FD392" s="128"/>
      <c r="FE392" s="197"/>
      <c r="FF392" s="32">
        <v>39</v>
      </c>
      <c r="FG392" s="230">
        <v>365366</v>
      </c>
      <c r="FH392" s="230">
        <v>10</v>
      </c>
      <c r="FI392" s="133">
        <v>936.83589743589744</v>
      </c>
      <c r="FJ392" s="538">
        <v>209.85124102564103</v>
      </c>
      <c r="FK392" s="539"/>
      <c r="FL392" s="539"/>
      <c r="FM392" s="540">
        <v>3.3642879429706882</v>
      </c>
      <c r="FN392" s="541"/>
      <c r="FO392" s="542" t="e">
        <v>#REF!</v>
      </c>
      <c r="FP392" s="137">
        <v>706</v>
      </c>
      <c r="FQ392" s="234" t="s">
        <v>161</v>
      </c>
      <c r="FR392" s="93"/>
      <c r="FS392" s="101">
        <v>22.4</v>
      </c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225"/>
      <c r="GS392" s="225"/>
    </row>
    <row r="393" spans="1:201" hidden="1" x14ac:dyDescent="0.25">
      <c r="A393" s="101">
        <v>270</v>
      </c>
      <c r="B393" s="228">
        <f>COUNTIFS($E$1:E393,E393,$G$1:G393,G393)</f>
        <v>2</v>
      </c>
      <c r="C393" s="228"/>
      <c r="D393" s="966">
        <v>7367</v>
      </c>
      <c r="E393" s="107" t="s">
        <v>566</v>
      </c>
      <c r="F393" s="107" t="s">
        <v>536</v>
      </c>
      <c r="G393" s="230">
        <v>5508261935</v>
      </c>
      <c r="H393" s="230">
        <f t="shared" ref="H393:H456" si="6">LEFT(I393,4)-CONCATENATE(19,LEFT(G393,2))</f>
        <v>62</v>
      </c>
      <c r="I393" s="107" t="s">
        <v>836</v>
      </c>
      <c r="J393" s="232" t="s">
        <v>837</v>
      </c>
      <c r="K393" s="230"/>
      <c r="L393" s="257"/>
      <c r="M393" s="230"/>
      <c r="N393" s="223"/>
      <c r="O393" s="223"/>
      <c r="P393" s="223"/>
      <c r="Q393" s="296"/>
      <c r="R393" s="71"/>
      <c r="S393" s="71"/>
      <c r="T393" s="172"/>
      <c r="U393" s="175"/>
      <c r="V393" s="523"/>
      <c r="W393" s="172"/>
      <c r="X393" s="174"/>
      <c r="Y393" s="172"/>
      <c r="Z393" s="172"/>
      <c r="AA393" s="230"/>
      <c r="AB393" s="230"/>
      <c r="AC393" s="218"/>
      <c r="AD393" s="218"/>
      <c r="AE393" s="218"/>
      <c r="AF393" s="218"/>
      <c r="AG393" s="218"/>
      <c r="AH393" s="261"/>
      <c r="AI393" s="457"/>
      <c r="AJ393" s="230"/>
      <c r="AK393" s="230"/>
      <c r="AL393" s="524"/>
      <c r="AM393" s="230"/>
      <c r="AN393" s="495"/>
      <c r="AO393" s="230"/>
      <c r="AP393" s="525"/>
      <c r="AQ393" s="526"/>
      <c r="AR393" s="526"/>
      <c r="AT393" s="323"/>
      <c r="AU393" s="324"/>
      <c r="AV393" s="527"/>
      <c r="AW393" s="528"/>
      <c r="AX393" s="529"/>
      <c r="AY393" s="530"/>
      <c r="AZ393" s="223"/>
      <c r="BA393" s="531"/>
      <c r="BB393" s="532"/>
      <c r="BC393" s="533"/>
      <c r="BD393" s="533"/>
      <c r="BE393" s="223"/>
      <c r="BF393" s="223"/>
      <c r="BG393" s="223"/>
      <c r="BH393" s="223"/>
      <c r="BI393" s="230"/>
      <c r="BJ393" s="107"/>
      <c r="BK393" s="107"/>
      <c r="BL393" s="534"/>
      <c r="BM393" s="447"/>
      <c r="BN393" s="223"/>
      <c r="BO393" s="107"/>
      <c r="BP393" s="107"/>
      <c r="BQ393" s="535"/>
      <c r="BR393" s="536"/>
      <c r="BS393" s="536"/>
      <c r="BT393" s="536"/>
      <c r="BU393" s="536"/>
      <c r="BV393" s="536"/>
      <c r="BW393" s="536"/>
      <c r="BX393" s="536"/>
      <c r="BY393" s="536"/>
      <c r="BZ393" s="536"/>
      <c r="CA393" s="536"/>
      <c r="CB393" s="536"/>
      <c r="CC393" s="536"/>
      <c r="CD393" s="230"/>
      <c r="CE393" s="230"/>
      <c r="CF393" s="230"/>
      <c r="CG393" s="230"/>
      <c r="CH393" s="230"/>
      <c r="CI393" s="230"/>
      <c r="CJ393" s="230"/>
      <c r="CK393" s="230"/>
      <c r="CL393" s="230"/>
      <c r="CM393" s="230"/>
      <c r="CN393" s="537"/>
      <c r="CO393" s="537"/>
      <c r="CP393" s="537"/>
      <c r="CQ393" s="537"/>
      <c r="CR393" s="537"/>
      <c r="CS393" s="537"/>
      <c r="CT393" s="537"/>
      <c r="CU393" s="537"/>
      <c r="CV393" s="230"/>
      <c r="CW393" s="230"/>
      <c r="CX393" s="217"/>
      <c r="CY393" s="217"/>
      <c r="CZ393" s="98"/>
      <c r="DA393" s="98"/>
      <c r="DB393" s="448"/>
      <c r="DC393" s="230"/>
      <c r="DD393" s="54"/>
      <c r="DE393" s="49"/>
      <c r="DF393" s="49"/>
      <c r="DG393" s="49"/>
      <c r="DH393" s="49"/>
      <c r="DI393" s="233"/>
      <c r="DJ393" s="230"/>
      <c r="DK393" s="230"/>
      <c r="DL393" s="230"/>
      <c r="DM393" s="230"/>
      <c r="DN393" s="266"/>
      <c r="DO393" s="98"/>
      <c r="DP393" s="986" t="s">
        <v>532</v>
      </c>
      <c r="DX393" s="279">
        <v>113.8</v>
      </c>
      <c r="DY393" s="279" t="s">
        <v>863</v>
      </c>
      <c r="DZ393" s="279">
        <v>179896</v>
      </c>
      <c r="EA393" s="922">
        <v>90.8</v>
      </c>
      <c r="EB393" s="922">
        <v>9.1999999999999993</v>
      </c>
      <c r="EC393" s="922">
        <v>30.3</v>
      </c>
      <c r="ED393" s="922" t="s">
        <v>1516</v>
      </c>
      <c r="EE393" s="922" t="s">
        <v>863</v>
      </c>
      <c r="EF393" s="279">
        <v>13.32</v>
      </c>
      <c r="EG393" s="485" t="s">
        <v>2752</v>
      </c>
      <c r="EI393" s="282" t="s">
        <v>838</v>
      </c>
      <c r="EJ393" s="282">
        <v>15</v>
      </c>
      <c r="EK393" s="230"/>
      <c r="EL393" s="107">
        <v>2</v>
      </c>
      <c r="EM393" s="107">
        <v>1</v>
      </c>
      <c r="EN393" s="107">
        <v>185</v>
      </c>
      <c r="EO393" s="107">
        <v>87</v>
      </c>
      <c r="EP393" s="557">
        <f>EO393/((EN393/100)*(EN393/100))</f>
        <v>25.420014609203797</v>
      </c>
      <c r="EQ393" s="557">
        <v>2</v>
      </c>
      <c r="ER393" s="1030">
        <v>43042</v>
      </c>
      <c r="ES393" s="557" t="s">
        <v>754</v>
      </c>
      <c r="ET393" s="557" t="s">
        <v>754</v>
      </c>
      <c r="EU393" s="107" t="s">
        <v>863</v>
      </c>
      <c r="EV393" s="107"/>
      <c r="EW393" s="107" t="s">
        <v>1984</v>
      </c>
      <c r="EX393" s="987"/>
      <c r="EY393" s="230"/>
      <c r="EZ393" s="230"/>
      <c r="FA393" s="230"/>
      <c r="FB393" s="230"/>
      <c r="FC393" s="126"/>
      <c r="FD393" s="128"/>
      <c r="FE393" s="197"/>
      <c r="FF393" s="32"/>
      <c r="FG393" s="230"/>
      <c r="FH393" s="230"/>
      <c r="FI393" s="133"/>
      <c r="FJ393" s="538"/>
      <c r="FK393" s="539"/>
      <c r="FL393" s="539"/>
      <c r="FM393" s="540"/>
      <c r="FN393" s="541"/>
      <c r="FO393" s="634"/>
      <c r="FP393" s="137"/>
      <c r="FQ393" s="234"/>
      <c r="FR393" s="93"/>
      <c r="FS393" s="101"/>
    </row>
    <row r="394" spans="1:201" hidden="1" x14ac:dyDescent="0.25">
      <c r="A394" s="101">
        <v>271</v>
      </c>
      <c r="B394" s="228">
        <f>COUNTIFS($E$1:E394,E394,$G$1:G394,G394)</f>
        <v>3</v>
      </c>
      <c r="C394" s="228"/>
      <c r="D394" s="966">
        <v>7368</v>
      </c>
      <c r="E394" s="233" t="s">
        <v>566</v>
      </c>
      <c r="F394" s="223" t="s">
        <v>536</v>
      </c>
      <c r="G394" s="230">
        <v>5508261935</v>
      </c>
      <c r="H394" s="230">
        <f t="shared" si="6"/>
        <v>62</v>
      </c>
      <c r="I394" s="223" t="s">
        <v>836</v>
      </c>
      <c r="J394" s="232" t="s">
        <v>398</v>
      </c>
      <c r="K394" s="230" t="s">
        <v>53</v>
      </c>
      <c r="L394" s="257" t="s">
        <v>48</v>
      </c>
      <c r="M394" s="230">
        <v>15</v>
      </c>
      <c r="N394" s="223" t="s">
        <v>1133</v>
      </c>
      <c r="O394" s="223"/>
      <c r="P394" s="223"/>
      <c r="Q394" s="296" t="s">
        <v>793</v>
      </c>
      <c r="T394" s="173" t="s">
        <v>805</v>
      </c>
      <c r="U394" s="177" t="s">
        <v>817</v>
      </c>
      <c r="V394" s="193" t="s">
        <v>545</v>
      </c>
      <c r="W394" s="173" t="s">
        <v>807</v>
      </c>
      <c r="X394" s="190" t="s">
        <v>808</v>
      </c>
      <c r="Y394" s="173" t="s">
        <v>545</v>
      </c>
      <c r="Z394" s="173" t="s">
        <v>545</v>
      </c>
      <c r="AA394" s="97"/>
      <c r="AB394" s="97"/>
      <c r="AC394" s="109">
        <v>179896</v>
      </c>
      <c r="AD394" s="109"/>
      <c r="AE394" s="109"/>
      <c r="AF394" s="109"/>
      <c r="AG394" s="109"/>
      <c r="AH394" s="166" t="s">
        <v>532</v>
      </c>
      <c r="AJ394" s="226">
        <v>85</v>
      </c>
      <c r="AK394" s="226">
        <v>96.9</v>
      </c>
      <c r="AL394" s="318">
        <v>82.364999999999995</v>
      </c>
      <c r="AM394" s="226">
        <v>482000</v>
      </c>
      <c r="AN394" s="281">
        <v>128.53333333333333</v>
      </c>
      <c r="AO394" s="226">
        <v>4</v>
      </c>
      <c r="AP394" s="370">
        <v>2.5000000000000001E-2</v>
      </c>
      <c r="AQ394" s="320">
        <v>2.16</v>
      </c>
      <c r="AR394" s="371">
        <v>97.4</v>
      </c>
      <c r="AS394" s="322">
        <v>99.585000000000008</v>
      </c>
      <c r="AT394" s="373">
        <v>1.1574074074074073E-2</v>
      </c>
      <c r="AU394" s="369">
        <v>1.1273148148148149</v>
      </c>
      <c r="AV394" s="325">
        <v>2.511048613901165E-4</v>
      </c>
      <c r="AW394" s="280">
        <v>1.2733564013840834E-2</v>
      </c>
      <c r="AX394" s="326">
        <v>1.1590909090909091E-2</v>
      </c>
      <c r="AY394" s="330">
        <v>0</v>
      </c>
      <c r="AZ394" s="231" t="s">
        <v>754</v>
      </c>
      <c r="BA394" s="327" t="s">
        <v>754</v>
      </c>
      <c r="BB394" s="328">
        <v>7.6613610149942339E-4</v>
      </c>
      <c r="BC394" s="329">
        <v>2.4532871972318335E-3</v>
      </c>
      <c r="BD394" s="329"/>
      <c r="BE394" s="231" t="s">
        <v>754</v>
      </c>
      <c r="BF394" s="231" t="s">
        <v>754</v>
      </c>
      <c r="BG394" s="231" t="s">
        <v>754</v>
      </c>
      <c r="BH394" s="231" t="s">
        <v>754</v>
      </c>
      <c r="BJ394" s="108" t="s">
        <v>754</v>
      </c>
      <c r="BK394" s="108" t="s">
        <v>754</v>
      </c>
      <c r="BL394" s="331" t="s">
        <v>754</v>
      </c>
      <c r="BM394" s="342" t="s">
        <v>754</v>
      </c>
      <c r="BN394" s="231" t="s">
        <v>754</v>
      </c>
      <c r="BO394" s="108" t="s">
        <v>754</v>
      </c>
      <c r="BP394" s="108" t="s">
        <v>754</v>
      </c>
      <c r="BQ394" s="333" t="e">
        <v>#VALUE!</v>
      </c>
      <c r="BR394" s="347"/>
      <c r="BS394" s="347"/>
      <c r="BT394" s="347"/>
      <c r="BU394" s="347"/>
      <c r="BV394" s="347"/>
      <c r="BW394" s="347"/>
      <c r="BX394" s="347"/>
      <c r="BY394" s="347"/>
      <c r="BZ394" s="347"/>
      <c r="CA394" s="347"/>
      <c r="CB394" s="347"/>
      <c r="CC394" s="347"/>
      <c r="CN394" s="470">
        <v>3.03</v>
      </c>
      <c r="CO394" s="470">
        <v>21.2</v>
      </c>
      <c r="CP394" s="470">
        <v>0.64</v>
      </c>
      <c r="CQ394" s="470">
        <v>56.3</v>
      </c>
      <c r="CR394" s="470">
        <v>1.71</v>
      </c>
      <c r="CS394" s="470">
        <v>0.64</v>
      </c>
      <c r="CT394" s="470">
        <v>1.9E-2</v>
      </c>
      <c r="CU394" s="470">
        <v>0.11</v>
      </c>
      <c r="CX394" s="231" t="s">
        <v>943</v>
      </c>
      <c r="CY394" s="231">
        <v>6</v>
      </c>
      <c r="CZ394" s="421" t="s">
        <v>936</v>
      </c>
      <c r="DA394" s="421" t="s">
        <v>936</v>
      </c>
      <c r="DD394" s="54"/>
      <c r="DE394" s="56"/>
      <c r="DF394" s="56"/>
      <c r="DG394" s="56"/>
      <c r="DH394" s="56"/>
      <c r="DI394" s="4" t="s">
        <v>566</v>
      </c>
      <c r="DJ394" s="278">
        <v>5508261935</v>
      </c>
      <c r="DK394" s="276" t="s">
        <v>561</v>
      </c>
      <c r="DL394" s="160">
        <v>6719</v>
      </c>
      <c r="DM394" s="276">
        <v>62</v>
      </c>
      <c r="DN394" s="521" t="s">
        <v>1088</v>
      </c>
      <c r="DO394" s="46" t="s">
        <v>48</v>
      </c>
      <c r="DP394" s="978" t="s">
        <v>373</v>
      </c>
      <c r="DQ394" s="1021">
        <v>2</v>
      </c>
      <c r="DR394" s="1063" t="s">
        <v>1104</v>
      </c>
      <c r="DS394" s="1063" t="s">
        <v>1028</v>
      </c>
      <c r="DU394" s="276">
        <v>1</v>
      </c>
      <c r="DV394" s="1024">
        <v>38364</v>
      </c>
      <c r="DW394" s="276">
        <v>1</v>
      </c>
      <c r="DX394" s="279">
        <v>113.8</v>
      </c>
      <c r="DY394" s="279" t="s">
        <v>863</v>
      </c>
      <c r="DZ394" s="279">
        <v>179896</v>
      </c>
      <c r="EA394" s="922">
        <v>90.8</v>
      </c>
      <c r="EB394" s="922">
        <v>9.1999999999999993</v>
      </c>
      <c r="EC394" s="922">
        <v>30.3</v>
      </c>
      <c r="ED394" s="922" t="s">
        <v>1516</v>
      </c>
      <c r="EE394" s="922" t="s">
        <v>863</v>
      </c>
      <c r="EF394" s="279">
        <v>13.32</v>
      </c>
      <c r="EG394" s="485" t="s">
        <v>2752</v>
      </c>
      <c r="EH394" s="1075">
        <v>6</v>
      </c>
      <c r="EI394" s="283" t="s">
        <v>567</v>
      </c>
      <c r="EJ394" s="283">
        <v>23</v>
      </c>
      <c r="EK394" s="276">
        <v>36</v>
      </c>
      <c r="EL394" s="269">
        <v>3</v>
      </c>
      <c r="EM394" s="276">
        <v>0</v>
      </c>
      <c r="EN394" s="276">
        <v>185</v>
      </c>
      <c r="EO394" s="276">
        <v>87</v>
      </c>
      <c r="EP394" s="1089">
        <v>25.420014609203804</v>
      </c>
      <c r="EQ394" s="1063">
        <v>3</v>
      </c>
      <c r="ER394" s="1024">
        <v>42907</v>
      </c>
      <c r="ES394" s="1082" t="s">
        <v>863</v>
      </c>
      <c r="ET394" s="1063" t="s">
        <v>863</v>
      </c>
      <c r="EU394" s="276" t="s">
        <v>863</v>
      </c>
      <c r="EV394" s="276" t="s">
        <v>863</v>
      </c>
      <c r="EW394" s="276"/>
      <c r="EX394" s="987">
        <v>7368</v>
      </c>
      <c r="EY394" s="230"/>
      <c r="EZ394" s="230"/>
      <c r="FA394" s="230"/>
      <c r="FB394" s="230"/>
      <c r="FC394" s="126"/>
      <c r="FD394" s="128"/>
      <c r="FE394" s="197"/>
      <c r="FF394" s="32">
        <v>75</v>
      </c>
      <c r="FG394" s="230">
        <v>585433</v>
      </c>
      <c r="FH394" s="230">
        <v>0.5</v>
      </c>
      <c r="FI394" s="133">
        <v>15611.546666666667</v>
      </c>
      <c r="FJ394" s="538">
        <v>13269.814666666667</v>
      </c>
      <c r="FK394" s="539"/>
      <c r="FL394" s="539"/>
      <c r="FM394" s="540">
        <v>13.556783159292554</v>
      </c>
      <c r="FN394" s="541"/>
      <c r="FO394" s="634" t="e">
        <v>#DIV/0!</v>
      </c>
      <c r="FP394" s="137">
        <v>179896</v>
      </c>
      <c r="FQ394" s="234" t="s">
        <v>532</v>
      </c>
      <c r="FR394" s="93"/>
      <c r="FS394" s="101">
        <v>85</v>
      </c>
      <c r="GR394" s="225"/>
      <c r="GS394" s="225"/>
    </row>
    <row r="395" spans="1:201" hidden="1" x14ac:dyDescent="0.25">
      <c r="A395" s="101">
        <v>272</v>
      </c>
      <c r="B395" s="228">
        <f>COUNTIFS($E$1:E395,E395,$G$1:G395,G395)</f>
        <v>1</v>
      </c>
      <c r="C395" s="228"/>
      <c r="D395" s="966">
        <v>7370</v>
      </c>
      <c r="E395" s="233" t="s">
        <v>839</v>
      </c>
      <c r="F395" s="223" t="s">
        <v>62</v>
      </c>
      <c r="G395" s="230">
        <v>6401141659</v>
      </c>
      <c r="H395" s="230">
        <f t="shared" si="6"/>
        <v>53</v>
      </c>
      <c r="I395" s="223" t="s">
        <v>840</v>
      </c>
      <c r="J395" s="232" t="s">
        <v>841</v>
      </c>
      <c r="K395" s="230" t="s">
        <v>53</v>
      </c>
      <c r="L395" s="257" t="s">
        <v>48</v>
      </c>
      <c r="M395" s="230">
        <v>6</v>
      </c>
      <c r="N395" s="223" t="s">
        <v>491</v>
      </c>
      <c r="O395" s="223"/>
      <c r="P395" s="223"/>
      <c r="Q395" s="296" t="s">
        <v>793</v>
      </c>
      <c r="T395" s="173" t="s">
        <v>805</v>
      </c>
      <c r="U395" s="177" t="s">
        <v>817</v>
      </c>
      <c r="V395" s="193" t="s">
        <v>545</v>
      </c>
      <c r="W395" s="173" t="s">
        <v>807</v>
      </c>
      <c r="X395" s="190" t="s">
        <v>808</v>
      </c>
      <c r="Y395" s="173" t="s">
        <v>545</v>
      </c>
      <c r="Z395" s="173" t="s">
        <v>545</v>
      </c>
      <c r="AA395" s="97"/>
      <c r="AB395" s="97"/>
      <c r="AC395" s="109">
        <v>209</v>
      </c>
      <c r="AD395" s="109"/>
      <c r="AE395" s="109"/>
      <c r="AF395" s="109"/>
      <c r="AG395" s="109"/>
      <c r="AH395" s="166" t="s">
        <v>158</v>
      </c>
      <c r="AJ395" s="226">
        <v>59.3</v>
      </c>
      <c r="AK395" s="226">
        <v>94.8</v>
      </c>
      <c r="AL395" s="318">
        <v>56.216399999999993</v>
      </c>
      <c r="AM395" s="226">
        <v>24622</v>
      </c>
      <c r="AN395" s="281">
        <v>16.414666666666665</v>
      </c>
      <c r="AO395" s="226">
        <v>4</v>
      </c>
      <c r="AP395" s="370">
        <v>39.9</v>
      </c>
      <c r="AQ395" s="320">
        <v>50.1</v>
      </c>
      <c r="AR395" s="371">
        <v>6.66</v>
      </c>
      <c r="AS395" s="322">
        <v>96.66</v>
      </c>
      <c r="AT395" s="373">
        <v>0.79640718562874246</v>
      </c>
      <c r="AU395" s="369">
        <v>5.3040718562874245</v>
      </c>
      <c r="AV395" s="325">
        <v>0.70295983086680758</v>
      </c>
      <c r="AW395" s="280">
        <v>36.316092812773505</v>
      </c>
      <c r="AX395" s="326">
        <v>0.81428571428571417</v>
      </c>
      <c r="AY395" s="330">
        <v>2.04</v>
      </c>
      <c r="AZ395" s="231" t="s">
        <v>754</v>
      </c>
      <c r="BA395" s="327">
        <v>22.5</v>
      </c>
      <c r="BB395" s="328">
        <v>0.1697013682839883</v>
      </c>
      <c r="BC395" s="329">
        <v>0.71678143744529876</v>
      </c>
      <c r="BD395" s="329"/>
      <c r="BE395" s="231" t="s">
        <v>754</v>
      </c>
      <c r="BF395" s="231" t="s">
        <v>754</v>
      </c>
      <c r="BG395" s="231" t="s">
        <v>754</v>
      </c>
      <c r="BH395" s="231" t="s">
        <v>754</v>
      </c>
      <c r="BJ395" s="108">
        <v>29.2</v>
      </c>
      <c r="BK395" s="108">
        <v>70.5</v>
      </c>
      <c r="BL395" s="331">
        <v>0.41418439716312055</v>
      </c>
      <c r="BM395" s="342">
        <v>0.4</v>
      </c>
      <c r="BN395" s="231" t="s">
        <v>754</v>
      </c>
      <c r="BO395" s="108">
        <v>10.6</v>
      </c>
      <c r="BP395" s="108">
        <v>15.3</v>
      </c>
      <c r="BQ395" s="333">
        <v>1.4433962264150944</v>
      </c>
      <c r="BR395" s="347"/>
      <c r="BS395" s="347"/>
      <c r="BT395" s="347"/>
      <c r="BU395" s="347"/>
      <c r="BV395" s="347"/>
      <c r="BW395" s="347"/>
      <c r="BX395" s="347"/>
      <c r="BY395" s="347"/>
      <c r="BZ395" s="347"/>
      <c r="CA395" s="347"/>
      <c r="CB395" s="347"/>
      <c r="CC395" s="347"/>
      <c r="CN395" s="470">
        <v>48.5</v>
      </c>
      <c r="CO395" s="470">
        <v>46</v>
      </c>
      <c r="CP395" s="470">
        <v>22.3</v>
      </c>
      <c r="CQ395" s="470">
        <v>12.1</v>
      </c>
      <c r="CR395" s="470">
        <v>5.86</v>
      </c>
      <c r="CS395" s="470">
        <v>33.9</v>
      </c>
      <c r="CT395" s="470">
        <v>16.399999999999999</v>
      </c>
      <c r="CU395" s="470">
        <v>0.93</v>
      </c>
      <c r="CX395" s="158" t="s">
        <v>926</v>
      </c>
      <c r="CY395" s="158"/>
      <c r="CZ395" s="62" t="s">
        <v>927</v>
      </c>
      <c r="DA395" s="62" t="s">
        <v>927</v>
      </c>
      <c r="DD395" s="54"/>
      <c r="DE395" s="56"/>
      <c r="DF395" s="56"/>
      <c r="DG395" s="56"/>
      <c r="DH395" s="56"/>
      <c r="DI395" s="4" t="s">
        <v>839</v>
      </c>
      <c r="DM395" s="226">
        <v>53</v>
      </c>
      <c r="DN395" s="521" t="s">
        <v>1088</v>
      </c>
      <c r="DP395" s="986" t="s">
        <v>158</v>
      </c>
      <c r="DX395" s="223" t="s">
        <v>863</v>
      </c>
      <c r="DY395" s="223" t="s">
        <v>863</v>
      </c>
      <c r="DZ395" s="230">
        <v>209</v>
      </c>
      <c r="EA395" s="230">
        <v>27.8</v>
      </c>
      <c r="EB395" s="230">
        <v>72.2</v>
      </c>
      <c r="EC395" s="223" t="s">
        <v>863</v>
      </c>
      <c r="ED395" s="223" t="s">
        <v>863</v>
      </c>
      <c r="EE395" s="223" t="s">
        <v>863</v>
      </c>
      <c r="EF395" s="223" t="s">
        <v>863</v>
      </c>
      <c r="EG395" s="230">
        <v>0</v>
      </c>
      <c r="EI395" s="282" t="s">
        <v>491</v>
      </c>
      <c r="EJ395" s="282">
        <v>6</v>
      </c>
      <c r="EK395" s="230"/>
      <c r="EL395" s="107">
        <v>2</v>
      </c>
      <c r="EM395" s="107">
        <v>0</v>
      </c>
      <c r="EN395" s="107" t="s">
        <v>754</v>
      </c>
      <c r="EO395" s="107" t="s">
        <v>754</v>
      </c>
      <c r="EP395" s="557" t="s">
        <v>754</v>
      </c>
      <c r="EQ395" s="557">
        <v>2</v>
      </c>
      <c r="ER395" s="107" t="s">
        <v>863</v>
      </c>
      <c r="ES395" s="557">
        <v>2</v>
      </c>
      <c r="ET395" s="557">
        <v>1</v>
      </c>
      <c r="EU395" s="107" t="s">
        <v>863</v>
      </c>
      <c r="EV395" s="107"/>
      <c r="EW395" s="107"/>
      <c r="EX395" s="987">
        <v>7370</v>
      </c>
      <c r="EY395" s="230"/>
      <c r="EZ395" s="230"/>
      <c r="FA395" s="230"/>
      <c r="FB395" s="230"/>
      <c r="FC395" s="126"/>
      <c r="FD395" s="128"/>
      <c r="FE395" s="197"/>
      <c r="FF395" s="32">
        <v>75</v>
      </c>
      <c r="FG395" s="230">
        <v>43778</v>
      </c>
      <c r="FH395" s="230">
        <v>10</v>
      </c>
      <c r="FI395" s="133">
        <v>58.370666666666672</v>
      </c>
      <c r="FJ395" s="538">
        <v>34.613805333333332</v>
      </c>
      <c r="FK395" s="539"/>
      <c r="FL395" s="539"/>
      <c r="FM395" s="540">
        <v>6.0380532561304827</v>
      </c>
      <c r="FN395" s="541"/>
      <c r="FO395" s="634" t="e">
        <v>#DIV/0!</v>
      </c>
      <c r="FP395" s="137">
        <v>209</v>
      </c>
      <c r="FQ395" s="234" t="s">
        <v>158</v>
      </c>
      <c r="FR395" s="93"/>
      <c r="FS395" s="101">
        <v>59.3</v>
      </c>
      <c r="GR395" s="225"/>
      <c r="GS395" s="225"/>
    </row>
    <row r="396" spans="1:201" hidden="1" x14ac:dyDescent="0.25">
      <c r="A396" s="101">
        <v>273</v>
      </c>
      <c r="B396" s="228">
        <f>COUNTIFS($E$1:E396,E396,$G$1:G396,G396)</f>
        <v>1</v>
      </c>
      <c r="C396" s="228"/>
      <c r="D396" s="966">
        <v>7371</v>
      </c>
      <c r="E396" s="233" t="s">
        <v>697</v>
      </c>
      <c r="F396" s="223" t="s">
        <v>184</v>
      </c>
      <c r="G396" s="230">
        <v>7205295383</v>
      </c>
      <c r="H396" s="230">
        <f t="shared" si="6"/>
        <v>45</v>
      </c>
      <c r="I396" s="223" t="s">
        <v>840</v>
      </c>
      <c r="J396" s="232" t="s">
        <v>842</v>
      </c>
      <c r="K396" s="230" t="s">
        <v>53</v>
      </c>
      <c r="L396" s="257" t="s">
        <v>48</v>
      </c>
      <c r="M396" s="230">
        <v>7</v>
      </c>
      <c r="N396" s="223">
        <v>1</v>
      </c>
      <c r="O396" s="223"/>
      <c r="P396" s="223"/>
      <c r="Q396" s="296" t="s">
        <v>793</v>
      </c>
      <c r="T396" s="173" t="s">
        <v>805</v>
      </c>
      <c r="U396" s="177" t="s">
        <v>817</v>
      </c>
      <c r="V396" s="193" t="s">
        <v>545</v>
      </c>
      <c r="W396" s="173" t="s">
        <v>807</v>
      </c>
      <c r="X396" s="190" t="s">
        <v>808</v>
      </c>
      <c r="Y396" s="173" t="s">
        <v>545</v>
      </c>
      <c r="Z396" s="173" t="s">
        <v>545</v>
      </c>
      <c r="AA396" s="97"/>
      <c r="AB396" s="97"/>
      <c r="AC396" s="109">
        <v>275</v>
      </c>
      <c r="AD396" s="109"/>
      <c r="AE396" s="109"/>
      <c r="AF396" s="109"/>
      <c r="AG396" s="109"/>
      <c r="AH396" s="166" t="s">
        <v>158</v>
      </c>
      <c r="AJ396" s="226">
        <v>74.3</v>
      </c>
      <c r="AK396" s="226">
        <v>89.1</v>
      </c>
      <c r="AL396" s="318">
        <v>66.201299999999989</v>
      </c>
      <c r="AM396" s="226">
        <v>34553</v>
      </c>
      <c r="AN396" s="281">
        <v>19.74457142857143</v>
      </c>
      <c r="AO396" s="226">
        <v>4</v>
      </c>
      <c r="AP396" s="370">
        <v>22</v>
      </c>
      <c r="AQ396" s="320">
        <v>58.9</v>
      </c>
      <c r="AR396" s="371">
        <v>16.2</v>
      </c>
      <c r="AS396" s="322">
        <v>97.100000000000009</v>
      </c>
      <c r="AT396" s="373">
        <v>0.37351443123938882</v>
      </c>
      <c r="AU396" s="369">
        <v>6.0509337860780983</v>
      </c>
      <c r="AV396" s="325">
        <v>0.29294274300932094</v>
      </c>
      <c r="AW396" s="280">
        <v>16.275058042666839</v>
      </c>
      <c r="AX396" s="326">
        <v>0.72085106382978725</v>
      </c>
      <c r="AY396" s="330">
        <v>3.27</v>
      </c>
      <c r="AZ396" s="231" t="s">
        <v>754</v>
      </c>
      <c r="BA396" s="327">
        <v>14.2</v>
      </c>
      <c r="BB396" s="328">
        <v>2.9954094557055527E-2</v>
      </c>
      <c r="BC396" s="329">
        <v>1.1449883914666323</v>
      </c>
      <c r="BD396" s="329"/>
      <c r="BE396" s="231" t="s">
        <v>754</v>
      </c>
      <c r="BF396" s="231" t="s">
        <v>754</v>
      </c>
      <c r="BG396" s="231" t="s">
        <v>754</v>
      </c>
      <c r="BH396" s="231" t="s">
        <v>754</v>
      </c>
      <c r="BJ396" s="108">
        <v>42.6</v>
      </c>
      <c r="BK396" s="108">
        <v>57.1</v>
      </c>
      <c r="BL396" s="331">
        <v>0.74605954465849389</v>
      </c>
      <c r="BM396" s="342">
        <v>0.3</v>
      </c>
      <c r="BN396" s="231" t="s">
        <v>754</v>
      </c>
      <c r="BO396" s="108">
        <v>9.39</v>
      </c>
      <c r="BP396" s="108">
        <v>14.2</v>
      </c>
      <c r="BQ396" s="333">
        <v>1.5122470713525025</v>
      </c>
      <c r="BR396" s="347"/>
      <c r="BS396" s="347"/>
      <c r="BT396" s="347"/>
      <c r="BU396" s="347"/>
      <c r="BV396" s="347"/>
      <c r="BW396" s="347"/>
      <c r="BX396" s="347"/>
      <c r="BY396" s="347"/>
      <c r="BZ396" s="347"/>
      <c r="CA396" s="347"/>
      <c r="CB396" s="347"/>
      <c r="CC396" s="347"/>
      <c r="CN396" s="470">
        <v>59.3</v>
      </c>
      <c r="CO396" s="470">
        <v>43.3</v>
      </c>
      <c r="CP396" s="470">
        <v>25.7</v>
      </c>
      <c r="CQ396" s="470">
        <v>19.100000000000001</v>
      </c>
      <c r="CR396" s="470">
        <v>11.4</v>
      </c>
      <c r="CS396" s="470">
        <v>31.6</v>
      </c>
      <c r="CT396" s="470">
        <v>18.8</v>
      </c>
      <c r="CU396" s="470">
        <v>0.83</v>
      </c>
      <c r="CX396" s="158" t="s">
        <v>926</v>
      </c>
      <c r="CY396" s="158"/>
      <c r="CZ396" s="62" t="s">
        <v>927</v>
      </c>
      <c r="DA396" s="62" t="s">
        <v>927</v>
      </c>
      <c r="DD396" s="54"/>
      <c r="DE396" s="56"/>
      <c r="DF396" s="56"/>
      <c r="DG396" s="56"/>
      <c r="DH396" s="56"/>
      <c r="DI396" s="4" t="s">
        <v>697</v>
      </c>
      <c r="DM396" s="226">
        <v>45</v>
      </c>
      <c r="DN396" s="521" t="s">
        <v>1088</v>
      </c>
      <c r="DP396" s="986" t="s">
        <v>158</v>
      </c>
      <c r="DX396" s="230">
        <v>1.2</v>
      </c>
      <c r="DY396" s="223" t="s">
        <v>863</v>
      </c>
      <c r="DZ396" s="230">
        <v>275</v>
      </c>
      <c r="EA396" s="230">
        <v>9.5</v>
      </c>
      <c r="EB396" s="230">
        <v>90.5</v>
      </c>
      <c r="EC396" s="223" t="s">
        <v>863</v>
      </c>
      <c r="ED396" s="223" t="s">
        <v>863</v>
      </c>
      <c r="EE396" s="223" t="s">
        <v>863</v>
      </c>
      <c r="EF396" s="223" t="s">
        <v>863</v>
      </c>
      <c r="EG396" s="230">
        <v>0</v>
      </c>
      <c r="EI396" s="282">
        <v>1</v>
      </c>
      <c r="EJ396" s="282">
        <v>7</v>
      </c>
      <c r="EK396" s="230"/>
      <c r="EL396" s="107">
        <v>2</v>
      </c>
      <c r="EM396" s="107">
        <v>0</v>
      </c>
      <c r="EN396" s="107" t="s">
        <v>754</v>
      </c>
      <c r="EO396" s="107" t="s">
        <v>754</v>
      </c>
      <c r="EP396" s="557" t="s">
        <v>754</v>
      </c>
      <c r="EQ396" s="557">
        <v>1</v>
      </c>
      <c r="ER396" s="107" t="s">
        <v>863</v>
      </c>
      <c r="ES396" s="557">
        <v>1</v>
      </c>
      <c r="ET396" s="557">
        <v>1</v>
      </c>
      <c r="EU396" s="107" t="s">
        <v>863</v>
      </c>
      <c r="EV396" s="107"/>
      <c r="EW396" s="107"/>
      <c r="EX396" s="987">
        <v>7371</v>
      </c>
      <c r="EY396" s="230"/>
      <c r="EZ396" s="230"/>
      <c r="FA396" s="230"/>
      <c r="FB396" s="230"/>
      <c r="FC396" s="126"/>
      <c r="FD396" s="128"/>
      <c r="FE396" s="197"/>
      <c r="FF396" s="32">
        <v>75</v>
      </c>
      <c r="FG396" s="230">
        <v>52233</v>
      </c>
      <c r="FH396" s="230">
        <v>10</v>
      </c>
      <c r="FI396" s="133">
        <v>69.644000000000005</v>
      </c>
      <c r="FJ396" s="538">
        <v>51.745492000000006</v>
      </c>
      <c r="FK396" s="539"/>
      <c r="FL396" s="539"/>
      <c r="FM396" s="540">
        <v>5.3144726114499008</v>
      </c>
      <c r="FN396" s="541"/>
      <c r="FO396" s="634" t="e">
        <v>#DIV/0!</v>
      </c>
      <c r="FP396" s="137">
        <v>275</v>
      </c>
      <c r="FQ396" s="234" t="s">
        <v>158</v>
      </c>
      <c r="FR396" s="93"/>
      <c r="FS396" s="101">
        <v>74.3</v>
      </c>
      <c r="GR396" s="225"/>
      <c r="GS396" s="225"/>
    </row>
    <row r="397" spans="1:201" hidden="1" x14ac:dyDescent="0.25">
      <c r="A397" s="101">
        <v>274</v>
      </c>
      <c r="B397" s="228">
        <f>COUNTIFS($E$1:E397,E397,$G$1:G397,G397)</f>
        <v>1</v>
      </c>
      <c r="C397" s="228"/>
      <c r="D397" s="966">
        <v>7372</v>
      </c>
      <c r="E397" s="233" t="s">
        <v>555</v>
      </c>
      <c r="F397" s="223" t="s">
        <v>614</v>
      </c>
      <c r="G397" s="230">
        <v>9002283774</v>
      </c>
      <c r="H397" s="230">
        <f t="shared" si="6"/>
        <v>27</v>
      </c>
      <c r="I397" s="223" t="s">
        <v>840</v>
      </c>
      <c r="J397" s="232" t="s">
        <v>843</v>
      </c>
      <c r="K397" s="230" t="s">
        <v>53</v>
      </c>
      <c r="L397" s="257" t="s">
        <v>48</v>
      </c>
      <c r="M397" s="230">
        <v>3</v>
      </c>
      <c r="N397" s="223">
        <v>3</v>
      </c>
      <c r="O397" s="223"/>
      <c r="P397" s="223"/>
      <c r="Q397" s="296" t="s">
        <v>793</v>
      </c>
      <c r="T397" s="173" t="s">
        <v>805</v>
      </c>
      <c r="U397" s="177" t="s">
        <v>817</v>
      </c>
      <c r="V397" s="193" t="s">
        <v>545</v>
      </c>
      <c r="W397" s="173" t="s">
        <v>807</v>
      </c>
      <c r="X397" s="190" t="s">
        <v>808</v>
      </c>
      <c r="Y397" s="173" t="s">
        <v>545</v>
      </c>
      <c r="Z397" s="173" t="s">
        <v>545</v>
      </c>
      <c r="AA397" s="97"/>
      <c r="AB397" s="97"/>
      <c r="AC397" s="109">
        <v>164</v>
      </c>
      <c r="AD397" s="109"/>
      <c r="AE397" s="109"/>
      <c r="AF397" s="109"/>
      <c r="AG397" s="109"/>
      <c r="AH397" s="166" t="s">
        <v>161</v>
      </c>
      <c r="AJ397" s="226">
        <v>42.1</v>
      </c>
      <c r="AK397" s="226">
        <v>42.4</v>
      </c>
      <c r="AL397" s="318">
        <v>17.8504</v>
      </c>
      <c r="AM397" s="226">
        <v>991</v>
      </c>
      <c r="AN397" s="281">
        <v>1.3213333333333332</v>
      </c>
      <c r="AO397" s="226">
        <v>4</v>
      </c>
      <c r="AP397" s="370">
        <v>5.75</v>
      </c>
      <c r="AQ397" s="320">
        <v>51</v>
      </c>
      <c r="AR397" s="371">
        <v>35</v>
      </c>
      <c r="AS397" s="322">
        <v>91.75</v>
      </c>
      <c r="AT397" s="373">
        <v>0.11274509803921569</v>
      </c>
      <c r="AU397" s="369">
        <v>3.9460784313725492</v>
      </c>
      <c r="AV397" s="325">
        <v>6.6860465116279064E-2</v>
      </c>
      <c r="AW397" s="280">
        <v>2.9764038901089052</v>
      </c>
      <c r="AX397" s="326">
        <v>0</v>
      </c>
      <c r="AY397" s="330">
        <v>0</v>
      </c>
      <c r="AZ397" s="231" t="s">
        <v>754</v>
      </c>
      <c r="BA397" s="327" t="s">
        <v>754</v>
      </c>
      <c r="BB397" s="328">
        <v>0.5</v>
      </c>
      <c r="BC397" s="329">
        <v>0.55471922197821899</v>
      </c>
      <c r="BD397" s="329"/>
      <c r="BE397" s="231" t="s">
        <v>754</v>
      </c>
      <c r="BF397" s="231" t="s">
        <v>754</v>
      </c>
      <c r="BG397" s="231" t="s">
        <v>754</v>
      </c>
      <c r="BH397" s="231" t="s">
        <v>754</v>
      </c>
      <c r="BI397" s="231" t="s">
        <v>754</v>
      </c>
      <c r="BJ397" s="108">
        <v>60</v>
      </c>
      <c r="BK397" s="108">
        <v>36.700000000000003</v>
      </c>
      <c r="BL397" s="331">
        <v>1.6348773841961852</v>
      </c>
      <c r="BM397" s="342" t="s">
        <v>754</v>
      </c>
      <c r="BN397" s="231" t="s">
        <v>754</v>
      </c>
      <c r="BO397" s="108" t="s">
        <v>754</v>
      </c>
      <c r="BP397" s="108" t="s">
        <v>754</v>
      </c>
      <c r="BQ397" s="333" t="e">
        <v>#VALUE!</v>
      </c>
      <c r="BR397" s="347"/>
      <c r="BS397" s="347"/>
      <c r="BT397" s="347"/>
      <c r="BU397" s="347"/>
      <c r="BV397" s="347"/>
      <c r="BW397" s="347"/>
      <c r="BX397" s="347"/>
      <c r="BY397" s="347"/>
      <c r="BZ397" s="347"/>
      <c r="CA397" s="347"/>
      <c r="CB397" s="347"/>
      <c r="CC397" s="347"/>
      <c r="CN397" s="470">
        <v>84.1</v>
      </c>
      <c r="CO397" s="470">
        <v>85</v>
      </c>
      <c r="CP397" s="470">
        <v>71.5</v>
      </c>
      <c r="CQ397" s="470">
        <v>7.37</v>
      </c>
      <c r="CR397" s="470">
        <v>6.19</v>
      </c>
      <c r="CS397" s="470">
        <v>4.47</v>
      </c>
      <c r="CT397" s="470">
        <v>3.76</v>
      </c>
      <c r="CU397" s="470">
        <v>0.41</v>
      </c>
      <c r="CX397" s="158" t="s">
        <v>926</v>
      </c>
      <c r="CY397" s="158"/>
      <c r="CZ397" s="62" t="s">
        <v>1293</v>
      </c>
      <c r="DA397" s="62" t="s">
        <v>1293</v>
      </c>
      <c r="DD397" s="54"/>
      <c r="DE397" s="56"/>
      <c r="DF397" s="56"/>
      <c r="DG397" s="56"/>
      <c r="DH397" s="56"/>
      <c r="DI397" s="4" t="s">
        <v>555</v>
      </c>
      <c r="DM397" s="226">
        <v>27</v>
      </c>
      <c r="DN397" s="521" t="s">
        <v>1088</v>
      </c>
      <c r="DP397" s="986" t="s">
        <v>335</v>
      </c>
      <c r="DX397" s="223" t="s">
        <v>863</v>
      </c>
      <c r="DY397" s="223" t="s">
        <v>863</v>
      </c>
      <c r="DZ397" s="230">
        <v>164</v>
      </c>
      <c r="EA397" s="230">
        <v>4.9000000000000004</v>
      </c>
      <c r="EB397" s="230">
        <v>95.1</v>
      </c>
      <c r="EC397" s="223" t="s">
        <v>863</v>
      </c>
      <c r="ED397" s="223" t="s">
        <v>863</v>
      </c>
      <c r="EE397" s="223" t="s">
        <v>863</v>
      </c>
      <c r="EF397" s="223" t="s">
        <v>863</v>
      </c>
      <c r="EG397" s="230">
        <v>0</v>
      </c>
      <c r="EI397" s="282" t="s">
        <v>844</v>
      </c>
      <c r="EJ397" s="282">
        <v>3</v>
      </c>
      <c r="EK397" s="230"/>
      <c r="EL397" s="107">
        <v>1</v>
      </c>
      <c r="EM397" s="107">
        <v>0</v>
      </c>
      <c r="EN397" s="107">
        <v>184</v>
      </c>
      <c r="EO397" s="107">
        <v>86</v>
      </c>
      <c r="EP397" s="557">
        <f>EO397/((EN397/100)*(EN397/100))</f>
        <v>25.401701323251416</v>
      </c>
      <c r="EQ397" s="557">
        <v>1</v>
      </c>
      <c r="ER397" s="107" t="s">
        <v>863</v>
      </c>
      <c r="ES397" s="557">
        <v>0</v>
      </c>
      <c r="ET397" s="557">
        <v>0</v>
      </c>
      <c r="EU397" s="107" t="s">
        <v>863</v>
      </c>
      <c r="EV397" s="107"/>
      <c r="EW397" s="107"/>
      <c r="EX397" s="987">
        <v>7372</v>
      </c>
      <c r="EY397" s="230"/>
      <c r="EZ397" s="230"/>
      <c r="FA397" s="230"/>
      <c r="FB397" s="230"/>
      <c r="FC397" s="126"/>
      <c r="FD397" s="128"/>
      <c r="FE397" s="197"/>
      <c r="FF397" s="32">
        <v>75</v>
      </c>
      <c r="FG397" s="230">
        <v>5556</v>
      </c>
      <c r="FH397" s="230">
        <v>5</v>
      </c>
      <c r="FI397" s="133">
        <v>14.815999999999999</v>
      </c>
      <c r="FJ397" s="538">
        <v>6.2375360000000004</v>
      </c>
      <c r="FK397" s="539"/>
      <c r="FL397" s="539"/>
      <c r="FM397" s="540">
        <v>26.292433422428342</v>
      </c>
      <c r="FN397" s="541"/>
      <c r="FO397" s="634" t="e">
        <v>#DIV/0!</v>
      </c>
      <c r="FP397" s="167">
        <v>164</v>
      </c>
      <c r="FQ397" s="234" t="s">
        <v>161</v>
      </c>
      <c r="FR397" s="42"/>
      <c r="FS397" s="101">
        <v>42.1</v>
      </c>
      <c r="GR397" s="225"/>
      <c r="GS397" s="225"/>
    </row>
    <row r="398" spans="1:201" hidden="1" x14ac:dyDescent="0.25">
      <c r="A398" s="101">
        <v>275</v>
      </c>
      <c r="B398" s="228">
        <f>COUNTIFS($E$1:E398,E398,$G$1:G398,G398)</f>
        <v>1</v>
      </c>
      <c r="C398" s="228"/>
      <c r="D398" s="966">
        <v>7374</v>
      </c>
      <c r="E398" s="233" t="s">
        <v>845</v>
      </c>
      <c r="F398" s="223" t="s">
        <v>36</v>
      </c>
      <c r="G398" s="230">
        <v>6502271457</v>
      </c>
      <c r="H398" s="230">
        <f t="shared" si="6"/>
        <v>52</v>
      </c>
      <c r="I398" s="223" t="s">
        <v>840</v>
      </c>
      <c r="J398" s="232" t="s">
        <v>60</v>
      </c>
      <c r="K398" s="230" t="s">
        <v>53</v>
      </c>
      <c r="L398" s="257" t="s">
        <v>48</v>
      </c>
      <c r="M398" s="230">
        <v>16</v>
      </c>
      <c r="N398" s="223">
        <v>3</v>
      </c>
      <c r="O398" s="223"/>
      <c r="P398" s="223"/>
      <c r="Q398" s="296" t="s">
        <v>793</v>
      </c>
      <c r="T398" s="173" t="s">
        <v>805</v>
      </c>
      <c r="U398" s="177" t="s">
        <v>817</v>
      </c>
      <c r="V398" s="193" t="s">
        <v>545</v>
      </c>
      <c r="W398" s="173" t="s">
        <v>807</v>
      </c>
      <c r="X398" s="190" t="s">
        <v>808</v>
      </c>
      <c r="Y398" s="173" t="s">
        <v>545</v>
      </c>
      <c r="Z398" s="173" t="s">
        <v>545</v>
      </c>
      <c r="AA398" s="97"/>
      <c r="AB398" s="97"/>
      <c r="AC398" s="109">
        <v>1154</v>
      </c>
      <c r="AD398" s="109"/>
      <c r="AE398" s="109"/>
      <c r="AF398" s="109"/>
      <c r="AG398" s="109"/>
      <c r="AH398" s="166" t="s">
        <v>158</v>
      </c>
      <c r="AJ398" s="226">
        <v>83.7</v>
      </c>
      <c r="AK398" s="226">
        <v>96.8</v>
      </c>
      <c r="AL398" s="318">
        <v>81.021599999999992</v>
      </c>
      <c r="AM398" s="226">
        <v>285738</v>
      </c>
      <c r="AN398" s="281">
        <v>71.4345</v>
      </c>
      <c r="AO398" s="226">
        <v>4</v>
      </c>
      <c r="AP398" s="370">
        <v>1.31</v>
      </c>
      <c r="AQ398" s="320">
        <v>27.2</v>
      </c>
      <c r="AR398" s="371">
        <v>70.3</v>
      </c>
      <c r="AS398" s="322">
        <v>98.81</v>
      </c>
      <c r="AT398" s="373">
        <v>4.8161764705882355E-2</v>
      </c>
      <c r="AU398" s="369">
        <v>3.3857720588235294</v>
      </c>
      <c r="AV398" s="325">
        <v>1.3435897435897437E-2</v>
      </c>
      <c r="AW398" s="280">
        <v>0.92197636185905996</v>
      </c>
      <c r="AX398" s="326">
        <v>3.3985849056603776E-2</v>
      </c>
      <c r="AY398" s="330">
        <v>2.61</v>
      </c>
      <c r="AZ398" s="231" t="s">
        <v>754</v>
      </c>
      <c r="BA398" s="327" t="s">
        <v>754</v>
      </c>
      <c r="BB398" s="328">
        <v>4.2615796281485433E-3</v>
      </c>
      <c r="BC398" s="329">
        <v>7.7604727628188014E-2</v>
      </c>
      <c r="BD398" s="329"/>
      <c r="BE398" s="231" t="s">
        <v>754</v>
      </c>
      <c r="BF398" s="231" t="s">
        <v>754</v>
      </c>
      <c r="BG398" s="231" t="s">
        <v>754</v>
      </c>
      <c r="BH398" s="231" t="s">
        <v>754</v>
      </c>
      <c r="BJ398" s="108">
        <v>45.1</v>
      </c>
      <c r="BK398" s="108">
        <v>54.5</v>
      </c>
      <c r="BL398" s="331">
        <v>0.8275229357798165</v>
      </c>
      <c r="BM398" s="342">
        <v>0.03</v>
      </c>
      <c r="BN398" s="231" t="s">
        <v>754</v>
      </c>
      <c r="BO398" s="108">
        <v>6.61</v>
      </c>
      <c r="BP398" s="108">
        <v>5.54</v>
      </c>
      <c r="BQ398" s="333">
        <v>0.83812405446293492</v>
      </c>
      <c r="BR398" s="347"/>
      <c r="BS398" s="347"/>
      <c r="BT398" s="347"/>
      <c r="BU398" s="347"/>
      <c r="BV398" s="347"/>
      <c r="BW398" s="347"/>
      <c r="BX398" s="347"/>
      <c r="BY398" s="347"/>
      <c r="BZ398" s="347"/>
      <c r="CA398" s="347"/>
      <c r="CB398" s="347"/>
      <c r="CC398" s="347"/>
      <c r="CN398" s="470">
        <v>27.1</v>
      </c>
      <c r="CO398" s="470">
        <v>64.5</v>
      </c>
      <c r="CP398" s="470">
        <v>17.5</v>
      </c>
      <c r="CQ398" s="470">
        <v>10.5</v>
      </c>
      <c r="CR398" s="470">
        <v>2.85</v>
      </c>
      <c r="CS398" s="470">
        <v>19.5</v>
      </c>
      <c r="CT398" s="470">
        <v>5.27</v>
      </c>
      <c r="CU398" s="470">
        <v>0.2</v>
      </c>
      <c r="CX398" s="158" t="s">
        <v>926</v>
      </c>
      <c r="CY398" s="158"/>
      <c r="CZ398" s="62" t="s">
        <v>936</v>
      </c>
      <c r="DA398" s="62" t="s">
        <v>1293</v>
      </c>
      <c r="DD398" s="54"/>
      <c r="DE398" s="56"/>
      <c r="DF398" s="56"/>
      <c r="DG398" s="56"/>
      <c r="DH398" s="56"/>
      <c r="DI398" s="4" t="s">
        <v>845</v>
      </c>
      <c r="DM398" s="226">
        <v>52</v>
      </c>
      <c r="DN398" s="521" t="s">
        <v>1088</v>
      </c>
      <c r="DP398" s="986" t="s">
        <v>158</v>
      </c>
      <c r="DX398" s="223" t="s">
        <v>863</v>
      </c>
      <c r="DY398" s="223" t="s">
        <v>863</v>
      </c>
      <c r="DZ398" s="230">
        <v>1154</v>
      </c>
      <c r="EA398" s="230">
        <v>51</v>
      </c>
      <c r="EB398" s="230">
        <v>49</v>
      </c>
      <c r="EC398" s="223" t="s">
        <v>863</v>
      </c>
      <c r="ED398" s="223" t="s">
        <v>863</v>
      </c>
      <c r="EE398" s="223" t="s">
        <v>863</v>
      </c>
      <c r="EF398" s="223" t="s">
        <v>863</v>
      </c>
      <c r="EG398" s="230">
        <v>0</v>
      </c>
      <c r="EI398" s="282" t="s">
        <v>844</v>
      </c>
      <c r="EJ398" s="282">
        <v>16</v>
      </c>
      <c r="EK398" s="230"/>
      <c r="EL398" s="107">
        <v>2</v>
      </c>
      <c r="EM398" s="107">
        <v>0</v>
      </c>
      <c r="EN398" s="107" t="s">
        <v>754</v>
      </c>
      <c r="EO398" s="107" t="s">
        <v>754</v>
      </c>
      <c r="EP398" s="557" t="s">
        <v>754</v>
      </c>
      <c r="EQ398" s="557">
        <v>0</v>
      </c>
      <c r="ER398" s="107" t="s">
        <v>863</v>
      </c>
      <c r="ES398" s="557" t="s">
        <v>754</v>
      </c>
      <c r="ET398" s="557" t="s">
        <v>754</v>
      </c>
      <c r="EU398" s="107" t="s">
        <v>863</v>
      </c>
      <c r="EV398" s="107"/>
      <c r="EW398" s="107"/>
      <c r="EX398" s="987">
        <v>7374</v>
      </c>
      <c r="EY398" s="230"/>
      <c r="EZ398" s="230"/>
      <c r="FA398" s="230"/>
      <c r="FB398" s="230"/>
      <c r="FC398" s="126"/>
      <c r="FD398" s="128"/>
      <c r="FE398" s="197"/>
      <c r="FF398" s="32">
        <v>75</v>
      </c>
      <c r="FG398" s="230">
        <v>352665</v>
      </c>
      <c r="FH398" s="230">
        <v>10</v>
      </c>
      <c r="FI398" s="133">
        <v>470.21999999999997</v>
      </c>
      <c r="FJ398" s="538">
        <v>393.57413999999994</v>
      </c>
      <c r="FK398" s="539"/>
      <c r="FL398" s="539"/>
      <c r="FM398" s="540">
        <v>2.9321032118624464</v>
      </c>
      <c r="FN398" s="541"/>
      <c r="FO398" s="634" t="e">
        <v>#DIV/0!</v>
      </c>
      <c r="FP398" s="167">
        <v>1154</v>
      </c>
      <c r="FQ398" s="234" t="s">
        <v>158</v>
      </c>
      <c r="FR398" s="93"/>
      <c r="FS398" s="101">
        <v>83.7</v>
      </c>
      <c r="GR398" s="225"/>
      <c r="GS398" s="225"/>
    </row>
    <row r="399" spans="1:201" hidden="1" x14ac:dyDescent="0.25">
      <c r="A399" s="101">
        <v>276</v>
      </c>
      <c r="B399" s="228">
        <f>COUNTIFS($E$1:E399,E399,$G$1:G399,G399)</f>
        <v>1</v>
      </c>
      <c r="C399" s="228"/>
      <c r="D399" s="966">
        <v>7379</v>
      </c>
      <c r="E399" s="233" t="s">
        <v>846</v>
      </c>
      <c r="F399" s="223" t="s">
        <v>498</v>
      </c>
      <c r="G399" s="230">
        <v>9503124851</v>
      </c>
      <c r="H399" s="230">
        <f t="shared" si="6"/>
        <v>22</v>
      </c>
      <c r="I399" s="223" t="s">
        <v>847</v>
      </c>
      <c r="J399" s="232" t="s">
        <v>499</v>
      </c>
      <c r="K399" s="230" t="s">
        <v>53</v>
      </c>
      <c r="L399" s="257" t="s">
        <v>48</v>
      </c>
      <c r="M399" s="230">
        <v>9</v>
      </c>
      <c r="N399" s="223" t="s">
        <v>1131</v>
      </c>
      <c r="O399" s="223"/>
      <c r="P399" s="223"/>
      <c r="Q399" s="296" t="s">
        <v>793</v>
      </c>
      <c r="T399" s="173" t="s">
        <v>805</v>
      </c>
      <c r="U399" s="177" t="s">
        <v>817</v>
      </c>
      <c r="V399" s="193" t="s">
        <v>545</v>
      </c>
      <c r="W399" s="173" t="s">
        <v>807</v>
      </c>
      <c r="X399" s="190" t="s">
        <v>808</v>
      </c>
      <c r="Y399" s="173" t="s">
        <v>545</v>
      </c>
      <c r="Z399" s="173" t="s">
        <v>545</v>
      </c>
      <c r="AA399" s="97"/>
      <c r="AB399" s="97"/>
      <c r="AC399" s="109">
        <v>13987</v>
      </c>
      <c r="AD399" s="109"/>
      <c r="AE399" s="109"/>
      <c r="AF399" s="109"/>
      <c r="AG399" s="109"/>
      <c r="AH399" s="166" t="s">
        <v>158</v>
      </c>
      <c r="AJ399" s="226">
        <v>70.5</v>
      </c>
      <c r="AK399" s="226">
        <v>95.2</v>
      </c>
      <c r="AL399" s="318">
        <v>67.116</v>
      </c>
      <c r="AM399" s="226">
        <v>469000</v>
      </c>
      <c r="AN399" s="281">
        <v>208.44444444444446</v>
      </c>
      <c r="AO399" s="226">
        <v>4</v>
      </c>
      <c r="AP399" s="370">
        <v>2.0299999999999998</v>
      </c>
      <c r="AQ399" s="320">
        <v>8.34</v>
      </c>
      <c r="AR399" s="371">
        <v>88.2</v>
      </c>
      <c r="AS399" s="322">
        <v>98.570000000000007</v>
      </c>
      <c r="AT399" s="373">
        <v>0.24340527577937648</v>
      </c>
      <c r="AU399" s="369">
        <v>21.468345323741005</v>
      </c>
      <c r="AV399" s="325">
        <v>2.1027553345763412E-2</v>
      </c>
      <c r="AW399" s="280">
        <v>1.4097234638536265</v>
      </c>
      <c r="AX399" s="326">
        <v>0.1913089005235602</v>
      </c>
      <c r="AY399" s="330">
        <v>9.58</v>
      </c>
      <c r="AZ399" s="231" t="s">
        <v>754</v>
      </c>
      <c r="BA399" s="327">
        <v>8.2799999999999994</v>
      </c>
      <c r="BB399" s="328">
        <v>1.4430240181178854E-2</v>
      </c>
      <c r="BC399" s="329">
        <v>0.12405530722927467</v>
      </c>
      <c r="BD399" s="329"/>
      <c r="BE399" s="231" t="s">
        <v>754</v>
      </c>
      <c r="BF399" s="231" t="s">
        <v>754</v>
      </c>
      <c r="BG399" s="231" t="s">
        <v>754</v>
      </c>
      <c r="BH399" s="231" t="s">
        <v>754</v>
      </c>
      <c r="BJ399" s="108">
        <v>50.2</v>
      </c>
      <c r="BK399" s="108">
        <v>49.5</v>
      </c>
      <c r="BL399" s="331">
        <v>1.0141414141414142</v>
      </c>
      <c r="BM399" s="342">
        <v>0.04</v>
      </c>
      <c r="BN399" s="231" t="s">
        <v>754</v>
      </c>
      <c r="BO399" s="108">
        <v>0.76</v>
      </c>
      <c r="BP399" s="108">
        <v>0.83</v>
      </c>
      <c r="BQ399" s="333">
        <v>1.0921052631578947</v>
      </c>
      <c r="BR399" s="347"/>
      <c r="BS399" s="347"/>
      <c r="BT399" s="347"/>
      <c r="BU399" s="347"/>
      <c r="BV399" s="347"/>
      <c r="BW399" s="347"/>
      <c r="BX399" s="347"/>
      <c r="BY399" s="347"/>
      <c r="BZ399" s="347"/>
      <c r="CA399" s="347"/>
      <c r="CB399" s="347"/>
      <c r="CC399" s="347"/>
      <c r="CN399" s="470">
        <v>8.3699999999999992</v>
      </c>
      <c r="CO399" s="470">
        <v>76</v>
      </c>
      <c r="CP399" s="470">
        <v>6.36</v>
      </c>
      <c r="CQ399" s="470">
        <v>7.75</v>
      </c>
      <c r="CR399" s="470">
        <v>0.65</v>
      </c>
      <c r="CS399" s="470">
        <v>13.6</v>
      </c>
      <c r="CT399" s="470">
        <v>1.1399999999999999</v>
      </c>
      <c r="CU399" s="470">
        <v>5.5E-2</v>
      </c>
      <c r="CX399" s="158" t="s">
        <v>926</v>
      </c>
      <c r="CY399" s="158"/>
      <c r="CZ399" s="62" t="s">
        <v>936</v>
      </c>
      <c r="DA399" s="62" t="s">
        <v>936</v>
      </c>
      <c r="DD399" s="54"/>
      <c r="DE399" s="56"/>
      <c r="DF399" s="56"/>
      <c r="DG399" s="56"/>
      <c r="DH399" s="56"/>
      <c r="DI399" s="4" t="s">
        <v>846</v>
      </c>
      <c r="DM399" s="226">
        <v>22</v>
      </c>
      <c r="DN399" s="521" t="s">
        <v>1088</v>
      </c>
      <c r="DP399" s="986" t="s">
        <v>158</v>
      </c>
      <c r="DX399" s="230">
        <v>5.8</v>
      </c>
      <c r="DY399" s="223" t="s">
        <v>863</v>
      </c>
      <c r="DZ399" s="230">
        <v>13987</v>
      </c>
      <c r="EA399" s="230">
        <v>88.2</v>
      </c>
      <c r="EB399" s="230">
        <v>11.8</v>
      </c>
      <c r="EC399" s="230">
        <v>26.9</v>
      </c>
      <c r="ED399" s="230">
        <v>4109</v>
      </c>
      <c r="EE399" s="223" t="s">
        <v>863</v>
      </c>
      <c r="EF399" s="230">
        <v>2.77</v>
      </c>
      <c r="EG399" s="230">
        <v>0</v>
      </c>
      <c r="EI399" s="282" t="s">
        <v>848</v>
      </c>
      <c r="EJ399" s="282">
        <v>9</v>
      </c>
      <c r="EK399" s="230"/>
      <c r="EL399" s="107">
        <v>2</v>
      </c>
      <c r="EM399" s="107">
        <v>1</v>
      </c>
      <c r="EN399" s="107">
        <v>185</v>
      </c>
      <c r="EO399" s="107">
        <v>80</v>
      </c>
      <c r="EP399" s="557">
        <f>EO399/((EN399/100)*(EN399/100))</f>
        <v>23.374726077428779</v>
      </c>
      <c r="EQ399" s="557">
        <v>1</v>
      </c>
      <c r="ER399" s="107" t="s">
        <v>863</v>
      </c>
      <c r="ES399" s="557">
        <v>0</v>
      </c>
      <c r="ET399" s="557">
        <v>0</v>
      </c>
      <c r="EU399" s="107">
        <v>4</v>
      </c>
      <c r="EV399" s="1030">
        <v>43021</v>
      </c>
      <c r="EW399" s="107"/>
      <c r="EX399" s="987">
        <v>7379</v>
      </c>
      <c r="EY399" s="228"/>
      <c r="EZ399" s="228"/>
      <c r="FA399" s="207"/>
      <c r="FB399" s="230"/>
      <c r="FC399" s="660"/>
      <c r="FD399" s="661"/>
      <c r="FE399" s="662"/>
      <c r="FF399" s="32">
        <v>75</v>
      </c>
      <c r="FG399" s="230">
        <v>698879</v>
      </c>
      <c r="FH399" s="230">
        <v>1</v>
      </c>
      <c r="FI399" s="133">
        <v>9318.3866666666672</v>
      </c>
      <c r="FJ399" s="538">
        <v>6569.4625999999998</v>
      </c>
      <c r="FK399" s="539"/>
      <c r="FL399" s="539"/>
      <c r="FM399" s="923">
        <v>2.1290934817103611</v>
      </c>
      <c r="FN399" s="541"/>
      <c r="FO399" s="634" t="e">
        <v>#DIV/0!</v>
      </c>
      <c r="FP399" s="137">
        <v>13987</v>
      </c>
      <c r="FQ399" s="234" t="s">
        <v>158</v>
      </c>
      <c r="FR399" s="93"/>
      <c r="FS399" s="101">
        <v>70.5</v>
      </c>
      <c r="GR399" s="225"/>
      <c r="GS399" s="225"/>
    </row>
    <row r="400" spans="1:201" hidden="1" x14ac:dyDescent="0.25">
      <c r="A400" s="101">
        <v>277</v>
      </c>
      <c r="B400" s="228">
        <f>COUNTIFS($E$1:E400,E400,$G$1:G400,G400)</f>
        <v>1</v>
      </c>
      <c r="C400" s="228"/>
      <c r="D400" s="966">
        <v>7380</v>
      </c>
      <c r="E400" s="233" t="s">
        <v>849</v>
      </c>
      <c r="F400" s="223" t="s">
        <v>694</v>
      </c>
      <c r="G400" s="230">
        <v>6612190002</v>
      </c>
      <c r="H400" s="230">
        <f t="shared" si="6"/>
        <v>51</v>
      </c>
      <c r="I400" s="223" t="s">
        <v>847</v>
      </c>
      <c r="J400" s="232" t="s">
        <v>850</v>
      </c>
      <c r="K400" s="230" t="s">
        <v>53</v>
      </c>
      <c r="L400" s="257" t="s">
        <v>48</v>
      </c>
      <c r="M400" s="230">
        <v>6</v>
      </c>
      <c r="N400" s="223" t="s">
        <v>1134</v>
      </c>
      <c r="O400" s="223"/>
      <c r="P400" s="223"/>
      <c r="Q400" s="296" t="s">
        <v>793</v>
      </c>
      <c r="T400" s="173" t="s">
        <v>805</v>
      </c>
      <c r="U400" s="177" t="s">
        <v>817</v>
      </c>
      <c r="V400" s="193" t="s">
        <v>545</v>
      </c>
      <c r="W400" s="173" t="s">
        <v>807</v>
      </c>
      <c r="X400" s="190" t="s">
        <v>808</v>
      </c>
      <c r="Y400" s="173" t="s">
        <v>545</v>
      </c>
      <c r="Z400" s="173" t="s">
        <v>545</v>
      </c>
      <c r="AA400" s="97"/>
      <c r="AB400" s="105"/>
      <c r="AC400" s="109">
        <v>6143</v>
      </c>
      <c r="AD400" s="109"/>
      <c r="AE400" s="109"/>
      <c r="AF400" s="109"/>
      <c r="AG400" s="109"/>
      <c r="AH400" s="166" t="s">
        <v>161</v>
      </c>
      <c r="AJ400" s="226">
        <v>38.1</v>
      </c>
      <c r="AK400" s="226">
        <v>90.8</v>
      </c>
      <c r="AL400" s="318">
        <v>34.594799999999999</v>
      </c>
      <c r="AM400" s="226">
        <v>214402</v>
      </c>
      <c r="AN400" s="281">
        <v>142.93466666666666</v>
      </c>
      <c r="AO400" s="226">
        <v>4</v>
      </c>
      <c r="AP400" s="370">
        <v>16.2</v>
      </c>
      <c r="AQ400" s="320">
        <v>6.62</v>
      </c>
      <c r="AR400" s="371">
        <v>75.900000000000006</v>
      </c>
      <c r="AS400" s="322">
        <v>98.72</v>
      </c>
      <c r="AT400" s="373">
        <v>2.4471299093655587</v>
      </c>
      <c r="AU400" s="369">
        <v>185.73716012084591</v>
      </c>
      <c r="AV400" s="325">
        <v>0.19631604459524959</v>
      </c>
      <c r="AW400" s="280">
        <v>13.847456843224993</v>
      </c>
      <c r="AX400" s="326">
        <v>0.7026506024096385</v>
      </c>
      <c r="AY400" s="330">
        <v>4.3600000000000003</v>
      </c>
      <c r="AZ400" s="231" t="s">
        <v>754</v>
      </c>
      <c r="BA400" s="327">
        <v>8</v>
      </c>
      <c r="BB400" s="328">
        <v>1.4525304381005237E-2</v>
      </c>
      <c r="BC400" s="329">
        <v>0.47050863135500121</v>
      </c>
      <c r="BD400" s="329"/>
      <c r="BE400" s="231" t="s">
        <v>754</v>
      </c>
      <c r="BF400" s="231" t="s">
        <v>754</v>
      </c>
      <c r="BG400" s="231" t="s">
        <v>754</v>
      </c>
      <c r="BH400" s="231" t="s">
        <v>754</v>
      </c>
      <c r="BJ400" s="108">
        <v>39.6</v>
      </c>
      <c r="BK400" s="108">
        <v>59.9</v>
      </c>
      <c r="BL400" s="331">
        <v>0.66110183639399001</v>
      </c>
      <c r="BM400" s="342">
        <v>0.8</v>
      </c>
      <c r="BN400" s="231" t="s">
        <v>754</v>
      </c>
      <c r="BO400" s="108">
        <v>10.6</v>
      </c>
      <c r="BP400" s="108">
        <v>14.2</v>
      </c>
      <c r="BQ400" s="333">
        <v>1.3396226415094339</v>
      </c>
      <c r="BR400" s="347"/>
      <c r="BS400" s="347"/>
      <c r="BT400" s="347"/>
      <c r="BU400" s="347"/>
      <c r="BV400" s="347"/>
      <c r="BW400" s="347"/>
      <c r="BX400" s="347"/>
      <c r="BY400" s="347"/>
      <c r="BZ400" s="347"/>
      <c r="CA400" s="347"/>
      <c r="CB400" s="347"/>
      <c r="CC400" s="347"/>
      <c r="CN400" s="470">
        <v>5.76</v>
      </c>
      <c r="CO400" s="470">
        <v>32.799999999999997</v>
      </c>
      <c r="CP400" s="470">
        <v>1.89</v>
      </c>
      <c r="CQ400" s="470">
        <v>32.9</v>
      </c>
      <c r="CR400" s="470">
        <v>1.89</v>
      </c>
      <c r="CS400" s="470">
        <v>29.7</v>
      </c>
      <c r="CT400" s="470">
        <v>1.71</v>
      </c>
      <c r="CU400" s="470">
        <v>0.12</v>
      </c>
      <c r="CX400" s="158" t="s">
        <v>944</v>
      </c>
      <c r="CY400" s="158">
        <v>5</v>
      </c>
      <c r="CZ400" s="421" t="s">
        <v>936</v>
      </c>
      <c r="DA400" s="421" t="s">
        <v>1294</v>
      </c>
      <c r="DD400" s="54"/>
      <c r="DE400" s="56"/>
      <c r="DF400" s="56"/>
      <c r="DG400" s="56"/>
      <c r="DH400" s="56"/>
      <c r="DI400" s="4" t="s">
        <v>849</v>
      </c>
      <c r="DJ400" s="278">
        <v>6612190002</v>
      </c>
      <c r="DK400" s="276" t="s">
        <v>695</v>
      </c>
      <c r="DL400" s="160">
        <v>7007</v>
      </c>
      <c r="DM400" s="276">
        <v>51</v>
      </c>
      <c r="DN400" s="521" t="s">
        <v>1088</v>
      </c>
      <c r="DO400" s="46" t="s">
        <v>48</v>
      </c>
      <c r="DP400" s="978" t="s">
        <v>161</v>
      </c>
      <c r="DQ400" s="1021">
        <v>2</v>
      </c>
      <c r="DR400" s="1063" t="s">
        <v>1140</v>
      </c>
      <c r="DS400" s="1065" t="s">
        <v>1153</v>
      </c>
      <c r="DU400" s="276">
        <v>0</v>
      </c>
      <c r="DV400" s="1027" t="s">
        <v>863</v>
      </c>
      <c r="DW400" s="276" t="s">
        <v>863</v>
      </c>
      <c r="DX400" s="276">
        <v>5.9</v>
      </c>
      <c r="DY400" s="276" t="s">
        <v>863</v>
      </c>
      <c r="DZ400" s="276">
        <v>12529</v>
      </c>
      <c r="EA400" s="1022">
        <v>0.73299999999999998</v>
      </c>
      <c r="EB400" s="1022">
        <v>0.26700000000000002</v>
      </c>
      <c r="EC400" s="276">
        <v>3.4</v>
      </c>
      <c r="ED400" s="276">
        <v>15491</v>
      </c>
      <c r="EE400" s="276">
        <v>1360</v>
      </c>
      <c r="EF400" s="1023">
        <v>6.09</v>
      </c>
      <c r="EG400" s="276">
        <v>9</v>
      </c>
      <c r="EH400" s="1075">
        <v>5</v>
      </c>
      <c r="EI400" s="283">
        <v>2</v>
      </c>
      <c r="EJ400" s="283">
        <v>10</v>
      </c>
      <c r="EK400" s="276">
        <v>40</v>
      </c>
      <c r="EL400" s="269">
        <v>3</v>
      </c>
      <c r="EM400" s="276">
        <v>1</v>
      </c>
      <c r="EN400" s="276">
        <v>188</v>
      </c>
      <c r="EO400" s="276">
        <v>104</v>
      </c>
      <c r="EP400" s="1089">
        <v>29.425079221367135</v>
      </c>
      <c r="EQ400" s="1063">
        <v>1</v>
      </c>
      <c r="ER400" s="1024" t="s">
        <v>863</v>
      </c>
      <c r="ES400" s="1063">
        <v>3</v>
      </c>
      <c r="ET400" s="1063">
        <v>1</v>
      </c>
      <c r="EU400" s="276">
        <v>4</v>
      </c>
      <c r="EV400" s="1024">
        <v>42997</v>
      </c>
      <c r="EW400" s="1024"/>
      <c r="EX400" s="987">
        <v>7380</v>
      </c>
      <c r="EY400" s="630"/>
      <c r="EZ400" s="230"/>
      <c r="FA400" s="230"/>
      <c r="FB400" s="230"/>
      <c r="FC400" s="230"/>
      <c r="FD400" s="233"/>
      <c r="FE400" s="35"/>
      <c r="FF400" s="228">
        <v>75</v>
      </c>
      <c r="FG400" s="228">
        <v>620019</v>
      </c>
      <c r="FH400" s="228">
        <v>1</v>
      </c>
      <c r="FI400" s="621">
        <v>8266.92</v>
      </c>
      <c r="FJ400" s="716">
        <v>3149.69652</v>
      </c>
      <c r="FK400" s="716"/>
      <c r="FL400" s="716"/>
      <c r="FM400" s="923">
        <v>1.9503466321256882</v>
      </c>
      <c r="FN400" s="541"/>
      <c r="FO400" s="634" t="e">
        <v>#DIV/0!</v>
      </c>
      <c r="FP400" s="137">
        <v>6143</v>
      </c>
      <c r="FQ400" s="234" t="s">
        <v>161</v>
      </c>
      <c r="FR400" s="42"/>
      <c r="FS400" s="101">
        <v>38.1</v>
      </c>
      <c r="GR400" s="225"/>
      <c r="GS400" s="225"/>
    </row>
    <row r="401" spans="1:201" hidden="1" x14ac:dyDescent="0.25">
      <c r="A401" s="101">
        <v>278</v>
      </c>
      <c r="B401" s="228">
        <f>COUNTIFS($E$1:E401,E401,$G$1:G401,G401)</f>
        <v>1</v>
      </c>
      <c r="C401" s="228"/>
      <c r="D401" s="966">
        <v>7385</v>
      </c>
      <c r="E401" s="233" t="s">
        <v>852</v>
      </c>
      <c r="F401" s="223" t="s">
        <v>184</v>
      </c>
      <c r="G401" s="230">
        <v>6106030645</v>
      </c>
      <c r="H401" s="230">
        <f t="shared" si="6"/>
        <v>56</v>
      </c>
      <c r="I401" s="223" t="s">
        <v>853</v>
      </c>
      <c r="J401" s="232" t="s">
        <v>34</v>
      </c>
      <c r="K401" s="230" t="s">
        <v>53</v>
      </c>
      <c r="L401" s="257" t="s">
        <v>48</v>
      </c>
      <c r="M401" s="230">
        <v>15</v>
      </c>
      <c r="N401" s="223">
        <v>1</v>
      </c>
      <c r="O401" s="223"/>
      <c r="P401" s="223"/>
      <c r="Q401" s="296" t="s">
        <v>793</v>
      </c>
      <c r="T401" s="173" t="s">
        <v>805</v>
      </c>
      <c r="U401" s="177" t="s">
        <v>817</v>
      </c>
      <c r="V401" s="193" t="s">
        <v>545</v>
      </c>
      <c r="W401" s="173" t="s">
        <v>807</v>
      </c>
      <c r="X401" s="190" t="s">
        <v>808</v>
      </c>
      <c r="Y401" s="173" t="s">
        <v>545</v>
      </c>
      <c r="Z401" s="173" t="s">
        <v>545</v>
      </c>
      <c r="AA401" s="97"/>
      <c r="AB401" s="105"/>
      <c r="AC401" s="109">
        <v>111</v>
      </c>
      <c r="AD401" s="109"/>
      <c r="AE401" s="109"/>
      <c r="AF401" s="109"/>
      <c r="AG401" s="109"/>
      <c r="AH401" s="166" t="s">
        <v>161</v>
      </c>
      <c r="AJ401" s="226">
        <v>22.8</v>
      </c>
      <c r="AK401" s="226">
        <v>88.4</v>
      </c>
      <c r="AL401" s="318">
        <v>20.155200000000001</v>
      </c>
      <c r="AM401" s="226">
        <v>16373</v>
      </c>
      <c r="AN401" s="281">
        <v>4.366133333333333</v>
      </c>
      <c r="AO401" s="226">
        <v>4</v>
      </c>
      <c r="AP401" s="370">
        <v>17.600000000000001</v>
      </c>
      <c r="AQ401" s="320">
        <v>47.2</v>
      </c>
      <c r="AR401" s="371">
        <v>33.5</v>
      </c>
      <c r="AS401" s="322">
        <v>98.300000000000011</v>
      </c>
      <c r="AT401" s="373">
        <v>0.3728813559322034</v>
      </c>
      <c r="AU401" s="369">
        <v>12.491525423728813</v>
      </c>
      <c r="AV401" s="325">
        <v>0.21809169764560099</v>
      </c>
      <c r="AW401" s="280">
        <v>14.1</v>
      </c>
      <c r="AX401" s="326">
        <v>0.98057142857142854</v>
      </c>
      <c r="AY401" s="330">
        <v>5.56</v>
      </c>
      <c r="AZ401" s="231" t="s">
        <v>754</v>
      </c>
      <c r="BA401" s="327">
        <v>68.400000000000006</v>
      </c>
      <c r="BB401" s="328">
        <v>9.2070532666507901E-2</v>
      </c>
      <c r="BC401" s="329">
        <v>0.7000000000000004</v>
      </c>
      <c r="BD401" s="329"/>
      <c r="BE401" s="231" t="s">
        <v>754</v>
      </c>
      <c r="BF401" s="231" t="s">
        <v>754</v>
      </c>
      <c r="BG401" s="231" t="s">
        <v>754</v>
      </c>
      <c r="BH401" s="231" t="s">
        <v>754</v>
      </c>
      <c r="BJ401" s="108">
        <v>30.8</v>
      </c>
      <c r="BK401" s="108">
        <v>68.7</v>
      </c>
      <c r="BL401" s="331">
        <v>0.44832605531295489</v>
      </c>
      <c r="BM401" s="342">
        <v>0.3</v>
      </c>
      <c r="BN401" s="231" t="s">
        <v>754</v>
      </c>
      <c r="BO401" s="108">
        <v>6.71</v>
      </c>
      <c r="BP401" s="108">
        <v>14</v>
      </c>
      <c r="BQ401" s="333">
        <v>2.0864381520119224</v>
      </c>
      <c r="BR401" s="347"/>
      <c r="BS401" s="347"/>
      <c r="BT401" s="347"/>
      <c r="BU401" s="347"/>
      <c r="BV401" s="347"/>
      <c r="BW401" s="347"/>
      <c r="BX401" s="347"/>
      <c r="BY401" s="347"/>
      <c r="BZ401" s="347"/>
      <c r="CA401" s="347"/>
      <c r="CB401" s="347"/>
      <c r="CC401" s="347"/>
      <c r="CN401" s="470">
        <v>43</v>
      </c>
      <c r="CO401" s="470">
        <v>61.9</v>
      </c>
      <c r="CP401" s="470">
        <v>26.6</v>
      </c>
      <c r="CQ401" s="470">
        <v>16.8</v>
      </c>
      <c r="CR401" s="470">
        <v>7.22</v>
      </c>
      <c r="CS401" s="470">
        <v>14.1</v>
      </c>
      <c r="CT401" s="470">
        <v>6.07</v>
      </c>
      <c r="CU401" s="470">
        <v>1.8</v>
      </c>
      <c r="CX401" s="158" t="s">
        <v>929</v>
      </c>
      <c r="CY401" s="158">
        <v>3</v>
      </c>
      <c r="CZ401" s="62" t="s">
        <v>1293</v>
      </c>
      <c r="DA401" s="62" t="s">
        <v>1293</v>
      </c>
      <c r="DD401" s="54">
        <v>7385</v>
      </c>
      <c r="DE401" s="56">
        <v>272.09102221000001</v>
      </c>
      <c r="DF401" s="56">
        <v>27.588027999999998</v>
      </c>
      <c r="DG401" s="56">
        <v>0.16917317080000016</v>
      </c>
      <c r="DH401" s="56">
        <v>13.31130256000003</v>
      </c>
      <c r="DI401" s="4" t="s">
        <v>852</v>
      </c>
      <c r="DM401" s="226">
        <v>56</v>
      </c>
      <c r="DN401" s="521" t="s">
        <v>1088</v>
      </c>
      <c r="DP401" s="986" t="s">
        <v>161</v>
      </c>
      <c r="DX401" s="223" t="s">
        <v>863</v>
      </c>
      <c r="DY401" s="223" t="s">
        <v>863</v>
      </c>
      <c r="DZ401" s="230">
        <v>299</v>
      </c>
      <c r="EA401" s="230">
        <v>35.5</v>
      </c>
      <c r="EB401" s="230">
        <v>64.5</v>
      </c>
      <c r="EC401" s="223" t="s">
        <v>863</v>
      </c>
      <c r="ED401" s="223" t="s">
        <v>863</v>
      </c>
      <c r="EE401" s="223" t="s">
        <v>863</v>
      </c>
      <c r="EF401" s="223" t="s">
        <v>863</v>
      </c>
      <c r="EG401" s="230">
        <v>0</v>
      </c>
      <c r="EI401" s="282" t="s">
        <v>851</v>
      </c>
      <c r="EJ401" s="282">
        <v>6</v>
      </c>
      <c r="EK401" s="230"/>
      <c r="EL401" s="107">
        <v>2</v>
      </c>
      <c r="EM401" s="107">
        <v>0</v>
      </c>
      <c r="EN401" s="107">
        <v>188</v>
      </c>
      <c r="EO401" s="107">
        <v>105</v>
      </c>
      <c r="EP401" s="557">
        <f>EO401/((EN401/100)*(EN401/100))</f>
        <v>29.708012675418743</v>
      </c>
      <c r="EQ401" s="557">
        <v>1</v>
      </c>
      <c r="ER401" s="107" t="s">
        <v>863</v>
      </c>
      <c r="ES401" s="557">
        <v>2</v>
      </c>
      <c r="ET401" s="557">
        <v>1</v>
      </c>
      <c r="EU401" s="107">
        <v>4</v>
      </c>
      <c r="EV401" s="1030">
        <v>42997</v>
      </c>
      <c r="EX401" s="987">
        <v>7385</v>
      </c>
      <c r="EY401" s="630">
        <v>50</v>
      </c>
      <c r="EZ401" s="223">
        <v>5315</v>
      </c>
      <c r="FA401" s="223">
        <v>2</v>
      </c>
      <c r="FB401" s="133">
        <v>212.6</v>
      </c>
      <c r="FC401" s="133"/>
      <c r="FD401" s="924">
        <v>48.472799999999999</v>
      </c>
      <c r="FE401" s="925"/>
      <c r="FF401" s="621">
        <v>75</v>
      </c>
      <c r="FG401" s="621">
        <v>81407</v>
      </c>
      <c r="FH401" s="621">
        <v>10</v>
      </c>
      <c r="FI401" s="621">
        <v>108.54266666666668</v>
      </c>
      <c r="FJ401" s="716">
        <v>24.747728000000002</v>
      </c>
      <c r="FK401" s="716"/>
      <c r="FL401" s="722">
        <v>1.958676772267741</v>
      </c>
      <c r="FM401" s="923">
        <v>4.4852602226757945</v>
      </c>
      <c r="FN401" s="634">
        <v>2.2899440510966977</v>
      </c>
      <c r="FO401" s="634" t="e">
        <v>#DIV/0!</v>
      </c>
      <c r="FP401" s="137">
        <v>111</v>
      </c>
      <c r="FQ401" s="234" t="s">
        <v>161</v>
      </c>
      <c r="FR401" s="42"/>
      <c r="FS401" s="101">
        <v>22.8</v>
      </c>
      <c r="GR401" s="225"/>
      <c r="GS401" s="225"/>
    </row>
    <row r="402" spans="1:201" hidden="1" x14ac:dyDescent="0.25">
      <c r="A402" s="101">
        <v>279</v>
      </c>
      <c r="B402" s="228">
        <f>COUNTIFS($E$1:E402,E402,$G$1:G402,G402)</f>
        <v>2</v>
      </c>
      <c r="C402" s="228"/>
      <c r="D402" s="1046">
        <v>7386</v>
      </c>
      <c r="E402" s="10" t="s">
        <v>852</v>
      </c>
      <c r="F402" s="209" t="s">
        <v>184</v>
      </c>
      <c r="G402" s="207">
        <v>6106030645</v>
      </c>
      <c r="H402" s="230">
        <f t="shared" si="6"/>
        <v>56</v>
      </c>
      <c r="I402" s="209" t="s">
        <v>853</v>
      </c>
      <c r="J402" s="210" t="s">
        <v>34</v>
      </c>
      <c r="K402" s="207" t="s">
        <v>53</v>
      </c>
      <c r="L402" s="256" t="s">
        <v>48</v>
      </c>
      <c r="M402" s="207">
        <v>6</v>
      </c>
      <c r="N402" s="209">
        <v>1</v>
      </c>
      <c r="O402" s="209"/>
      <c r="P402" s="209"/>
      <c r="Q402" s="297" t="s">
        <v>793</v>
      </c>
      <c r="T402" s="173" t="s">
        <v>805</v>
      </c>
      <c r="U402" s="177" t="s">
        <v>817</v>
      </c>
      <c r="V402" s="193" t="s">
        <v>545</v>
      </c>
      <c r="W402" s="173" t="s">
        <v>807</v>
      </c>
      <c r="X402" s="190" t="s">
        <v>808</v>
      </c>
      <c r="Y402" s="173" t="s">
        <v>545</v>
      </c>
      <c r="Z402" s="173" t="s">
        <v>545</v>
      </c>
      <c r="AA402" s="97"/>
      <c r="AB402" s="97"/>
      <c r="AC402" s="109">
        <v>299</v>
      </c>
      <c r="AD402" s="109"/>
      <c r="AE402" s="109"/>
      <c r="AF402" s="109"/>
      <c r="AG402" s="109"/>
      <c r="AH402" s="166" t="s">
        <v>158</v>
      </c>
      <c r="AJ402" s="226">
        <v>1.84</v>
      </c>
      <c r="AK402" s="226">
        <v>79</v>
      </c>
      <c r="AL402" s="318">
        <v>1.4536000000000002</v>
      </c>
      <c r="AM402" s="226">
        <v>5342</v>
      </c>
      <c r="AN402" s="281">
        <v>3.5613333333333332</v>
      </c>
      <c r="AO402" s="226">
        <v>4</v>
      </c>
      <c r="AP402" s="370">
        <v>32.4</v>
      </c>
      <c r="AQ402" s="320">
        <v>30.5</v>
      </c>
      <c r="AR402" s="371">
        <v>33.299999999999997</v>
      </c>
      <c r="AS402" s="322">
        <v>96.199999999999989</v>
      </c>
      <c r="AT402" s="373">
        <v>1.062295081967213</v>
      </c>
      <c r="AU402" s="369">
        <v>35.374426229508188</v>
      </c>
      <c r="AV402" s="325">
        <v>0.50783699059561127</v>
      </c>
      <c r="AW402" s="280">
        <v>27.33076499724821</v>
      </c>
      <c r="AX402" s="326">
        <v>1.0691999999999999</v>
      </c>
      <c r="AY402" s="330">
        <v>3.29</v>
      </c>
      <c r="AZ402" s="231" t="s">
        <v>754</v>
      </c>
      <c r="BA402" s="327">
        <v>52</v>
      </c>
      <c r="BB402" s="328">
        <v>0.22894881673087505</v>
      </c>
      <c r="BC402" s="329">
        <v>1.0138470005503577</v>
      </c>
      <c r="BD402" s="329"/>
      <c r="BE402" s="231" t="s">
        <v>754</v>
      </c>
      <c r="BF402" s="231" t="s">
        <v>754</v>
      </c>
      <c r="BG402" s="231" t="s">
        <v>754</v>
      </c>
      <c r="BH402" s="231" t="s">
        <v>754</v>
      </c>
      <c r="BJ402" s="108">
        <v>46.9</v>
      </c>
      <c r="BK402" s="108">
        <v>52.1</v>
      </c>
      <c r="BL402" s="331">
        <v>0.9001919385796544</v>
      </c>
      <c r="BM402" s="342">
        <v>0.05</v>
      </c>
      <c r="BN402" s="231" t="s">
        <v>754</v>
      </c>
      <c r="BO402" s="108">
        <v>20.2</v>
      </c>
      <c r="BP402" s="108">
        <v>31.4</v>
      </c>
      <c r="BQ402" s="333">
        <v>1.5544554455445545</v>
      </c>
      <c r="BR402" s="347"/>
      <c r="BS402" s="347"/>
      <c r="BT402" s="347"/>
      <c r="BU402" s="347"/>
      <c r="BV402" s="347"/>
      <c r="BW402" s="347"/>
      <c r="BX402" s="347"/>
      <c r="BY402" s="347"/>
      <c r="BZ402" s="347"/>
      <c r="CA402" s="347"/>
      <c r="CB402" s="347"/>
      <c r="CC402" s="347"/>
      <c r="CN402" s="470">
        <v>28.8</v>
      </c>
      <c r="CO402" s="470">
        <v>39.4</v>
      </c>
      <c r="CP402" s="470">
        <v>11.4</v>
      </c>
      <c r="CQ402" s="470">
        <v>9.52</v>
      </c>
      <c r="CR402" s="470">
        <v>2.74</v>
      </c>
      <c r="CS402" s="470">
        <v>36.9</v>
      </c>
      <c r="CT402" s="470">
        <v>10.6</v>
      </c>
      <c r="CU402" s="470">
        <v>1.1000000000000001</v>
      </c>
      <c r="CX402" s="158" t="s">
        <v>929</v>
      </c>
      <c r="CY402" s="158">
        <v>3</v>
      </c>
      <c r="CZ402" s="62" t="s">
        <v>1293</v>
      </c>
      <c r="DA402" s="62" t="s">
        <v>1294</v>
      </c>
      <c r="DD402" s="54"/>
      <c r="DE402" s="56"/>
      <c r="DF402" s="56"/>
      <c r="DG402" s="56"/>
      <c r="DH402" s="56"/>
      <c r="DI402" s="4" t="s">
        <v>852</v>
      </c>
      <c r="DM402" s="226">
        <v>56</v>
      </c>
      <c r="DN402" s="521" t="s">
        <v>1088</v>
      </c>
      <c r="DP402" s="986" t="s">
        <v>158</v>
      </c>
      <c r="DX402" s="223" t="s">
        <v>863</v>
      </c>
      <c r="DY402" s="223" t="s">
        <v>863</v>
      </c>
      <c r="DZ402" s="230">
        <v>111</v>
      </c>
      <c r="EA402" s="230">
        <v>24.3</v>
      </c>
      <c r="EB402" s="230">
        <v>75.7</v>
      </c>
      <c r="EC402" s="223" t="s">
        <v>863</v>
      </c>
      <c r="ED402" s="223" t="s">
        <v>863</v>
      </c>
      <c r="EE402" s="223" t="s">
        <v>863</v>
      </c>
      <c r="EF402" s="223" t="s">
        <v>863</v>
      </c>
      <c r="EG402" s="230">
        <v>0</v>
      </c>
      <c r="EI402" s="282">
        <v>1</v>
      </c>
      <c r="EJ402" s="282">
        <v>6</v>
      </c>
      <c r="EK402" s="230"/>
      <c r="EL402" s="107">
        <v>2</v>
      </c>
      <c r="EM402" s="107">
        <v>1</v>
      </c>
      <c r="EN402" s="107">
        <v>169</v>
      </c>
      <c r="EO402" s="107">
        <v>82</v>
      </c>
      <c r="EP402" s="557">
        <f>EO402/((EN402/100)*(EN402/100))</f>
        <v>28.71047932495361</v>
      </c>
      <c r="EQ402" s="557">
        <v>2</v>
      </c>
      <c r="ER402" s="107" t="s">
        <v>863</v>
      </c>
      <c r="ES402" s="557">
        <v>2</v>
      </c>
      <c r="ET402" s="557">
        <v>2</v>
      </c>
      <c r="EU402" s="107" t="s">
        <v>863</v>
      </c>
      <c r="EV402" s="107"/>
      <c r="EW402" s="107" t="s">
        <v>1988</v>
      </c>
      <c r="EX402" s="987">
        <v>7386</v>
      </c>
      <c r="EY402" s="126">
        <v>50</v>
      </c>
      <c r="EZ402" s="230">
        <v>7996</v>
      </c>
      <c r="FA402" s="223">
        <v>2</v>
      </c>
      <c r="FB402" s="133">
        <v>319.83999999999997</v>
      </c>
      <c r="FC402" s="133"/>
      <c r="FD402" s="924">
        <v>5.8850559999999996</v>
      </c>
      <c r="FE402" s="925"/>
      <c r="FF402" s="621">
        <v>75</v>
      </c>
      <c r="FG402" s="621">
        <v>368237</v>
      </c>
      <c r="FH402" s="621">
        <v>10</v>
      </c>
      <c r="FI402" s="621">
        <v>490.98266666666666</v>
      </c>
      <c r="FJ402" s="716">
        <v>9.0340810666666655</v>
      </c>
      <c r="FK402" s="716"/>
      <c r="FL402" s="722">
        <v>0.65142829210535613</v>
      </c>
      <c r="FM402" s="923">
        <v>33.096891404177207</v>
      </c>
      <c r="FN402" s="634">
        <v>50.806653326663337</v>
      </c>
      <c r="FO402" s="634" t="e">
        <v>#DIV/0!</v>
      </c>
      <c r="FP402" s="137">
        <v>299</v>
      </c>
      <c r="FQ402" s="234" t="s">
        <v>158</v>
      </c>
      <c r="FR402" s="93"/>
      <c r="FS402" s="101">
        <v>1.84</v>
      </c>
      <c r="GR402" s="225"/>
      <c r="GS402" s="225"/>
    </row>
    <row r="403" spans="1:201" hidden="1" x14ac:dyDescent="0.25">
      <c r="A403" s="101">
        <v>280</v>
      </c>
      <c r="B403" s="228">
        <f>COUNTIFS($E$1:E403,E403,$G$1:G403,G403)</f>
        <v>1</v>
      </c>
      <c r="C403" s="228"/>
      <c r="D403" s="966">
        <v>7391</v>
      </c>
      <c r="E403" s="233" t="s">
        <v>854</v>
      </c>
      <c r="F403" s="223" t="s">
        <v>556</v>
      </c>
      <c r="G403" s="230">
        <v>8405024683</v>
      </c>
      <c r="H403" s="230">
        <f t="shared" si="6"/>
        <v>33</v>
      </c>
      <c r="I403" s="223" t="s">
        <v>855</v>
      </c>
      <c r="J403" s="232" t="s">
        <v>856</v>
      </c>
      <c r="K403" s="230" t="s">
        <v>53</v>
      </c>
      <c r="L403" s="257" t="s">
        <v>48</v>
      </c>
      <c r="M403" s="230">
        <v>7</v>
      </c>
      <c r="N403" s="223">
        <v>1</v>
      </c>
      <c r="O403" s="223"/>
      <c r="P403" s="223">
        <v>4</v>
      </c>
      <c r="Q403" s="296" t="s">
        <v>793</v>
      </c>
      <c r="T403" s="173" t="s">
        <v>805</v>
      </c>
      <c r="U403" s="177" t="s">
        <v>817</v>
      </c>
      <c r="V403" s="193" t="s">
        <v>545</v>
      </c>
      <c r="W403" s="173" t="s">
        <v>807</v>
      </c>
      <c r="X403" s="190" t="s">
        <v>808</v>
      </c>
      <c r="Y403" s="173" t="s">
        <v>545</v>
      </c>
      <c r="Z403" s="173" t="s">
        <v>545</v>
      </c>
      <c r="AA403" s="97"/>
      <c r="AB403" s="97"/>
      <c r="AC403" s="109">
        <v>316</v>
      </c>
      <c r="AD403" s="109"/>
      <c r="AE403" s="109"/>
      <c r="AF403" s="109"/>
      <c r="AG403" s="109"/>
      <c r="AH403" s="166" t="s">
        <v>158</v>
      </c>
      <c r="AJ403" s="231" t="s">
        <v>754</v>
      </c>
      <c r="AK403" s="226">
        <v>34.6</v>
      </c>
      <c r="AL403" s="318" t="s">
        <v>754</v>
      </c>
      <c r="AM403" s="226">
        <v>11076</v>
      </c>
      <c r="AN403" s="281">
        <v>6.3291428571428572</v>
      </c>
      <c r="AO403" s="226">
        <v>4</v>
      </c>
      <c r="AP403" s="370">
        <v>20.399999999999999</v>
      </c>
      <c r="AQ403" s="320">
        <v>63.5</v>
      </c>
      <c r="AR403" s="371">
        <v>11.9</v>
      </c>
      <c r="AS403" s="322">
        <v>95.800000000000011</v>
      </c>
      <c r="AT403" s="373">
        <v>0.32125984251968503</v>
      </c>
      <c r="AU403" s="369">
        <v>3.8229921259842521</v>
      </c>
      <c r="AV403" s="325">
        <v>0.27055702917771879</v>
      </c>
      <c r="AW403" s="280">
        <v>9.9</v>
      </c>
      <c r="AX403" s="326">
        <v>1.7</v>
      </c>
      <c r="AY403" s="330">
        <v>7.7</v>
      </c>
      <c r="AZ403" s="231" t="s">
        <v>754</v>
      </c>
      <c r="BA403" s="327">
        <v>53.2</v>
      </c>
      <c r="BB403" s="328">
        <v>0.5</v>
      </c>
      <c r="BC403" s="329">
        <v>2.0999999999999996</v>
      </c>
      <c r="BD403" s="329"/>
      <c r="BE403" s="231" t="s">
        <v>754</v>
      </c>
      <c r="BF403" s="231" t="s">
        <v>754</v>
      </c>
      <c r="BG403" s="231" t="s">
        <v>754</v>
      </c>
      <c r="BH403" s="231" t="s">
        <v>754</v>
      </c>
      <c r="BJ403" s="108">
        <v>39.1</v>
      </c>
      <c r="BK403" s="108">
        <v>60.3</v>
      </c>
      <c r="BL403" s="331">
        <v>0.64842454394693205</v>
      </c>
      <c r="BM403" s="342">
        <v>0.3</v>
      </c>
      <c r="BN403" s="231" t="s">
        <v>754</v>
      </c>
      <c r="BO403" s="108">
        <v>6.56</v>
      </c>
      <c r="BP403" s="108">
        <v>21.1</v>
      </c>
      <c r="BQ403" s="333">
        <v>3.2164634146341466</v>
      </c>
      <c r="BR403" s="347"/>
      <c r="BS403" s="347"/>
      <c r="BT403" s="347"/>
      <c r="BU403" s="347"/>
      <c r="BV403" s="347"/>
      <c r="BW403" s="347"/>
      <c r="BX403" s="347"/>
      <c r="BY403" s="347"/>
      <c r="BZ403" s="347"/>
      <c r="CA403" s="347"/>
      <c r="CB403" s="347"/>
      <c r="CC403" s="347"/>
      <c r="CN403" s="470"/>
      <c r="CO403" s="470"/>
      <c r="CP403" s="470"/>
      <c r="CQ403" s="470"/>
      <c r="CR403" s="470"/>
      <c r="CS403" s="470"/>
      <c r="CT403" s="470"/>
      <c r="CU403" s="470"/>
      <c r="CX403" s="158" t="s">
        <v>926</v>
      </c>
      <c r="CY403" s="158"/>
      <c r="CZ403" s="62" t="s">
        <v>927</v>
      </c>
      <c r="DA403" s="62" t="s">
        <v>927</v>
      </c>
      <c r="DD403" s="54"/>
      <c r="DE403" s="56"/>
      <c r="DF403" s="56"/>
      <c r="DG403" s="56"/>
      <c r="DH403" s="56"/>
      <c r="DI403" s="4" t="s">
        <v>854</v>
      </c>
      <c r="DM403" s="226">
        <v>33</v>
      </c>
      <c r="DN403" s="521" t="s">
        <v>1088</v>
      </c>
      <c r="DP403" s="986" t="s">
        <v>158</v>
      </c>
      <c r="DX403" s="223" t="s">
        <v>863</v>
      </c>
      <c r="DY403" s="223" t="s">
        <v>863</v>
      </c>
      <c r="DZ403" s="230">
        <v>316</v>
      </c>
      <c r="EA403" s="230">
        <v>42.7</v>
      </c>
      <c r="EB403" s="230">
        <v>57.3</v>
      </c>
      <c r="EC403" s="223" t="s">
        <v>863</v>
      </c>
      <c r="ED403" s="223" t="s">
        <v>863</v>
      </c>
      <c r="EE403" s="223" t="s">
        <v>863</v>
      </c>
      <c r="EF403" s="223" t="s">
        <v>863</v>
      </c>
      <c r="EG403" s="230">
        <v>0</v>
      </c>
      <c r="EI403" s="282">
        <v>1</v>
      </c>
      <c r="EJ403" s="282">
        <v>7</v>
      </c>
      <c r="EK403" s="230"/>
      <c r="EL403" s="107">
        <v>2</v>
      </c>
      <c r="EM403" s="107">
        <v>0</v>
      </c>
      <c r="EN403" s="107" t="s">
        <v>754</v>
      </c>
      <c r="EO403" s="107" t="s">
        <v>754</v>
      </c>
      <c r="EP403" s="557" t="s">
        <v>754</v>
      </c>
      <c r="EQ403" s="557">
        <v>1</v>
      </c>
      <c r="ER403" s="107" t="s">
        <v>863</v>
      </c>
      <c r="ES403" s="557">
        <v>0</v>
      </c>
      <c r="ET403" s="557">
        <v>0</v>
      </c>
      <c r="EU403" s="107" t="s">
        <v>863</v>
      </c>
      <c r="EV403" s="107"/>
      <c r="EW403" s="107" t="s">
        <v>1989</v>
      </c>
      <c r="EX403" s="987">
        <v>7391</v>
      </c>
      <c r="EY403" s="126">
        <v>50</v>
      </c>
      <c r="EZ403" s="230">
        <v>2104</v>
      </c>
      <c r="FA403" s="223">
        <v>2</v>
      </c>
      <c r="FB403" s="133">
        <v>84.16</v>
      </c>
      <c r="FC403" s="133"/>
      <c r="FD403" s="924">
        <v>0</v>
      </c>
      <c r="FE403" s="925"/>
      <c r="FF403" s="621">
        <v>60</v>
      </c>
      <c r="FG403" s="621">
        <v>31983</v>
      </c>
      <c r="FH403" s="621">
        <v>10</v>
      </c>
      <c r="FI403" s="621">
        <v>53.304999999999993</v>
      </c>
      <c r="FJ403" s="716">
        <v>0</v>
      </c>
      <c r="FK403" s="716"/>
      <c r="FL403" s="722" t="e">
        <v>#DIV/0!</v>
      </c>
      <c r="FM403" s="923" t="e">
        <v>#DIV/0!</v>
      </c>
      <c r="FN403" s="634" t="e">
        <v>#DIV/0!</v>
      </c>
      <c r="FO403" s="634" t="e">
        <v>#DIV/0!</v>
      </c>
      <c r="FP403" s="137">
        <v>316</v>
      </c>
      <c r="FQ403" s="234" t="s">
        <v>158</v>
      </c>
      <c r="FR403" s="93"/>
      <c r="FS403" s="624" t="s">
        <v>754</v>
      </c>
      <c r="GR403" s="225"/>
      <c r="GS403" s="225"/>
    </row>
    <row r="404" spans="1:201" hidden="1" x14ac:dyDescent="0.25">
      <c r="A404" s="101">
        <v>281</v>
      </c>
      <c r="B404" s="228">
        <f>COUNTIFS($E$1:E404,E404,$G$1:G404,G404)</f>
        <v>1</v>
      </c>
      <c r="C404" s="228"/>
      <c r="D404" s="966">
        <v>7392</v>
      </c>
      <c r="E404" s="233" t="s">
        <v>857</v>
      </c>
      <c r="F404" s="223" t="s">
        <v>178</v>
      </c>
      <c r="G404" s="230">
        <v>450811428</v>
      </c>
      <c r="H404" s="230">
        <f t="shared" si="6"/>
        <v>72</v>
      </c>
      <c r="I404" s="223" t="s">
        <v>855</v>
      </c>
      <c r="J404" s="232" t="s">
        <v>858</v>
      </c>
      <c r="K404" s="230" t="s">
        <v>53</v>
      </c>
      <c r="L404" s="257" t="s">
        <v>48</v>
      </c>
      <c r="M404" s="230">
        <v>6</v>
      </c>
      <c r="N404" s="223">
        <v>1</v>
      </c>
      <c r="O404" s="223"/>
      <c r="P404" s="223">
        <v>3</v>
      </c>
      <c r="Q404" s="296" t="s">
        <v>793</v>
      </c>
      <c r="T404" s="173" t="s">
        <v>805</v>
      </c>
      <c r="U404" s="177" t="s">
        <v>817</v>
      </c>
      <c r="V404" s="193" t="s">
        <v>545</v>
      </c>
      <c r="W404" s="173" t="s">
        <v>807</v>
      </c>
      <c r="X404" s="190" t="s">
        <v>808</v>
      </c>
      <c r="Y404" s="173" t="s">
        <v>545</v>
      </c>
      <c r="Z404" s="173" t="s">
        <v>545</v>
      </c>
      <c r="AA404" s="97"/>
      <c r="AB404" s="97"/>
      <c r="AC404" s="109">
        <v>73</v>
      </c>
      <c r="AD404" s="109"/>
      <c r="AE404" s="109"/>
      <c r="AF404" s="109"/>
      <c r="AG404" s="109"/>
      <c r="AH404" s="166" t="s">
        <v>158</v>
      </c>
      <c r="AJ404" s="226">
        <v>1.63</v>
      </c>
      <c r="AK404" s="226">
        <v>64.099999999999994</v>
      </c>
      <c r="AL404" s="318">
        <v>1.0448299999999999</v>
      </c>
      <c r="AM404" s="226">
        <v>812</v>
      </c>
      <c r="AN404" s="281">
        <v>0.54133333333333333</v>
      </c>
      <c r="AO404" s="226">
        <v>4</v>
      </c>
      <c r="AP404" s="370">
        <v>23.2</v>
      </c>
      <c r="AQ404" s="320">
        <v>38.299999999999997</v>
      </c>
      <c r="AR404" s="371">
        <v>32.299999999999997</v>
      </c>
      <c r="AS404" s="322">
        <v>93.8</v>
      </c>
      <c r="AT404" s="373">
        <v>0.60574412532637079</v>
      </c>
      <c r="AU404" s="369">
        <v>19.565535248041776</v>
      </c>
      <c r="AV404" s="325">
        <v>0.32861189801699719</v>
      </c>
      <c r="AW404" s="280">
        <v>19.842462410152848</v>
      </c>
      <c r="AX404" s="326">
        <v>0.46400000000000002</v>
      </c>
      <c r="AY404" s="330">
        <v>2.0099999999999998</v>
      </c>
      <c r="AZ404" s="231" t="s">
        <v>754</v>
      </c>
      <c r="BA404" s="327">
        <v>0</v>
      </c>
      <c r="BB404" s="328">
        <v>0.27947130155144856</v>
      </c>
      <c r="BC404" s="329">
        <v>0.67150751796943031</v>
      </c>
      <c r="BD404" s="329"/>
      <c r="BE404" s="231" t="s">
        <v>754</v>
      </c>
      <c r="BF404" s="231" t="s">
        <v>754</v>
      </c>
      <c r="BG404" s="231" t="s">
        <v>754</v>
      </c>
      <c r="BH404" s="231" t="s">
        <v>754</v>
      </c>
      <c r="BJ404" s="108">
        <v>34.5</v>
      </c>
      <c r="BK404" s="108">
        <v>64.8</v>
      </c>
      <c r="BL404" s="331">
        <v>0.53240740740740744</v>
      </c>
      <c r="BM404" s="342">
        <v>0.2</v>
      </c>
      <c r="BN404" s="231" t="s">
        <v>754</v>
      </c>
      <c r="BO404" s="108">
        <v>16.3</v>
      </c>
      <c r="BP404" s="108">
        <v>14.1</v>
      </c>
      <c r="BQ404" s="333">
        <v>0.86503067484662566</v>
      </c>
      <c r="BR404" s="347"/>
      <c r="BS404" s="347"/>
      <c r="BT404" s="347"/>
      <c r="BU404" s="347"/>
      <c r="BV404" s="347"/>
      <c r="BW404" s="347"/>
      <c r="BX404" s="347"/>
      <c r="BY404" s="347"/>
      <c r="BZ404" s="347"/>
      <c r="CA404" s="347"/>
      <c r="CB404" s="347"/>
      <c r="CC404" s="347"/>
      <c r="CN404" s="470">
        <v>52.5</v>
      </c>
      <c r="CO404" s="470">
        <v>76</v>
      </c>
      <c r="CP404" s="470">
        <v>39.9</v>
      </c>
      <c r="CQ404" s="470">
        <v>6.11</v>
      </c>
      <c r="CR404" s="470">
        <v>3.21</v>
      </c>
      <c r="CS404" s="470">
        <v>12.7</v>
      </c>
      <c r="CT404" s="470">
        <v>6.64</v>
      </c>
      <c r="CU404" s="470">
        <v>1.37</v>
      </c>
      <c r="CX404" s="158" t="s">
        <v>929</v>
      </c>
      <c r="CY404" s="158"/>
      <c r="CZ404" s="62" t="s">
        <v>1293</v>
      </c>
      <c r="DA404" s="62" t="s">
        <v>1293</v>
      </c>
      <c r="DD404" s="54">
        <v>7392</v>
      </c>
      <c r="DE404" s="60" t="s">
        <v>1163</v>
      </c>
      <c r="DF404" s="129" t="s">
        <v>1164</v>
      </c>
      <c r="DG404" s="60">
        <v>0.3839408988000006</v>
      </c>
      <c r="DH404" s="60">
        <v>9.2596882900000139</v>
      </c>
      <c r="DI404" s="4" t="s">
        <v>857</v>
      </c>
      <c r="DM404" s="226">
        <v>72</v>
      </c>
      <c r="DN404" s="521" t="s">
        <v>1088</v>
      </c>
      <c r="DP404" s="986" t="s">
        <v>158</v>
      </c>
      <c r="DX404" s="223" t="s">
        <v>863</v>
      </c>
      <c r="DY404" s="223" t="s">
        <v>863</v>
      </c>
      <c r="DZ404" s="230">
        <v>73</v>
      </c>
      <c r="EA404" s="230">
        <v>4.0999999999999996</v>
      </c>
      <c r="EB404" s="230">
        <v>95.9</v>
      </c>
      <c r="EC404" s="223" t="s">
        <v>863</v>
      </c>
      <c r="ED404" s="223" t="s">
        <v>863</v>
      </c>
      <c r="EE404" s="223" t="s">
        <v>863</v>
      </c>
      <c r="EF404" s="223" t="s">
        <v>863</v>
      </c>
      <c r="EG404" s="230">
        <v>0</v>
      </c>
      <c r="EI404" s="282">
        <v>1</v>
      </c>
      <c r="EJ404" s="282">
        <v>6</v>
      </c>
      <c r="EK404" s="230"/>
      <c r="EL404" s="107">
        <v>2</v>
      </c>
      <c r="EM404" s="107">
        <v>0</v>
      </c>
      <c r="EN404" s="107" t="s">
        <v>754</v>
      </c>
      <c r="EO404" s="107" t="s">
        <v>754</v>
      </c>
      <c r="EP404" s="557" t="s">
        <v>754</v>
      </c>
      <c r="EQ404" s="557">
        <v>1</v>
      </c>
      <c r="ER404" s="107" t="s">
        <v>863</v>
      </c>
      <c r="ES404" s="557">
        <v>3</v>
      </c>
      <c r="ET404" s="557">
        <v>2</v>
      </c>
      <c r="EU404" s="107" t="s">
        <v>863</v>
      </c>
      <c r="EV404" s="107"/>
      <c r="EX404" s="987">
        <v>7392</v>
      </c>
      <c r="EY404" s="126">
        <v>50</v>
      </c>
      <c r="EZ404" s="230">
        <v>4455</v>
      </c>
      <c r="FA404" s="223">
        <v>2</v>
      </c>
      <c r="FB404" s="133">
        <v>178.2</v>
      </c>
      <c r="FC404" s="133"/>
      <c r="FD404" s="924">
        <v>2.9046599999999994</v>
      </c>
      <c r="FE404" s="925"/>
      <c r="FF404" s="621">
        <v>60</v>
      </c>
      <c r="FG404" s="621">
        <v>77872</v>
      </c>
      <c r="FH404" s="621">
        <v>10</v>
      </c>
      <c r="FI404" s="621">
        <v>129.78666666666666</v>
      </c>
      <c r="FJ404" s="716">
        <v>2.1155226666666662</v>
      </c>
      <c r="FK404" s="716"/>
      <c r="FL404" s="722">
        <v>1.3730223957263201</v>
      </c>
      <c r="FM404" s="923">
        <v>34.506838971866379</v>
      </c>
      <c r="FN404" s="634">
        <v>25.132029222008779</v>
      </c>
      <c r="FO404" s="634" t="e">
        <v>#DIV/0!</v>
      </c>
      <c r="FP404" s="137">
        <v>73</v>
      </c>
      <c r="FQ404" s="234" t="s">
        <v>158</v>
      </c>
      <c r="FR404" s="93"/>
      <c r="FS404" s="101">
        <v>1.63</v>
      </c>
      <c r="GR404" s="225"/>
      <c r="GS404" s="225"/>
    </row>
    <row r="405" spans="1:201" hidden="1" x14ac:dyDescent="0.25">
      <c r="A405" s="101">
        <v>282</v>
      </c>
      <c r="B405" s="228">
        <f>COUNTIFS($E$1:E405,E405,$G$1:G405,G405)</f>
        <v>1</v>
      </c>
      <c r="C405" s="228"/>
      <c r="D405" s="966">
        <v>7393</v>
      </c>
      <c r="E405" s="233" t="s">
        <v>859</v>
      </c>
      <c r="F405" s="223" t="s">
        <v>51</v>
      </c>
      <c r="G405" s="230">
        <v>5754020635</v>
      </c>
      <c r="H405" s="230">
        <f t="shared" si="6"/>
        <v>60</v>
      </c>
      <c r="I405" s="223" t="s">
        <v>855</v>
      </c>
      <c r="J405" s="232" t="s">
        <v>34</v>
      </c>
      <c r="K405" s="230" t="s">
        <v>53</v>
      </c>
      <c r="L405" s="257" t="s">
        <v>48</v>
      </c>
      <c r="M405" s="230">
        <v>6.5</v>
      </c>
      <c r="N405" s="223">
        <v>1</v>
      </c>
      <c r="O405" s="223"/>
      <c r="P405" s="223">
        <v>2.5</v>
      </c>
      <c r="Q405" s="296" t="s">
        <v>793</v>
      </c>
      <c r="T405" s="173" t="s">
        <v>805</v>
      </c>
      <c r="U405" s="177" t="s">
        <v>817</v>
      </c>
      <c r="V405" s="193" t="s">
        <v>545</v>
      </c>
      <c r="W405" s="173" t="s">
        <v>807</v>
      </c>
      <c r="X405" s="190" t="s">
        <v>808</v>
      </c>
      <c r="Y405" s="173" t="s">
        <v>545</v>
      </c>
      <c r="Z405" s="173" t="s">
        <v>545</v>
      </c>
      <c r="AA405" s="97"/>
      <c r="AB405" s="97"/>
      <c r="AC405" s="109">
        <v>116</v>
      </c>
      <c r="AD405" s="109"/>
      <c r="AE405" s="109"/>
      <c r="AF405" s="109"/>
      <c r="AG405" s="109"/>
      <c r="AH405" s="166" t="s">
        <v>158</v>
      </c>
      <c r="AJ405" s="226">
        <v>6.37</v>
      </c>
      <c r="AK405" s="226">
        <v>84.1</v>
      </c>
      <c r="AL405" s="318">
        <v>5.35717</v>
      </c>
      <c r="AM405" s="226">
        <v>4888</v>
      </c>
      <c r="AN405" s="281">
        <v>3.008</v>
      </c>
      <c r="AO405" s="226">
        <v>4</v>
      </c>
      <c r="AP405" s="370">
        <v>20.5</v>
      </c>
      <c r="AQ405" s="320">
        <v>63.7</v>
      </c>
      <c r="AR405" s="371">
        <v>8.39</v>
      </c>
      <c r="AS405" s="322">
        <v>92.59</v>
      </c>
      <c r="AT405" s="373">
        <v>0.32182103610675039</v>
      </c>
      <c r="AU405" s="369">
        <v>2.7000784929356358</v>
      </c>
      <c r="AV405" s="325">
        <v>0.2843667637675128</v>
      </c>
      <c r="AW405" s="280">
        <v>17.50924461982726</v>
      </c>
      <c r="AX405" s="326">
        <v>1.1944881889763781</v>
      </c>
      <c r="AY405" s="330">
        <v>5.81</v>
      </c>
      <c r="AZ405" s="231" t="s">
        <v>754</v>
      </c>
      <c r="BA405" s="327">
        <v>50.4</v>
      </c>
      <c r="BB405" s="328">
        <v>6.2533016499383073E-2</v>
      </c>
      <c r="BC405" s="329">
        <v>0.59815107603454787</v>
      </c>
      <c r="BD405" s="329"/>
      <c r="BE405" s="231" t="s">
        <v>754</v>
      </c>
      <c r="BF405" s="231" t="s">
        <v>754</v>
      </c>
      <c r="BG405" s="231" t="s">
        <v>754</v>
      </c>
      <c r="BH405" s="231" t="s">
        <v>754</v>
      </c>
      <c r="BJ405" s="108">
        <v>32.700000000000003</v>
      </c>
      <c r="BK405" s="108">
        <v>66.599999999999994</v>
      </c>
      <c r="BL405" s="331">
        <v>0.49099099099099108</v>
      </c>
      <c r="BM405" s="342">
        <v>0.2</v>
      </c>
      <c r="BN405" s="231" t="s">
        <v>754</v>
      </c>
      <c r="BO405" s="108">
        <v>15.2</v>
      </c>
      <c r="BP405" s="108">
        <v>26.1</v>
      </c>
      <c r="BQ405" s="333">
        <v>1.7171052631578949</v>
      </c>
      <c r="BR405" s="347"/>
      <c r="BS405" s="347"/>
      <c r="BT405" s="347"/>
      <c r="BU405" s="347"/>
      <c r="BV405" s="347"/>
      <c r="BW405" s="347"/>
      <c r="BX405" s="347"/>
      <c r="BY405" s="347"/>
      <c r="BZ405" s="347"/>
      <c r="CA405" s="347"/>
      <c r="CB405" s="347"/>
      <c r="CC405" s="347"/>
      <c r="CN405" s="470">
        <v>68.900000000000006</v>
      </c>
      <c r="CO405" s="470">
        <v>40.9</v>
      </c>
      <c r="CP405" s="470">
        <v>28.2</v>
      </c>
      <c r="CQ405" s="470">
        <v>10.8</v>
      </c>
      <c r="CR405" s="470">
        <v>7.44</v>
      </c>
      <c r="CS405" s="470">
        <v>34</v>
      </c>
      <c r="CT405" s="470">
        <v>23.4</v>
      </c>
      <c r="CU405" s="470">
        <v>5.24</v>
      </c>
      <c r="CX405" s="158" t="s">
        <v>929</v>
      </c>
      <c r="CY405" s="158">
        <v>3</v>
      </c>
      <c r="CZ405" s="62" t="s">
        <v>935</v>
      </c>
      <c r="DA405" s="62" t="s">
        <v>935</v>
      </c>
      <c r="DD405" s="54">
        <v>7393</v>
      </c>
      <c r="DE405" s="59" t="s">
        <v>1168</v>
      </c>
      <c r="DF405" s="56">
        <v>28.837509869999998</v>
      </c>
      <c r="DG405" s="56">
        <v>0</v>
      </c>
      <c r="DH405" s="56">
        <v>0</v>
      </c>
      <c r="DI405" s="4" t="s">
        <v>859</v>
      </c>
      <c r="DM405" s="226">
        <v>60</v>
      </c>
      <c r="DN405" s="266" t="s">
        <v>1090</v>
      </c>
      <c r="DP405" s="986" t="s">
        <v>158</v>
      </c>
      <c r="DX405" s="223" t="s">
        <v>863</v>
      </c>
      <c r="DY405" s="223" t="s">
        <v>863</v>
      </c>
      <c r="DZ405" s="230">
        <v>116</v>
      </c>
      <c r="EA405" s="230">
        <v>7.8</v>
      </c>
      <c r="EB405" s="230">
        <v>92.2</v>
      </c>
      <c r="EC405" s="223" t="s">
        <v>863</v>
      </c>
      <c r="ED405" s="223" t="s">
        <v>863</v>
      </c>
      <c r="EE405" s="223" t="s">
        <v>863</v>
      </c>
      <c r="EF405" s="223" t="s">
        <v>863</v>
      </c>
      <c r="EG405" s="230">
        <v>0</v>
      </c>
      <c r="EI405" s="282">
        <v>1</v>
      </c>
      <c r="EJ405" s="282">
        <v>6.5</v>
      </c>
      <c r="EK405" s="230"/>
      <c r="EL405" s="107">
        <v>2</v>
      </c>
      <c r="EM405" s="107">
        <v>1</v>
      </c>
      <c r="EN405" s="107" t="s">
        <v>754</v>
      </c>
      <c r="EO405" s="107" t="s">
        <v>754</v>
      </c>
      <c r="EP405" s="557" t="s">
        <v>754</v>
      </c>
      <c r="EQ405" s="557">
        <v>2</v>
      </c>
      <c r="ER405" s="107" t="s">
        <v>863</v>
      </c>
      <c r="ES405" s="557">
        <v>2</v>
      </c>
      <c r="ET405" s="557">
        <v>1</v>
      </c>
      <c r="EU405" s="107" t="s">
        <v>863</v>
      </c>
      <c r="EV405" s="107"/>
      <c r="EX405" s="987">
        <v>7393</v>
      </c>
      <c r="EY405" s="126">
        <v>50</v>
      </c>
      <c r="EZ405" s="230">
        <v>3094</v>
      </c>
      <c r="FA405" s="223">
        <v>2</v>
      </c>
      <c r="FB405" s="133">
        <v>123.76</v>
      </c>
      <c r="FC405" s="133"/>
      <c r="FD405" s="924">
        <v>7.8835120000000005</v>
      </c>
      <c r="FE405" s="925"/>
      <c r="FF405" s="621">
        <v>60</v>
      </c>
      <c r="FG405" s="621">
        <v>91214</v>
      </c>
      <c r="FH405" s="621">
        <v>10</v>
      </c>
      <c r="FI405" s="621">
        <v>152.02333333333334</v>
      </c>
      <c r="FJ405" s="716">
        <v>9.6838863333333336</v>
      </c>
      <c r="FK405" s="716"/>
      <c r="FL405" s="722">
        <v>0.81408555704168228</v>
      </c>
      <c r="FM405" s="923">
        <v>11.978661872631783</v>
      </c>
      <c r="FN405" s="634">
        <v>14.714254256224889</v>
      </c>
      <c r="FO405" s="634" t="e">
        <v>#DIV/0!</v>
      </c>
      <c r="FP405" s="137">
        <v>116</v>
      </c>
      <c r="FQ405" s="234" t="s">
        <v>158</v>
      </c>
      <c r="FR405" s="42"/>
      <c r="FS405" s="101">
        <v>6.37</v>
      </c>
      <c r="GR405" s="225"/>
      <c r="GS405" s="225"/>
    </row>
    <row r="406" spans="1:201" hidden="1" x14ac:dyDescent="0.25">
      <c r="A406" s="101">
        <v>283</v>
      </c>
      <c r="B406" s="228">
        <f>COUNTIFS($E$1:E406,E406,$G$1:G406,G406)</f>
        <v>1</v>
      </c>
      <c r="C406" s="228"/>
      <c r="D406" s="966">
        <v>7405</v>
      </c>
      <c r="E406" s="233" t="s">
        <v>860</v>
      </c>
      <c r="F406" s="223" t="s">
        <v>62</v>
      </c>
      <c r="G406" s="230">
        <v>9610295970</v>
      </c>
      <c r="H406" s="230">
        <f t="shared" si="6"/>
        <v>21</v>
      </c>
      <c r="I406" s="223" t="s">
        <v>861</v>
      </c>
      <c r="J406" s="232" t="s">
        <v>78</v>
      </c>
      <c r="K406" s="230" t="s">
        <v>53</v>
      </c>
      <c r="L406" s="257" t="s">
        <v>48</v>
      </c>
      <c r="M406" s="230">
        <v>19</v>
      </c>
      <c r="N406" s="223">
        <v>1</v>
      </c>
      <c r="O406" s="223"/>
      <c r="P406" s="223">
        <v>9</v>
      </c>
      <c r="Q406" s="296" t="s">
        <v>793</v>
      </c>
      <c r="T406" s="173" t="s">
        <v>805</v>
      </c>
      <c r="U406" s="177" t="s">
        <v>817</v>
      </c>
      <c r="V406" s="193" t="s">
        <v>545</v>
      </c>
      <c r="W406" s="173" t="s">
        <v>807</v>
      </c>
      <c r="X406" s="190" t="s">
        <v>808</v>
      </c>
      <c r="Y406" s="173" t="s">
        <v>545</v>
      </c>
      <c r="Z406" s="173" t="s">
        <v>545</v>
      </c>
      <c r="AA406" s="97"/>
      <c r="AB406" s="97"/>
      <c r="AC406" s="109">
        <v>1847</v>
      </c>
      <c r="AD406" s="109"/>
      <c r="AE406" s="109"/>
      <c r="AF406" s="109"/>
      <c r="AG406" s="109"/>
      <c r="AH406" s="166" t="s">
        <v>161</v>
      </c>
      <c r="AJ406" s="226">
        <v>88.9</v>
      </c>
      <c r="AK406" s="226">
        <v>89.2</v>
      </c>
      <c r="AL406" s="318">
        <v>79.298800000000014</v>
      </c>
      <c r="AM406" s="226">
        <v>139271</v>
      </c>
      <c r="AN406" s="281">
        <v>29.32021052631579</v>
      </c>
      <c r="AO406" s="226">
        <v>4</v>
      </c>
      <c r="AP406" s="370">
        <v>10.6</v>
      </c>
      <c r="AQ406" s="320">
        <v>85.5</v>
      </c>
      <c r="AR406" s="371">
        <v>1.66</v>
      </c>
      <c r="AS406" s="322">
        <v>97.759999999999991</v>
      </c>
      <c r="AT406" s="373">
        <v>0.1239766081871345</v>
      </c>
      <c r="AU406" s="369">
        <v>0.20580116959064326</v>
      </c>
      <c r="AV406" s="325">
        <v>0.1216154199173933</v>
      </c>
      <c r="AW406" s="280">
        <v>6.2142176174166561</v>
      </c>
      <c r="AX406" s="326">
        <v>0.22666666666666666</v>
      </c>
      <c r="AY406" s="330">
        <v>2.1</v>
      </c>
      <c r="AZ406" s="231" t="s">
        <v>754</v>
      </c>
      <c r="BA406" s="327">
        <v>37.700000000000003</v>
      </c>
      <c r="BB406" s="328">
        <v>3.468400530651157E-2</v>
      </c>
      <c r="BC406" s="329">
        <v>0.87715647651666873</v>
      </c>
      <c r="BD406" s="329"/>
      <c r="BE406" s="231" t="s">
        <v>754</v>
      </c>
      <c r="BF406" s="231" t="s">
        <v>754</v>
      </c>
      <c r="BG406" s="231" t="s">
        <v>754</v>
      </c>
      <c r="BH406" s="231" t="s">
        <v>754</v>
      </c>
      <c r="BJ406" s="108">
        <v>74.5</v>
      </c>
      <c r="BK406" s="108">
        <v>25.1</v>
      </c>
      <c r="BL406" s="331">
        <v>2.9681274900398407</v>
      </c>
      <c r="BM406" s="342">
        <v>0.2</v>
      </c>
      <c r="BN406" s="231" t="s">
        <v>754</v>
      </c>
      <c r="BO406" s="108">
        <v>5.13</v>
      </c>
      <c r="BP406" s="108">
        <v>11.3</v>
      </c>
      <c r="BQ406" s="333">
        <v>2.202729044834308</v>
      </c>
      <c r="BR406" s="347"/>
      <c r="BS406" s="347"/>
      <c r="BT406" s="347"/>
      <c r="BU406" s="347"/>
      <c r="BV406" s="347"/>
      <c r="BW406" s="347"/>
      <c r="BX406" s="347"/>
      <c r="BY406" s="347"/>
      <c r="BZ406" s="347"/>
      <c r="CA406" s="347"/>
      <c r="CB406" s="347"/>
      <c r="CC406" s="347"/>
      <c r="CN406" s="470">
        <v>85.7</v>
      </c>
      <c r="CO406" s="470">
        <v>67</v>
      </c>
      <c r="CP406" s="470">
        <v>57.4</v>
      </c>
      <c r="CQ406" s="470">
        <v>10.5</v>
      </c>
      <c r="CR406" s="470">
        <v>9.0299999999999994</v>
      </c>
      <c r="CS406" s="470">
        <v>20.399999999999999</v>
      </c>
      <c r="CT406" s="470">
        <v>17.5</v>
      </c>
      <c r="CU406" s="470">
        <v>0.73</v>
      </c>
      <c r="CX406" s="158" t="s">
        <v>926</v>
      </c>
      <c r="CY406" s="158"/>
      <c r="CZ406" s="62" t="s">
        <v>927</v>
      </c>
      <c r="DA406" s="62" t="s">
        <v>927</v>
      </c>
      <c r="DD406" s="54"/>
      <c r="DE406" s="49"/>
      <c r="DF406" s="56"/>
      <c r="DG406" s="56"/>
      <c r="DH406" s="56"/>
      <c r="DI406" s="4" t="s">
        <v>860</v>
      </c>
      <c r="DM406" s="226">
        <v>21</v>
      </c>
      <c r="DN406" s="521" t="s">
        <v>1088</v>
      </c>
      <c r="DP406" s="986" t="s">
        <v>161</v>
      </c>
      <c r="DX406" s="223" t="s">
        <v>863</v>
      </c>
      <c r="DY406" s="223" t="s">
        <v>863</v>
      </c>
      <c r="DZ406" s="230">
        <v>1847</v>
      </c>
      <c r="EA406" s="230">
        <v>4.0999999999999996</v>
      </c>
      <c r="EB406" s="230">
        <v>95.9</v>
      </c>
      <c r="EC406" s="223" t="s">
        <v>863</v>
      </c>
      <c r="ED406" s="223" t="s">
        <v>863</v>
      </c>
      <c r="EE406" s="223" t="s">
        <v>863</v>
      </c>
      <c r="EF406" s="223" t="s">
        <v>863</v>
      </c>
      <c r="EG406" s="230">
        <v>0</v>
      </c>
      <c r="EI406" s="282">
        <v>1</v>
      </c>
      <c r="EJ406" s="282">
        <v>19</v>
      </c>
      <c r="EK406" s="230"/>
      <c r="EL406" s="107">
        <v>2</v>
      </c>
      <c r="EM406" s="107">
        <v>0</v>
      </c>
      <c r="EN406" s="107" t="s">
        <v>754</v>
      </c>
      <c r="EO406" s="107" t="s">
        <v>754</v>
      </c>
      <c r="EP406" s="557" t="s">
        <v>754</v>
      </c>
      <c r="EQ406" s="557">
        <v>2</v>
      </c>
      <c r="ER406" s="107" t="s">
        <v>863</v>
      </c>
      <c r="ES406" s="557">
        <v>0</v>
      </c>
      <c r="ET406" s="557">
        <v>0</v>
      </c>
      <c r="EU406" s="107" t="s">
        <v>863</v>
      </c>
      <c r="EV406" s="107"/>
      <c r="EX406" s="987">
        <v>7405</v>
      </c>
      <c r="EY406" s="229">
        <v>75</v>
      </c>
      <c r="EZ406" s="230">
        <v>39307</v>
      </c>
      <c r="FA406" s="223">
        <v>2</v>
      </c>
      <c r="FB406" s="133">
        <v>1048.1866666666667</v>
      </c>
      <c r="FC406" s="133"/>
      <c r="FD406" s="924">
        <v>931.83794666666688</v>
      </c>
      <c r="FE406" s="925"/>
      <c r="FF406" s="621">
        <v>75</v>
      </c>
      <c r="FG406" s="621">
        <v>175794</v>
      </c>
      <c r="FH406" s="621">
        <v>10</v>
      </c>
      <c r="FI406" s="621">
        <v>234.392</v>
      </c>
      <c r="FJ406" s="716">
        <v>208.37448800000001</v>
      </c>
      <c r="FK406" s="716"/>
      <c r="FL406" s="722">
        <v>4.4719387464873668</v>
      </c>
      <c r="FM406" s="923">
        <v>8.863849013992537</v>
      </c>
      <c r="FN406" s="634">
        <v>1.9821042989363267</v>
      </c>
      <c r="FO406" s="634" t="e">
        <v>#DIV/0!</v>
      </c>
      <c r="FP406" s="137">
        <v>1847</v>
      </c>
      <c r="FQ406" s="234" t="s">
        <v>161</v>
      </c>
      <c r="FR406" s="42"/>
      <c r="FS406" s="101">
        <v>88.9</v>
      </c>
      <c r="GR406" s="225"/>
      <c r="GS406" s="225"/>
    </row>
    <row r="407" spans="1:201" ht="15.75" hidden="1" thickBot="1" x14ac:dyDescent="0.3">
      <c r="A407" s="101">
        <v>284</v>
      </c>
      <c r="B407" s="228">
        <f>COUNTIFS($E$1:E407,E407,$G$1:G407,G407)</f>
        <v>1</v>
      </c>
      <c r="C407" s="228"/>
      <c r="D407" s="966">
        <v>7406</v>
      </c>
      <c r="E407" s="233" t="s">
        <v>862</v>
      </c>
      <c r="F407" s="223" t="s">
        <v>184</v>
      </c>
      <c r="G407" s="230">
        <v>5805161725</v>
      </c>
      <c r="H407" s="230">
        <f t="shared" si="6"/>
        <v>59</v>
      </c>
      <c r="I407" s="223" t="s">
        <v>861</v>
      </c>
      <c r="J407" s="232" t="s">
        <v>34</v>
      </c>
      <c r="K407" s="230" t="s">
        <v>53</v>
      </c>
      <c r="L407" s="257" t="s">
        <v>48</v>
      </c>
      <c r="M407" s="230">
        <v>7</v>
      </c>
      <c r="N407" s="223">
        <v>8</v>
      </c>
      <c r="O407" s="223"/>
      <c r="P407" s="223"/>
      <c r="Q407" s="296" t="s">
        <v>793</v>
      </c>
      <c r="T407" s="173" t="s">
        <v>805</v>
      </c>
      <c r="U407" s="177" t="s">
        <v>817</v>
      </c>
      <c r="V407" s="193" t="s">
        <v>545</v>
      </c>
      <c r="W407" s="173" t="s">
        <v>807</v>
      </c>
      <c r="X407" s="190" t="s">
        <v>808</v>
      </c>
      <c r="Y407" s="173" t="s">
        <v>545</v>
      </c>
      <c r="Z407" s="173" t="s">
        <v>545</v>
      </c>
      <c r="AA407" s="97"/>
      <c r="AB407" s="97"/>
      <c r="AC407" s="109">
        <v>24551</v>
      </c>
      <c r="AD407" s="109"/>
      <c r="AE407" s="109"/>
      <c r="AF407" s="109"/>
      <c r="AG407" s="109"/>
      <c r="AH407" s="166" t="s">
        <v>161</v>
      </c>
      <c r="AJ407" s="226">
        <v>89.6</v>
      </c>
      <c r="AK407" s="226">
        <v>97.6</v>
      </c>
      <c r="AL407" s="318">
        <v>87.44959999999999</v>
      </c>
      <c r="AM407" s="226">
        <v>808000</v>
      </c>
      <c r="AN407" s="281">
        <v>461.71428571428572</v>
      </c>
      <c r="AO407" s="226">
        <v>4</v>
      </c>
      <c r="AP407" s="370">
        <v>0.55000000000000004</v>
      </c>
      <c r="AQ407" s="320">
        <v>7.47</v>
      </c>
      <c r="AR407" s="371">
        <v>90.6</v>
      </c>
      <c r="AS407" s="322">
        <v>98.61999999999999</v>
      </c>
      <c r="AT407" s="373">
        <v>7.3627844712182075E-2</v>
      </c>
      <c r="AU407" s="369">
        <v>6.670682730923696</v>
      </c>
      <c r="AV407" s="325">
        <v>5.6082390129499346E-3</v>
      </c>
      <c r="AW407" s="280">
        <v>0.28080174180327877</v>
      </c>
      <c r="AX407" s="326">
        <v>5.5000000000000007E-2</v>
      </c>
      <c r="AY407" s="330">
        <v>10</v>
      </c>
      <c r="AZ407" s="231" t="s">
        <v>754</v>
      </c>
      <c r="BA407" s="327">
        <v>1.2</v>
      </c>
      <c r="BB407" s="328">
        <v>3.5100217725409842E-3</v>
      </c>
      <c r="BC407" s="329">
        <v>5.3839651639344253E-2</v>
      </c>
      <c r="BD407" s="329"/>
      <c r="BE407" s="231" t="s">
        <v>754</v>
      </c>
      <c r="BF407" s="231" t="s">
        <v>754</v>
      </c>
      <c r="BG407" s="231" t="s">
        <v>754</v>
      </c>
      <c r="BH407" s="231" t="s">
        <v>754</v>
      </c>
      <c r="BJ407" s="108">
        <v>77.3</v>
      </c>
      <c r="BK407" s="108">
        <v>22.5</v>
      </c>
      <c r="BL407" s="331">
        <v>3.4355555555555553</v>
      </c>
      <c r="BM407" s="342">
        <v>0.02</v>
      </c>
      <c r="BN407" s="231" t="s">
        <v>754</v>
      </c>
      <c r="BO407" s="108">
        <v>5.59</v>
      </c>
      <c r="BP407" s="108">
        <v>12.6</v>
      </c>
      <c r="BQ407" s="333">
        <v>2.2540250447227193</v>
      </c>
      <c r="BR407" s="347"/>
      <c r="BS407" s="347"/>
      <c r="BT407" s="347"/>
      <c r="BU407" s="347"/>
      <c r="BV407" s="347"/>
      <c r="BW407" s="347"/>
      <c r="BX407" s="347"/>
      <c r="BY407" s="347"/>
      <c r="BZ407" s="347"/>
      <c r="CA407" s="347"/>
      <c r="CB407" s="347"/>
      <c r="CC407" s="347"/>
      <c r="CN407" s="470">
        <v>7.6</v>
      </c>
      <c r="CO407" s="470">
        <v>78.900000000000006</v>
      </c>
      <c r="CP407" s="470">
        <v>5.99</v>
      </c>
      <c r="CQ407" s="470">
        <v>19.3</v>
      </c>
      <c r="CR407" s="470">
        <v>1.47</v>
      </c>
      <c r="CS407" s="470">
        <v>1.32</v>
      </c>
      <c r="CT407" s="470">
        <v>0.1</v>
      </c>
      <c r="CU407" s="470">
        <v>2.1000000000000001E-2</v>
      </c>
      <c r="CX407" s="158" t="s">
        <v>929</v>
      </c>
      <c r="CY407" s="158">
        <v>3</v>
      </c>
      <c r="CZ407" s="62" t="s">
        <v>936</v>
      </c>
      <c r="DA407" s="62" t="s">
        <v>936</v>
      </c>
      <c r="DD407" s="54"/>
      <c r="DE407" s="49"/>
      <c r="DF407" s="56"/>
      <c r="DG407" s="56"/>
      <c r="DH407" s="56"/>
      <c r="DI407" s="4" t="s">
        <v>862</v>
      </c>
      <c r="DM407" s="226">
        <v>59</v>
      </c>
      <c r="DN407" s="521" t="s">
        <v>1088</v>
      </c>
      <c r="DP407" s="986" t="s">
        <v>161</v>
      </c>
      <c r="DX407" s="223" t="s">
        <v>863</v>
      </c>
      <c r="DY407" s="223" t="s">
        <v>863</v>
      </c>
      <c r="DZ407" s="230">
        <v>24551</v>
      </c>
      <c r="EA407" s="230">
        <v>89.2</v>
      </c>
      <c r="EB407" s="230">
        <v>10.8</v>
      </c>
      <c r="EC407" s="223" t="s">
        <v>863</v>
      </c>
      <c r="ED407" s="223" t="s">
        <v>863</v>
      </c>
      <c r="EE407" s="223" t="s">
        <v>863</v>
      </c>
      <c r="EF407" s="223" t="s">
        <v>863</v>
      </c>
      <c r="EG407" s="448" t="s">
        <v>2750</v>
      </c>
      <c r="EI407" s="282">
        <v>8</v>
      </c>
      <c r="EJ407" s="282">
        <v>7</v>
      </c>
      <c r="EK407" s="230"/>
      <c r="EL407" s="107">
        <v>2</v>
      </c>
      <c r="EM407" s="107">
        <v>1</v>
      </c>
      <c r="EN407" s="107">
        <v>182</v>
      </c>
      <c r="EO407" s="107">
        <v>106</v>
      </c>
      <c r="EP407" s="557">
        <f t="shared" ref="EP407:EP419" si="7">EO407/((EN407/100)*(EN407/100))</f>
        <v>32.000966066900133</v>
      </c>
      <c r="EQ407" s="557">
        <v>0</v>
      </c>
      <c r="ER407" s="107" t="s">
        <v>863</v>
      </c>
      <c r="ES407" s="557">
        <v>4</v>
      </c>
      <c r="ET407" s="557">
        <v>2</v>
      </c>
      <c r="EU407" s="107" t="s">
        <v>863</v>
      </c>
      <c r="EV407" s="107"/>
      <c r="EX407" s="987">
        <v>7406</v>
      </c>
      <c r="EY407" s="126">
        <v>75</v>
      </c>
      <c r="EZ407" s="230">
        <v>156418</v>
      </c>
      <c r="FA407" s="230">
        <v>2</v>
      </c>
      <c r="FB407" s="133">
        <v>4171.1466666666665</v>
      </c>
      <c r="FC407" s="133"/>
      <c r="FD407" s="924">
        <v>3737.347413333333</v>
      </c>
      <c r="FE407" s="925"/>
      <c r="FF407" s="621">
        <v>75</v>
      </c>
      <c r="FG407" s="621">
        <v>923449</v>
      </c>
      <c r="FH407" s="621">
        <v>10</v>
      </c>
      <c r="FI407" s="621">
        <v>1231.2653333333333</v>
      </c>
      <c r="FJ407" s="716">
        <v>1103.2137386666666</v>
      </c>
      <c r="FK407" s="716"/>
      <c r="FL407" s="722">
        <v>3.3876911448277056</v>
      </c>
      <c r="FM407" s="923">
        <v>22.254073838558337</v>
      </c>
      <c r="FN407" s="634">
        <v>6.5690976205241274</v>
      </c>
      <c r="FO407" s="634" t="e">
        <v>#DIV/0!</v>
      </c>
      <c r="FP407" s="137">
        <v>24551</v>
      </c>
      <c r="FQ407" s="234" t="s">
        <v>161</v>
      </c>
      <c r="FR407" s="93"/>
      <c r="FS407" s="101">
        <v>89.6</v>
      </c>
      <c r="FT407" s="856"/>
      <c r="GR407" s="225"/>
      <c r="GS407" s="225"/>
    </row>
    <row r="408" spans="1:201" hidden="1" x14ac:dyDescent="0.25">
      <c r="A408" s="101">
        <v>285</v>
      </c>
      <c r="B408" s="228">
        <f>COUNTIFS($E$1:E408,E408,$G$1:G408,G408)</f>
        <v>2</v>
      </c>
      <c r="C408" s="228"/>
      <c r="D408" s="966">
        <v>7421</v>
      </c>
      <c r="E408" s="233" t="s">
        <v>229</v>
      </c>
      <c r="F408" s="223" t="s">
        <v>33</v>
      </c>
      <c r="G408" s="230">
        <v>5560251686</v>
      </c>
      <c r="H408" s="230">
        <f t="shared" si="6"/>
        <v>62</v>
      </c>
      <c r="I408" s="223" t="s">
        <v>950</v>
      </c>
      <c r="J408" s="232" t="s">
        <v>502</v>
      </c>
      <c r="K408" s="230" t="s">
        <v>53</v>
      </c>
      <c r="L408" s="257" t="s">
        <v>48</v>
      </c>
      <c r="M408" s="230">
        <v>7</v>
      </c>
      <c r="N408" s="223">
        <v>1</v>
      </c>
      <c r="O408" s="223" t="s">
        <v>863</v>
      </c>
      <c r="P408" s="223"/>
      <c r="Q408" s="296" t="s">
        <v>951</v>
      </c>
      <c r="T408" s="173" t="s">
        <v>805</v>
      </c>
      <c r="U408" s="177" t="s">
        <v>817</v>
      </c>
      <c r="V408" s="193" t="s">
        <v>545</v>
      </c>
      <c r="W408" s="173" t="s">
        <v>807</v>
      </c>
      <c r="X408" s="190" t="s">
        <v>808</v>
      </c>
      <c r="Y408" s="173" t="s">
        <v>545</v>
      </c>
      <c r="Z408" s="173" t="s">
        <v>545</v>
      </c>
      <c r="AA408" s="97"/>
      <c r="AB408" s="97"/>
      <c r="AC408" s="109"/>
      <c r="AD408" s="109"/>
      <c r="AE408" s="109"/>
      <c r="AF408" s="109"/>
      <c r="AG408" s="109"/>
      <c r="AH408" s="166" t="s">
        <v>161</v>
      </c>
      <c r="AJ408" s="226">
        <v>19</v>
      </c>
      <c r="AK408" s="226">
        <v>90.5</v>
      </c>
      <c r="AL408" s="318">
        <v>17.195</v>
      </c>
      <c r="AM408" s="226">
        <v>5677</v>
      </c>
      <c r="AN408" s="281">
        <v>3.2440000000000002</v>
      </c>
      <c r="AO408" s="226">
        <v>4</v>
      </c>
      <c r="AP408" s="370">
        <v>32.700000000000003</v>
      </c>
      <c r="AQ408" s="320">
        <v>57.1</v>
      </c>
      <c r="AR408" s="371">
        <v>5.71</v>
      </c>
      <c r="AS408" s="322">
        <v>95.51</v>
      </c>
      <c r="AT408" s="373">
        <v>0.57267950963222425</v>
      </c>
      <c r="AU408" s="369">
        <v>3.2700000000000005</v>
      </c>
      <c r="AV408" s="325">
        <v>0.52061773602929473</v>
      </c>
      <c r="AW408" s="280">
        <v>30.225065425995929</v>
      </c>
      <c r="AX408" s="326">
        <v>2.3082352941176474</v>
      </c>
      <c r="AY408" s="330">
        <v>7.04</v>
      </c>
      <c r="AZ408" s="231" t="s">
        <v>754</v>
      </c>
      <c r="BA408" s="327">
        <v>66.7</v>
      </c>
      <c r="BB408" s="328">
        <v>0.14864786275079966</v>
      </c>
      <c r="BC408" s="329">
        <v>0.49498691480081475</v>
      </c>
      <c r="BD408" s="329"/>
      <c r="BE408" s="231" t="s">
        <v>754</v>
      </c>
      <c r="BF408" s="231" t="s">
        <v>754</v>
      </c>
      <c r="BG408" s="231" t="s">
        <v>754</v>
      </c>
      <c r="BH408" s="231" t="s">
        <v>754</v>
      </c>
      <c r="BJ408" s="108">
        <v>28.8</v>
      </c>
      <c r="BK408" s="108">
        <v>70.7</v>
      </c>
      <c r="BL408" s="331">
        <v>0.40735502121640738</v>
      </c>
      <c r="BM408" s="342">
        <v>0.4</v>
      </c>
      <c r="BN408" s="231" t="s">
        <v>754</v>
      </c>
      <c r="BO408" s="108">
        <v>6.92</v>
      </c>
      <c r="BP408" s="108">
        <v>12.2</v>
      </c>
      <c r="BQ408" s="333">
        <v>1.7630057803468207</v>
      </c>
      <c r="BR408" s="347"/>
      <c r="BS408" s="347"/>
      <c r="BT408" s="347"/>
      <c r="BU408" s="347"/>
      <c r="BV408" s="347"/>
      <c r="BW408" s="347"/>
      <c r="BX408" s="347"/>
      <c r="BY408" s="347"/>
      <c r="BZ408" s="347"/>
      <c r="CA408" s="347"/>
      <c r="CB408" s="347"/>
      <c r="CC408" s="347"/>
      <c r="CN408" s="470">
        <v>61.4</v>
      </c>
      <c r="CO408" s="470">
        <v>39</v>
      </c>
      <c r="CP408" s="470">
        <v>23.9</v>
      </c>
      <c r="CQ408" s="470">
        <v>13.8</v>
      </c>
      <c r="CR408" s="470">
        <v>8.4700000000000006</v>
      </c>
      <c r="CS408" s="470">
        <v>41.9</v>
      </c>
      <c r="CT408" s="470">
        <v>25.7</v>
      </c>
      <c r="CU408" s="470">
        <v>1.46</v>
      </c>
      <c r="CX408" s="62" t="s">
        <v>926</v>
      </c>
      <c r="CY408" s="62">
        <v>2</v>
      </c>
      <c r="CZ408" s="62" t="s">
        <v>935</v>
      </c>
      <c r="DA408" s="231" t="s">
        <v>935</v>
      </c>
      <c r="DD408" s="54"/>
      <c r="DE408" s="49"/>
      <c r="DF408" s="56"/>
      <c r="DG408" s="56"/>
      <c r="DH408" s="56"/>
      <c r="DI408" s="4" t="s">
        <v>229</v>
      </c>
      <c r="DJ408" s="278">
        <v>5560251686</v>
      </c>
      <c r="DK408" s="276" t="s">
        <v>493</v>
      </c>
      <c r="DL408" s="160">
        <v>6602</v>
      </c>
      <c r="DM408" s="276">
        <v>62</v>
      </c>
      <c r="DN408" s="266" t="s">
        <v>1090</v>
      </c>
      <c r="DO408" s="46" t="s">
        <v>48</v>
      </c>
      <c r="DP408" s="986" t="s">
        <v>161</v>
      </c>
      <c r="DQ408" s="1021">
        <v>2</v>
      </c>
      <c r="DR408" s="1063" t="s">
        <v>502</v>
      </c>
      <c r="DS408" s="1063" t="s">
        <v>502</v>
      </c>
      <c r="DU408" s="276">
        <v>0</v>
      </c>
      <c r="DV408" s="276" t="s">
        <v>863</v>
      </c>
      <c r="DW408" s="276" t="s">
        <v>863</v>
      </c>
      <c r="DX408" s="276" t="s">
        <v>863</v>
      </c>
      <c r="DY408" s="276" t="s">
        <v>863</v>
      </c>
      <c r="DZ408" s="276">
        <v>63</v>
      </c>
      <c r="EA408" s="1022">
        <v>0.14299999999999999</v>
      </c>
      <c r="EB408" s="1022">
        <v>0.85699999999999998</v>
      </c>
      <c r="EC408" s="1025">
        <v>2.1</v>
      </c>
      <c r="ED408" s="276">
        <v>66.599999999999994</v>
      </c>
      <c r="EE408" s="276" t="s">
        <v>863</v>
      </c>
      <c r="EF408" s="276">
        <v>2.97</v>
      </c>
      <c r="EG408" s="276">
        <v>0</v>
      </c>
      <c r="EH408" s="1075">
        <v>2</v>
      </c>
      <c r="EI408" s="282" t="s">
        <v>1991</v>
      </c>
      <c r="EJ408" s="282">
        <v>7</v>
      </c>
      <c r="EK408" s="230"/>
      <c r="EL408" s="107">
        <v>2</v>
      </c>
      <c r="EM408" s="107">
        <v>0</v>
      </c>
      <c r="EN408" s="107">
        <v>165</v>
      </c>
      <c r="EO408" s="107">
        <v>72</v>
      </c>
      <c r="EP408" s="557">
        <f t="shared" si="7"/>
        <v>26.446280991735541</v>
      </c>
      <c r="EQ408" s="557">
        <v>1</v>
      </c>
      <c r="ER408" s="107" t="s">
        <v>863</v>
      </c>
      <c r="ES408" s="557">
        <v>2</v>
      </c>
      <c r="ET408" s="557">
        <v>1</v>
      </c>
      <c r="EU408" s="107">
        <v>4</v>
      </c>
      <c r="EV408" s="1030">
        <v>42794</v>
      </c>
      <c r="EW408" s="107"/>
      <c r="EX408" s="987">
        <v>7421</v>
      </c>
      <c r="EY408" s="126"/>
      <c r="EZ408" s="230"/>
      <c r="FA408" s="230"/>
      <c r="FB408" s="230"/>
      <c r="FC408" s="230"/>
      <c r="FD408" s="525"/>
      <c r="FE408" s="926"/>
      <c r="FF408" s="228">
        <v>75</v>
      </c>
      <c r="FG408" s="228">
        <v>32944</v>
      </c>
      <c r="FH408" s="228">
        <v>10</v>
      </c>
      <c r="FI408" s="621">
        <v>43.925333333333334</v>
      </c>
      <c r="FJ408" s="716">
        <v>8.3458133333333322</v>
      </c>
      <c r="FK408" s="716"/>
      <c r="FL408" s="722"/>
      <c r="FM408" s="923">
        <v>11.622594003220778</v>
      </c>
      <c r="FN408" s="634"/>
      <c r="FO408" s="634" t="e">
        <v>#DIV/0!</v>
      </c>
      <c r="FP408" s="583">
        <v>97</v>
      </c>
      <c r="FQ408" s="234" t="s">
        <v>161</v>
      </c>
      <c r="FR408" s="42"/>
      <c r="FS408" s="101">
        <v>19</v>
      </c>
      <c r="GR408" s="225"/>
      <c r="GS408" s="225"/>
    </row>
    <row r="409" spans="1:201" hidden="1" x14ac:dyDescent="0.25">
      <c r="A409" s="101">
        <v>286</v>
      </c>
      <c r="B409" s="228">
        <f>COUNTIFS($E$1:E409,E409,$G$1:G409,G409)</f>
        <v>1</v>
      </c>
      <c r="C409" s="228"/>
      <c r="D409" s="966">
        <v>7422</v>
      </c>
      <c r="E409" s="233" t="s">
        <v>952</v>
      </c>
      <c r="F409" s="223" t="s">
        <v>249</v>
      </c>
      <c r="G409" s="230">
        <v>521001098</v>
      </c>
      <c r="H409" s="230">
        <f t="shared" si="6"/>
        <v>65</v>
      </c>
      <c r="I409" s="223" t="s">
        <v>950</v>
      </c>
      <c r="J409" s="232" t="s">
        <v>34</v>
      </c>
      <c r="K409" s="230" t="s">
        <v>53</v>
      </c>
      <c r="L409" s="257" t="s">
        <v>48</v>
      </c>
      <c r="M409" s="230">
        <v>6</v>
      </c>
      <c r="N409" s="223">
        <v>8</v>
      </c>
      <c r="O409" s="223" t="s">
        <v>863</v>
      </c>
      <c r="P409" s="223"/>
      <c r="Q409" s="296" t="s">
        <v>951</v>
      </c>
      <c r="T409" s="173" t="s">
        <v>805</v>
      </c>
      <c r="U409" s="177" t="s">
        <v>817</v>
      </c>
      <c r="V409" s="193" t="s">
        <v>545</v>
      </c>
      <c r="W409" s="173" t="s">
        <v>807</v>
      </c>
      <c r="X409" s="190" t="s">
        <v>808</v>
      </c>
      <c r="Y409" s="173" t="s">
        <v>545</v>
      </c>
      <c r="Z409" s="173" t="s">
        <v>545</v>
      </c>
      <c r="AA409" s="97"/>
      <c r="AB409" s="97"/>
      <c r="AC409" s="109"/>
      <c r="AD409" s="109"/>
      <c r="AE409" s="109"/>
      <c r="AF409" s="109"/>
      <c r="AG409" s="109"/>
      <c r="AH409" s="166" t="s">
        <v>161</v>
      </c>
      <c r="AJ409" s="226">
        <v>6.39</v>
      </c>
      <c r="AK409" s="226">
        <v>87.2</v>
      </c>
      <c r="AL409" s="318">
        <v>5.5720799999999997</v>
      </c>
      <c r="AM409" s="226">
        <v>47364</v>
      </c>
      <c r="AN409" s="281">
        <v>31.576000000000001</v>
      </c>
      <c r="AO409" s="226">
        <v>4</v>
      </c>
      <c r="AP409" s="370">
        <v>58.8</v>
      </c>
      <c r="AQ409" s="320">
        <v>30.1</v>
      </c>
      <c r="AR409" s="371">
        <v>8.5</v>
      </c>
      <c r="AS409" s="322">
        <v>97.4</v>
      </c>
      <c r="AT409" s="373">
        <v>1.9534883720930232</v>
      </c>
      <c r="AU409" s="369">
        <v>16.604651162790695</v>
      </c>
      <c r="AV409" s="325">
        <v>1.5233160621761657</v>
      </c>
      <c r="AW409" s="280">
        <v>37.206931702344548</v>
      </c>
      <c r="AX409" s="326">
        <v>5.4105882352941173</v>
      </c>
      <c r="AY409" s="330">
        <v>9.1999999999999993</v>
      </c>
      <c r="AZ409" s="231" t="s">
        <v>754</v>
      </c>
      <c r="BA409" s="327">
        <v>11.1</v>
      </c>
      <c r="BB409" s="328">
        <v>0.1070336391437309</v>
      </c>
      <c r="BC409" s="329">
        <v>4.3186136595310902</v>
      </c>
      <c r="BD409" s="329"/>
      <c r="BE409" s="231" t="s">
        <v>754</v>
      </c>
      <c r="BF409" s="231" t="s">
        <v>754</v>
      </c>
      <c r="BG409" s="231" t="s">
        <v>754</v>
      </c>
      <c r="BH409" s="231" t="s">
        <v>754</v>
      </c>
      <c r="BJ409" s="108">
        <v>55.7</v>
      </c>
      <c r="BK409" s="108">
        <v>44</v>
      </c>
      <c r="BL409" s="331">
        <v>1.2659090909090909</v>
      </c>
      <c r="BM409" s="342">
        <v>2.6</v>
      </c>
      <c r="BN409" s="231" t="s">
        <v>754</v>
      </c>
      <c r="BO409" s="108">
        <v>13.5</v>
      </c>
      <c r="BP409" s="108">
        <v>13.4</v>
      </c>
      <c r="BQ409" s="333">
        <v>0.99259259259259258</v>
      </c>
      <c r="BR409" s="347"/>
      <c r="BS409" s="347"/>
      <c r="BT409" s="347"/>
      <c r="BU409" s="347"/>
      <c r="BV409" s="347"/>
      <c r="BW409" s="347"/>
      <c r="BX409" s="347"/>
      <c r="BY409" s="347"/>
      <c r="BZ409" s="347"/>
      <c r="CA409" s="347"/>
      <c r="CB409" s="347"/>
      <c r="CC409" s="347"/>
      <c r="CN409" s="470">
        <v>29.1</v>
      </c>
      <c r="CO409" s="470">
        <v>65</v>
      </c>
      <c r="CP409" s="470">
        <v>18.899999999999999</v>
      </c>
      <c r="CQ409" s="470">
        <v>5.86</v>
      </c>
      <c r="CR409" s="470">
        <v>1.7</v>
      </c>
      <c r="CS409" s="470">
        <v>26.3</v>
      </c>
      <c r="CT409" s="470">
        <v>7.65</v>
      </c>
      <c r="CU409" s="470">
        <v>9.4E-2</v>
      </c>
      <c r="CX409" s="158" t="s">
        <v>929</v>
      </c>
      <c r="CY409" s="158">
        <v>3</v>
      </c>
      <c r="CZ409" s="62" t="s">
        <v>934</v>
      </c>
      <c r="DA409" s="62" t="s">
        <v>928</v>
      </c>
      <c r="DD409" s="54"/>
      <c r="DE409" s="49"/>
      <c r="DF409" s="56"/>
      <c r="DG409" s="56"/>
      <c r="DH409" s="56"/>
      <c r="DI409" s="4" t="s">
        <v>952</v>
      </c>
      <c r="DM409" s="226">
        <v>65</v>
      </c>
      <c r="DN409" s="521" t="s">
        <v>1088</v>
      </c>
      <c r="DP409" s="986" t="s">
        <v>161</v>
      </c>
      <c r="DX409" s="223" t="s">
        <v>863</v>
      </c>
      <c r="DY409" s="223" t="s">
        <v>863</v>
      </c>
      <c r="DZ409" s="230">
        <v>518</v>
      </c>
      <c r="EA409" s="230">
        <v>8.5</v>
      </c>
      <c r="EB409" s="230">
        <v>91.5</v>
      </c>
      <c r="EC409" s="223" t="s">
        <v>863</v>
      </c>
      <c r="ED409" s="223" t="s">
        <v>863</v>
      </c>
      <c r="EE409" s="223" t="s">
        <v>863</v>
      </c>
      <c r="EF409" s="223" t="s">
        <v>863</v>
      </c>
      <c r="EG409" s="230">
        <v>0</v>
      </c>
      <c r="EI409" s="282">
        <v>8</v>
      </c>
      <c r="EJ409" s="282">
        <v>6</v>
      </c>
      <c r="EK409" s="230"/>
      <c r="EL409" s="107">
        <v>2</v>
      </c>
      <c r="EM409" s="107">
        <v>1</v>
      </c>
      <c r="EN409" s="107">
        <v>175</v>
      </c>
      <c r="EO409" s="107">
        <v>99</v>
      </c>
      <c r="EP409" s="557">
        <f t="shared" si="7"/>
        <v>32.326530612244895</v>
      </c>
      <c r="EQ409" s="557">
        <v>2</v>
      </c>
      <c r="ER409" s="1030">
        <v>43271</v>
      </c>
      <c r="ES409" s="557">
        <v>3</v>
      </c>
      <c r="ET409" s="557">
        <v>2</v>
      </c>
      <c r="EU409" s="107">
        <v>4</v>
      </c>
      <c r="EV409" s="1030">
        <v>43041</v>
      </c>
      <c r="EW409" s="107"/>
      <c r="EX409" s="987">
        <v>7422</v>
      </c>
      <c r="EY409" s="126"/>
      <c r="EZ409" s="230"/>
      <c r="FA409" s="230"/>
      <c r="FB409" s="230"/>
      <c r="FC409" s="230"/>
      <c r="FD409" s="525"/>
      <c r="FE409" s="926"/>
      <c r="FF409" s="228">
        <v>75</v>
      </c>
      <c r="FG409" s="228">
        <v>850318</v>
      </c>
      <c r="FH409" s="228">
        <v>10</v>
      </c>
      <c r="FI409" s="621">
        <v>1133.7573333333335</v>
      </c>
      <c r="FJ409" s="716">
        <v>72.447093600000002</v>
      </c>
      <c r="FK409" s="716"/>
      <c r="FL409" s="722"/>
      <c r="FM409" s="923">
        <v>7.1500452849084342</v>
      </c>
      <c r="FN409" s="634"/>
      <c r="FO409" s="634" t="e">
        <v>#DIV/0!</v>
      </c>
      <c r="FP409" s="583">
        <v>518</v>
      </c>
      <c r="FQ409" s="234" t="s">
        <v>161</v>
      </c>
      <c r="FR409" s="93"/>
      <c r="FS409" s="101">
        <v>6.39</v>
      </c>
      <c r="GR409" s="225"/>
      <c r="GS409" s="225"/>
    </row>
    <row r="410" spans="1:201" ht="15.75" hidden="1" thickBot="1" x14ac:dyDescent="0.3">
      <c r="A410" s="101">
        <v>287</v>
      </c>
      <c r="B410" s="228">
        <f>COUNTIFS($E$1:E410,E410,$G$1:G410,G410)</f>
        <v>1</v>
      </c>
      <c r="C410" s="228"/>
      <c r="D410" s="966">
        <v>7425</v>
      </c>
      <c r="E410" s="233" t="s">
        <v>953</v>
      </c>
      <c r="F410" s="223" t="s">
        <v>954</v>
      </c>
      <c r="G410" s="230">
        <v>6857051861</v>
      </c>
      <c r="H410" s="230">
        <f t="shared" si="6"/>
        <v>49</v>
      </c>
      <c r="I410" s="223" t="s">
        <v>955</v>
      </c>
      <c r="J410" s="232" t="s">
        <v>956</v>
      </c>
      <c r="K410" s="230" t="s">
        <v>53</v>
      </c>
      <c r="L410" s="257" t="s">
        <v>48</v>
      </c>
      <c r="M410" s="230">
        <v>5</v>
      </c>
      <c r="N410" s="223">
        <v>1</v>
      </c>
      <c r="O410" s="223" t="s">
        <v>863</v>
      </c>
      <c r="P410" s="223" t="s">
        <v>40</v>
      </c>
      <c r="Q410" s="296" t="s">
        <v>951</v>
      </c>
      <c r="T410" s="173" t="s">
        <v>805</v>
      </c>
      <c r="U410" s="177" t="s">
        <v>817</v>
      </c>
      <c r="V410" s="193" t="s">
        <v>545</v>
      </c>
      <c r="W410" s="173" t="s">
        <v>807</v>
      </c>
      <c r="X410" s="190" t="s">
        <v>808</v>
      </c>
      <c r="Y410" s="173" t="s">
        <v>545</v>
      </c>
      <c r="Z410" s="173" t="s">
        <v>545</v>
      </c>
      <c r="AA410" s="97"/>
      <c r="AB410" s="97"/>
      <c r="AC410" s="109" t="s">
        <v>957</v>
      </c>
      <c r="AD410" s="109"/>
      <c r="AE410" s="109"/>
      <c r="AF410" s="109"/>
      <c r="AG410" s="109"/>
      <c r="AH410" s="166" t="s">
        <v>158</v>
      </c>
      <c r="AJ410" s="226">
        <v>7.86</v>
      </c>
      <c r="AK410" s="226">
        <v>86.7</v>
      </c>
      <c r="AL410" s="318">
        <v>6.8146200000000015</v>
      </c>
      <c r="AM410" s="226">
        <v>41317</v>
      </c>
      <c r="AN410" s="281">
        <v>33.053600000000003</v>
      </c>
      <c r="AO410" s="226">
        <v>4</v>
      </c>
      <c r="AP410" s="370">
        <v>30.6</v>
      </c>
      <c r="AQ410" s="320">
        <v>48</v>
      </c>
      <c r="AR410" s="371">
        <v>16.899999999999999</v>
      </c>
      <c r="AS410" s="322">
        <v>95.5</v>
      </c>
      <c r="AT410" s="373">
        <v>0.63750000000000007</v>
      </c>
      <c r="AU410" s="369">
        <v>10.77375</v>
      </c>
      <c r="AV410" s="325">
        <v>0.47149460708782742</v>
      </c>
      <c r="AW410" s="280">
        <v>24.7</v>
      </c>
      <c r="AX410" s="326">
        <v>1.4085714285714286</v>
      </c>
      <c r="AY410" s="330">
        <v>4.59</v>
      </c>
      <c r="AZ410" s="231" t="s">
        <v>754</v>
      </c>
      <c r="BA410" s="327">
        <v>79.099999999999994</v>
      </c>
      <c r="BB410" s="328">
        <v>2.2776031532205754E-2</v>
      </c>
      <c r="BC410" s="329">
        <v>1.1800000000000004</v>
      </c>
      <c r="BD410" s="329"/>
      <c r="BE410" s="231" t="s">
        <v>754</v>
      </c>
      <c r="BF410" s="231" t="s">
        <v>754</v>
      </c>
      <c r="BG410" s="231" t="s">
        <v>754</v>
      </c>
      <c r="BH410" s="231" t="s">
        <v>754</v>
      </c>
      <c r="BJ410" s="108">
        <v>45.7</v>
      </c>
      <c r="BK410" s="108">
        <v>53.9</v>
      </c>
      <c r="BL410" s="331">
        <v>0.84786641929499085</v>
      </c>
      <c r="BM410" s="342">
        <v>0.6</v>
      </c>
      <c r="BN410" s="231" t="s">
        <v>754</v>
      </c>
      <c r="BO410" s="108">
        <v>4.28</v>
      </c>
      <c r="BP410" s="108">
        <v>6.75</v>
      </c>
      <c r="BQ410" s="333">
        <v>1.5771028037383177</v>
      </c>
      <c r="BR410" s="347"/>
      <c r="BS410" s="347"/>
      <c r="BT410" s="347"/>
      <c r="BU410" s="347"/>
      <c r="BV410" s="347"/>
      <c r="BW410" s="347"/>
      <c r="BX410" s="347"/>
      <c r="BY410" s="347"/>
      <c r="BZ410" s="347"/>
      <c r="CA410" s="347"/>
      <c r="CB410" s="347"/>
      <c r="CC410" s="347"/>
      <c r="CN410" s="470">
        <v>50.4</v>
      </c>
      <c r="CO410" s="470">
        <v>63.4</v>
      </c>
      <c r="CP410" s="470">
        <v>32</v>
      </c>
      <c r="CQ410" s="470">
        <v>14</v>
      </c>
      <c r="CR410" s="470">
        <v>7.05</v>
      </c>
      <c r="CS410" s="470">
        <v>17.100000000000001</v>
      </c>
      <c r="CT410" s="470">
        <v>8.61</v>
      </c>
      <c r="CU410" s="470">
        <v>0.55000000000000004</v>
      </c>
      <c r="CX410" s="158" t="s">
        <v>926</v>
      </c>
      <c r="CY410" s="158"/>
      <c r="CZ410" s="62" t="s">
        <v>935</v>
      </c>
      <c r="DA410" s="62" t="s">
        <v>935</v>
      </c>
      <c r="DD410" s="54"/>
      <c r="DE410" s="49"/>
      <c r="DF410" s="56"/>
      <c r="DG410" s="56"/>
      <c r="DH410" s="56"/>
      <c r="DI410" s="4" t="s">
        <v>953</v>
      </c>
      <c r="DM410" s="226">
        <v>49</v>
      </c>
      <c r="DN410" s="266" t="s">
        <v>1090</v>
      </c>
      <c r="DP410" s="986" t="s">
        <v>158</v>
      </c>
      <c r="DX410" s="223" t="s">
        <v>863</v>
      </c>
      <c r="DY410" s="223" t="s">
        <v>863</v>
      </c>
      <c r="DZ410" s="230">
        <v>333</v>
      </c>
      <c r="EA410" s="230">
        <v>24.6</v>
      </c>
      <c r="EB410" s="230">
        <v>75.400000000000006</v>
      </c>
      <c r="EC410" s="223" t="s">
        <v>863</v>
      </c>
      <c r="ED410" s="223" t="s">
        <v>863</v>
      </c>
      <c r="EE410" s="223" t="s">
        <v>863</v>
      </c>
      <c r="EF410" s="223" t="s">
        <v>863</v>
      </c>
      <c r="EG410" s="230">
        <v>0</v>
      </c>
      <c r="EI410" s="282">
        <v>1</v>
      </c>
      <c r="EJ410" s="282">
        <v>5</v>
      </c>
      <c r="EK410" s="230"/>
      <c r="EL410" s="107">
        <v>2</v>
      </c>
      <c r="EM410" s="107">
        <v>1</v>
      </c>
      <c r="EN410" s="107">
        <v>167</v>
      </c>
      <c r="EO410" s="107">
        <v>80</v>
      </c>
      <c r="EP410" s="557">
        <f t="shared" si="7"/>
        <v>28.685144680698485</v>
      </c>
      <c r="EQ410" s="557">
        <v>2</v>
      </c>
      <c r="ER410" s="107" t="s">
        <v>863</v>
      </c>
      <c r="ES410" s="557">
        <v>2</v>
      </c>
      <c r="ET410" s="557">
        <v>1</v>
      </c>
      <c r="EU410" s="107">
        <v>4</v>
      </c>
      <c r="EV410" s="1030">
        <v>43206</v>
      </c>
      <c r="EW410" s="107"/>
      <c r="EX410" s="987">
        <v>7425</v>
      </c>
      <c r="EY410" s="126"/>
      <c r="EZ410" s="230"/>
      <c r="FA410" s="230"/>
      <c r="FB410" s="230"/>
      <c r="FC410" s="230"/>
      <c r="FD410" s="525"/>
      <c r="FE410" s="926"/>
      <c r="FF410" s="228">
        <v>75</v>
      </c>
      <c r="FG410" s="228">
        <v>606459</v>
      </c>
      <c r="FH410" s="228">
        <v>10</v>
      </c>
      <c r="FI410" s="621">
        <v>808.61199999999997</v>
      </c>
      <c r="FJ410" s="716">
        <v>63.556903199999994</v>
      </c>
      <c r="FK410" s="716"/>
      <c r="FL410" s="722"/>
      <c r="FM410" s="923">
        <v>5.2393993922598803</v>
      </c>
      <c r="FN410" s="634"/>
      <c r="FO410" s="634" t="e">
        <v>#DIV/0!</v>
      </c>
      <c r="FP410" s="583">
        <v>333</v>
      </c>
      <c r="FQ410" s="234" t="s">
        <v>158</v>
      </c>
      <c r="FR410" s="93"/>
      <c r="FS410" s="101">
        <v>7.86</v>
      </c>
      <c r="FU410" s="856"/>
      <c r="FV410" s="856"/>
      <c r="GR410" s="225"/>
      <c r="GS410" s="225"/>
    </row>
    <row r="411" spans="1:201" ht="15.75" hidden="1" thickBot="1" x14ac:dyDescent="0.3">
      <c r="A411" s="101">
        <v>288</v>
      </c>
      <c r="B411" s="228">
        <f>COUNTIFS($E$1:E411,E411,$G$1:G411,G411)</f>
        <v>2</v>
      </c>
      <c r="C411" s="228"/>
      <c r="D411" s="966">
        <v>7426</v>
      </c>
      <c r="E411" s="233" t="s">
        <v>769</v>
      </c>
      <c r="F411" s="223" t="s">
        <v>35</v>
      </c>
      <c r="G411" s="230">
        <v>455408485</v>
      </c>
      <c r="H411" s="230">
        <f t="shared" si="6"/>
        <v>72</v>
      </c>
      <c r="I411" s="223" t="s">
        <v>955</v>
      </c>
      <c r="J411" s="232" t="s">
        <v>104</v>
      </c>
      <c r="K411" s="230" t="s">
        <v>53</v>
      </c>
      <c r="L411" s="257" t="s">
        <v>48</v>
      </c>
      <c r="M411" s="230">
        <v>10</v>
      </c>
      <c r="N411" s="223">
        <v>8</v>
      </c>
      <c r="O411" s="223" t="s">
        <v>863</v>
      </c>
      <c r="P411" s="223" t="s">
        <v>40</v>
      </c>
      <c r="Q411" s="296" t="s">
        <v>951</v>
      </c>
      <c r="T411" s="173" t="s">
        <v>805</v>
      </c>
      <c r="U411" s="177" t="s">
        <v>817</v>
      </c>
      <c r="V411" s="193" t="s">
        <v>545</v>
      </c>
      <c r="W411" s="173" t="s">
        <v>807</v>
      </c>
      <c r="X411" s="190" t="s">
        <v>808</v>
      </c>
      <c r="Y411" s="173" t="s">
        <v>545</v>
      </c>
      <c r="Z411" s="173" t="s">
        <v>545</v>
      </c>
      <c r="AA411" s="97"/>
      <c r="AB411" s="97"/>
      <c r="AC411" s="109"/>
      <c r="AD411" s="109"/>
      <c r="AE411" s="109"/>
      <c r="AF411" s="109"/>
      <c r="AG411" s="109"/>
      <c r="AH411" s="166" t="s">
        <v>158</v>
      </c>
      <c r="AJ411" s="226">
        <v>54.4</v>
      </c>
      <c r="AK411" s="226">
        <v>90.2</v>
      </c>
      <c r="AL411" s="318">
        <v>49.068800000000003</v>
      </c>
      <c r="AM411" s="226">
        <v>319299</v>
      </c>
      <c r="AN411" s="281">
        <v>127.7196</v>
      </c>
      <c r="AO411" s="226">
        <v>4</v>
      </c>
      <c r="AP411" s="370">
        <v>12.3</v>
      </c>
      <c r="AQ411" s="320">
        <v>12.2</v>
      </c>
      <c r="AR411" s="371">
        <v>74.5</v>
      </c>
      <c r="AS411" s="322">
        <v>99</v>
      </c>
      <c r="AT411" s="373">
        <v>1.0081967213114755</v>
      </c>
      <c r="AU411" s="369">
        <v>75.110655737704931</v>
      </c>
      <c r="AV411" s="325">
        <v>0.14186851211072665</v>
      </c>
      <c r="AW411" s="280">
        <v>11.078444958914829</v>
      </c>
      <c r="AX411" s="326">
        <v>0.60475000000000001</v>
      </c>
      <c r="AY411" s="330">
        <v>4.9000000000000004</v>
      </c>
      <c r="AZ411" s="231" t="s">
        <v>754</v>
      </c>
      <c r="BA411" s="327">
        <v>4.34</v>
      </c>
      <c r="BB411" s="328">
        <v>1.5949034824572841E-2</v>
      </c>
      <c r="BC411" s="329">
        <v>0.24431100821703425</v>
      </c>
      <c r="BD411" s="346"/>
      <c r="BE411" s="231" t="s">
        <v>754</v>
      </c>
      <c r="BF411" s="231" t="s">
        <v>754</v>
      </c>
      <c r="BG411" s="231" t="s">
        <v>754</v>
      </c>
      <c r="BH411" s="231" t="s">
        <v>754</v>
      </c>
      <c r="BJ411" s="108">
        <v>66.400000000000006</v>
      </c>
      <c r="BK411" s="108">
        <v>33.299999999999997</v>
      </c>
      <c r="BL411" s="331">
        <v>1.9939939939939944</v>
      </c>
      <c r="BM411" s="342">
        <v>0.3</v>
      </c>
      <c r="BN411" s="231" t="s">
        <v>754</v>
      </c>
      <c r="BO411" s="108">
        <v>2.1</v>
      </c>
      <c r="BP411" s="108">
        <v>4.74</v>
      </c>
      <c r="BQ411" s="333">
        <v>2.2571428571428571</v>
      </c>
      <c r="BR411" s="347"/>
      <c r="BS411" s="347"/>
      <c r="BT411" s="347"/>
      <c r="BU411" s="347"/>
      <c r="BV411" s="347"/>
      <c r="BW411" s="347"/>
      <c r="BX411" s="347"/>
      <c r="BY411" s="347"/>
      <c r="BZ411" s="347"/>
      <c r="CA411" s="347"/>
      <c r="CB411" s="347"/>
      <c r="CC411" s="347"/>
      <c r="CN411" s="470">
        <v>12.260000000000002</v>
      </c>
      <c r="CO411" s="470">
        <v>38.299999999999997</v>
      </c>
      <c r="CP411" s="470">
        <v>5.25</v>
      </c>
      <c r="CQ411" s="470">
        <v>29</v>
      </c>
      <c r="CR411" s="470">
        <v>3.97</v>
      </c>
      <c r="CS411" s="470">
        <v>22.2</v>
      </c>
      <c r="CT411" s="470">
        <v>3.04</v>
      </c>
      <c r="CU411" s="472">
        <v>0.56999999999999995</v>
      </c>
      <c r="CX411" s="62" t="s">
        <v>943</v>
      </c>
      <c r="CY411" s="62">
        <v>4</v>
      </c>
      <c r="CZ411" s="62" t="s">
        <v>933</v>
      </c>
      <c r="DA411" s="62" t="s">
        <v>1291</v>
      </c>
      <c r="DD411" s="54"/>
      <c r="DE411" s="49"/>
      <c r="DF411" s="56"/>
      <c r="DG411" s="56"/>
      <c r="DH411" s="56"/>
      <c r="DI411" s="4" t="s">
        <v>769</v>
      </c>
      <c r="DJ411" s="278">
        <v>455408485</v>
      </c>
      <c r="DK411" s="276" t="s">
        <v>767</v>
      </c>
      <c r="DL411" s="160">
        <v>7210</v>
      </c>
      <c r="DM411" s="276">
        <v>72</v>
      </c>
      <c r="DN411" s="266" t="s">
        <v>1090</v>
      </c>
      <c r="DO411" s="46" t="s">
        <v>48</v>
      </c>
      <c r="DP411" s="986" t="s">
        <v>1990</v>
      </c>
      <c r="DQ411" s="1021">
        <v>2</v>
      </c>
      <c r="DR411" s="1067" t="s">
        <v>34</v>
      </c>
      <c r="DS411" s="1063" t="s">
        <v>1100</v>
      </c>
      <c r="DU411" s="276">
        <v>1</v>
      </c>
      <c r="DV411" s="1024">
        <v>35796</v>
      </c>
      <c r="DW411" s="276">
        <v>1</v>
      </c>
      <c r="DX411" s="276">
        <v>7.1</v>
      </c>
      <c r="DY411" s="276">
        <v>21.7</v>
      </c>
      <c r="DZ411" s="276" t="s">
        <v>863</v>
      </c>
      <c r="EA411" s="276" t="s">
        <v>863</v>
      </c>
      <c r="EB411" s="276" t="s">
        <v>863</v>
      </c>
      <c r="EC411" s="276" t="s">
        <v>863</v>
      </c>
      <c r="ED411" s="276" t="s">
        <v>863</v>
      </c>
      <c r="EE411" s="276" t="s">
        <v>863</v>
      </c>
      <c r="EF411" s="276" t="s">
        <v>863</v>
      </c>
      <c r="EG411" s="276">
        <v>2</v>
      </c>
      <c r="EH411" s="1075">
        <v>4</v>
      </c>
      <c r="EI411" s="282">
        <v>8</v>
      </c>
      <c r="EJ411" s="282">
        <v>10</v>
      </c>
      <c r="EK411" s="230"/>
      <c r="EL411" s="107">
        <v>2</v>
      </c>
      <c r="EM411" s="107">
        <v>1</v>
      </c>
      <c r="EN411" s="107">
        <v>160</v>
      </c>
      <c r="EO411" s="107">
        <v>85</v>
      </c>
      <c r="EP411" s="557">
        <f t="shared" si="7"/>
        <v>33.203124999999993</v>
      </c>
      <c r="EQ411" s="557">
        <v>2</v>
      </c>
      <c r="ER411" s="1030">
        <v>43062</v>
      </c>
      <c r="ES411" s="557" t="s">
        <v>754</v>
      </c>
      <c r="ET411" s="557" t="s">
        <v>754</v>
      </c>
      <c r="EU411" s="107" t="s">
        <v>863</v>
      </c>
      <c r="EV411" s="107"/>
      <c r="EW411" s="107"/>
      <c r="EX411" s="987">
        <v>7426</v>
      </c>
      <c r="EY411" s="126"/>
      <c r="EZ411" s="230"/>
      <c r="FA411" s="230"/>
      <c r="FB411" s="230"/>
      <c r="FC411" s="230"/>
      <c r="FD411" s="525"/>
      <c r="FE411" s="926"/>
      <c r="FF411" s="228">
        <v>75</v>
      </c>
      <c r="FG411" s="228">
        <v>650079</v>
      </c>
      <c r="FH411" s="228">
        <v>10</v>
      </c>
      <c r="FI411" s="621">
        <v>866.77199999999993</v>
      </c>
      <c r="FJ411" s="716">
        <v>471.52396799999997</v>
      </c>
      <c r="FK411" s="716"/>
      <c r="FL411" s="722"/>
      <c r="FM411" s="923">
        <v>3.5395867723949932</v>
      </c>
      <c r="FN411" s="634"/>
      <c r="FO411" s="634" t="e">
        <v>#DIV/0!</v>
      </c>
      <c r="FP411" s="583">
        <v>1669</v>
      </c>
      <c r="FQ411" s="234" t="s">
        <v>158</v>
      </c>
      <c r="FR411" s="42"/>
      <c r="FS411" s="101">
        <v>54.4</v>
      </c>
      <c r="FW411" s="856"/>
      <c r="FX411" s="856"/>
      <c r="FY411" s="856"/>
      <c r="FZ411" s="856"/>
      <c r="GA411" s="856"/>
      <c r="GB411" s="856"/>
      <c r="GC411" s="856"/>
      <c r="GR411" s="225"/>
      <c r="GS411" s="225"/>
    </row>
    <row r="412" spans="1:201" ht="15.75" hidden="1" thickBot="1" x14ac:dyDescent="0.3">
      <c r="A412" s="101">
        <v>289</v>
      </c>
      <c r="B412" s="228">
        <f>COUNTIFS($E$1:E412,E412,$G$1:G412,G412)</f>
        <v>1</v>
      </c>
      <c r="C412" s="228"/>
      <c r="D412" s="1048">
        <v>7428</v>
      </c>
      <c r="E412" s="851" t="s">
        <v>958</v>
      </c>
      <c r="F412" s="198" t="s">
        <v>184</v>
      </c>
      <c r="G412" s="121">
        <v>7203315350</v>
      </c>
      <c r="H412" s="230">
        <f t="shared" si="6"/>
        <v>45</v>
      </c>
      <c r="I412" s="198" t="s">
        <v>959</v>
      </c>
      <c r="J412" s="969" t="s">
        <v>960</v>
      </c>
      <c r="K412" s="121" t="s">
        <v>53</v>
      </c>
      <c r="L412" s="970" t="s">
        <v>48</v>
      </c>
      <c r="M412" s="121">
        <v>18</v>
      </c>
      <c r="N412" s="198">
        <v>1</v>
      </c>
      <c r="O412" s="198" t="s">
        <v>863</v>
      </c>
      <c r="P412" s="198">
        <v>8</v>
      </c>
      <c r="Q412" s="299" t="s">
        <v>951</v>
      </c>
      <c r="T412" s="173" t="s">
        <v>805</v>
      </c>
      <c r="U412" s="177" t="s">
        <v>817</v>
      </c>
      <c r="V412" s="193" t="s">
        <v>545</v>
      </c>
      <c r="W412" s="173" t="s">
        <v>807</v>
      </c>
      <c r="X412" s="190" t="s">
        <v>808</v>
      </c>
      <c r="Y412" s="173" t="s">
        <v>545</v>
      </c>
      <c r="Z412" s="173" t="s">
        <v>545</v>
      </c>
      <c r="AA412" s="97"/>
      <c r="AB412" s="97"/>
      <c r="AC412" s="109"/>
      <c r="AD412" s="109"/>
      <c r="AE412" s="109"/>
      <c r="AF412" s="109"/>
      <c r="AG412" s="109"/>
      <c r="AH412" s="166" t="s">
        <v>158</v>
      </c>
      <c r="AJ412" s="226">
        <v>51.5</v>
      </c>
      <c r="AK412" s="226">
        <v>92.6</v>
      </c>
      <c r="AL412" s="318">
        <v>47.688999999999993</v>
      </c>
      <c r="AM412" s="226">
        <v>14275</v>
      </c>
      <c r="AN412" s="281">
        <v>3.1722222222222221</v>
      </c>
      <c r="AO412" s="226">
        <v>4</v>
      </c>
      <c r="AP412" s="370">
        <v>63.7</v>
      </c>
      <c r="AQ412" s="320">
        <v>29.9</v>
      </c>
      <c r="AR412" s="371">
        <v>3.92</v>
      </c>
      <c r="AS412" s="322">
        <v>97.52</v>
      </c>
      <c r="AT412" s="373">
        <v>2.1304347826086958</v>
      </c>
      <c r="AU412" s="369">
        <v>8.3513043478260869</v>
      </c>
      <c r="AV412" s="325">
        <v>1.8835008870490835</v>
      </c>
      <c r="AW412" s="280">
        <v>57.792992094613027</v>
      </c>
      <c r="AX412" s="326">
        <v>0.61540677966101687</v>
      </c>
      <c r="AY412" s="330">
        <v>0.97</v>
      </c>
      <c r="AZ412" s="231" t="s">
        <v>754</v>
      </c>
      <c r="BA412" s="327">
        <v>16.3</v>
      </c>
      <c r="BB412" s="328">
        <v>0.12017446371280591</v>
      </c>
      <c r="BC412" s="329">
        <v>1.1814015810773952</v>
      </c>
      <c r="BD412" s="329"/>
      <c r="BE412" s="231" t="s">
        <v>754</v>
      </c>
      <c r="BF412" s="231" t="s">
        <v>754</v>
      </c>
      <c r="BG412" s="231" t="s">
        <v>754</v>
      </c>
      <c r="BH412" s="231" t="s">
        <v>754</v>
      </c>
      <c r="BJ412" s="108">
        <v>24.6</v>
      </c>
      <c r="BK412" s="108">
        <v>75.8</v>
      </c>
      <c r="BL412" s="331">
        <v>0.32453825857519791</v>
      </c>
      <c r="BM412" s="342">
        <v>0.6</v>
      </c>
      <c r="BN412" s="231" t="s">
        <v>754</v>
      </c>
      <c r="BO412" s="108">
        <v>7.5</v>
      </c>
      <c r="BP412" s="108">
        <v>15.2</v>
      </c>
      <c r="BQ412" s="333">
        <v>2.0266666666666664</v>
      </c>
      <c r="BR412" s="347"/>
      <c r="BS412" s="347"/>
      <c r="BT412" s="347"/>
      <c r="BU412" s="347"/>
      <c r="BV412" s="347"/>
      <c r="BW412" s="347"/>
      <c r="BX412" s="347"/>
      <c r="BY412" s="347"/>
      <c r="BZ412" s="347"/>
      <c r="CA412" s="347"/>
      <c r="CB412" s="347"/>
      <c r="CC412" s="347"/>
      <c r="CN412" s="470">
        <v>30.3</v>
      </c>
      <c r="CO412" s="470">
        <v>32.4</v>
      </c>
      <c r="CP412" s="470">
        <v>9.81</v>
      </c>
      <c r="CQ412" s="470">
        <v>10.1</v>
      </c>
      <c r="CR412" s="470">
        <v>3.07</v>
      </c>
      <c r="CS412" s="470">
        <v>45.7</v>
      </c>
      <c r="CT412" s="470">
        <v>13.9</v>
      </c>
      <c r="CU412" s="470">
        <v>0.71</v>
      </c>
      <c r="CX412" s="158" t="s">
        <v>929</v>
      </c>
      <c r="CY412" s="158"/>
      <c r="CZ412" s="62" t="s">
        <v>927</v>
      </c>
      <c r="DA412" s="62" t="s">
        <v>928</v>
      </c>
      <c r="DD412" s="54"/>
      <c r="DE412" s="49"/>
      <c r="DF412" s="56"/>
      <c r="DG412" s="56"/>
      <c r="DH412" s="56"/>
      <c r="DI412" s="4" t="s">
        <v>958</v>
      </c>
      <c r="DM412" s="226">
        <v>45</v>
      </c>
      <c r="DN412" s="521" t="s">
        <v>1088</v>
      </c>
      <c r="DP412" s="986" t="s">
        <v>158</v>
      </c>
      <c r="DX412" s="223" t="s">
        <v>863</v>
      </c>
      <c r="DY412" s="223" t="s">
        <v>863</v>
      </c>
      <c r="DZ412" s="230">
        <v>362</v>
      </c>
      <c r="EA412" s="230">
        <v>23.8</v>
      </c>
      <c r="EB412" s="230">
        <v>76.2</v>
      </c>
      <c r="EC412" s="223" t="s">
        <v>863</v>
      </c>
      <c r="ED412" s="223" t="s">
        <v>863</v>
      </c>
      <c r="EE412" s="223" t="s">
        <v>863</v>
      </c>
      <c r="EF412" s="223" t="s">
        <v>863</v>
      </c>
      <c r="EG412" s="230">
        <v>0</v>
      </c>
      <c r="EI412" s="282">
        <v>1</v>
      </c>
      <c r="EJ412" s="282">
        <v>18</v>
      </c>
      <c r="EK412" s="230"/>
      <c r="EL412" s="107">
        <v>2</v>
      </c>
      <c r="EM412" s="107">
        <v>1</v>
      </c>
      <c r="EN412" s="107">
        <v>173</v>
      </c>
      <c r="EO412" s="107">
        <v>110</v>
      </c>
      <c r="EP412" s="557">
        <f t="shared" si="7"/>
        <v>36.753650305723546</v>
      </c>
      <c r="EQ412" s="557">
        <v>2</v>
      </c>
      <c r="ER412" s="107" t="s">
        <v>863</v>
      </c>
      <c r="ES412" s="557">
        <v>2</v>
      </c>
      <c r="ET412" s="557">
        <v>1</v>
      </c>
      <c r="EU412" s="107">
        <v>4</v>
      </c>
      <c r="EV412" s="1030">
        <v>43108</v>
      </c>
      <c r="EW412" s="107"/>
      <c r="EX412" s="987">
        <v>7428</v>
      </c>
      <c r="EY412" s="126">
        <v>75</v>
      </c>
      <c r="EZ412" s="230">
        <v>4245</v>
      </c>
      <c r="FA412" s="230">
        <v>2</v>
      </c>
      <c r="FB412" s="133">
        <v>113.2</v>
      </c>
      <c r="FC412" s="133"/>
      <c r="FD412" s="924">
        <v>58.298000000000002</v>
      </c>
      <c r="FE412" s="925"/>
      <c r="FF412" s="228">
        <v>75</v>
      </c>
      <c r="FG412" s="228">
        <v>29932</v>
      </c>
      <c r="FH412" s="228">
        <v>10</v>
      </c>
      <c r="FI412" s="621">
        <v>39.909333333333329</v>
      </c>
      <c r="FJ412" s="716">
        <v>20.553306666666664</v>
      </c>
      <c r="FK412" s="716"/>
      <c r="FL412" s="722">
        <v>2.8364292396097825</v>
      </c>
      <c r="FM412" s="923">
        <v>17.612737739523503</v>
      </c>
      <c r="FN412" s="634">
        <v>6.2094754537033863</v>
      </c>
      <c r="FO412" s="634" t="e">
        <v>#DIV/0!</v>
      </c>
      <c r="FP412" s="583">
        <v>362</v>
      </c>
      <c r="FQ412" s="234" t="s">
        <v>158</v>
      </c>
      <c r="FR412" s="42"/>
      <c r="FS412" s="101">
        <v>51.5</v>
      </c>
      <c r="GD412" s="856"/>
      <c r="GE412" s="856"/>
      <c r="GF412" s="856"/>
      <c r="GG412" s="856"/>
      <c r="GH412" s="856"/>
      <c r="GI412" s="856"/>
      <c r="GJ412" s="856"/>
      <c r="GK412" s="856"/>
      <c r="GL412" s="856"/>
      <c r="GM412" s="856"/>
      <c r="GN412" s="856"/>
      <c r="GO412" s="856"/>
      <c r="GP412" s="856"/>
      <c r="GQ412" s="856"/>
      <c r="GR412" s="122"/>
      <c r="GS412" s="122"/>
    </row>
    <row r="413" spans="1:201" hidden="1" x14ac:dyDescent="0.25">
      <c r="A413" s="101">
        <v>290</v>
      </c>
      <c r="B413" s="228">
        <f>COUNTIFS($E$1:E413,E413,$G$1:G413,G413)</f>
        <v>1</v>
      </c>
      <c r="C413" s="228"/>
      <c r="D413" s="1041">
        <v>7449</v>
      </c>
      <c r="E413" s="852" t="s">
        <v>961</v>
      </c>
      <c r="F413" s="115" t="s">
        <v>62</v>
      </c>
      <c r="G413" s="119">
        <v>9502193580</v>
      </c>
      <c r="H413" s="230">
        <f t="shared" si="6"/>
        <v>22</v>
      </c>
      <c r="I413" s="115" t="s">
        <v>962</v>
      </c>
      <c r="J413" s="971" t="s">
        <v>963</v>
      </c>
      <c r="K413" s="119" t="s">
        <v>53</v>
      </c>
      <c r="L413" s="818" t="s">
        <v>48</v>
      </c>
      <c r="M413" s="119">
        <v>7</v>
      </c>
      <c r="N413" s="115">
        <v>9</v>
      </c>
      <c r="O413" s="115" t="s">
        <v>863</v>
      </c>
      <c r="P413" s="115" t="s">
        <v>40</v>
      </c>
      <c r="Q413" s="300" t="s">
        <v>951</v>
      </c>
      <c r="T413" s="173" t="s">
        <v>805</v>
      </c>
      <c r="U413" s="177" t="s">
        <v>817</v>
      </c>
      <c r="V413" s="193" t="s">
        <v>545</v>
      </c>
      <c r="W413" s="173" t="s">
        <v>807</v>
      </c>
      <c r="X413" s="190" t="s">
        <v>808</v>
      </c>
      <c r="Y413" s="173" t="s">
        <v>545</v>
      </c>
      <c r="Z413" s="173" t="s">
        <v>545</v>
      </c>
      <c r="AA413" s="97"/>
      <c r="AB413" s="97"/>
      <c r="AC413" s="109"/>
      <c r="AD413" s="109"/>
      <c r="AE413" s="109"/>
      <c r="AF413" s="109"/>
      <c r="AG413" s="109"/>
      <c r="AH413" s="166" t="s">
        <v>161</v>
      </c>
      <c r="AJ413" s="226">
        <v>87.2</v>
      </c>
      <c r="AK413" s="226">
        <v>91.4</v>
      </c>
      <c r="AL413" s="318">
        <v>79.700800000000015</v>
      </c>
      <c r="AM413" s="226">
        <v>789000</v>
      </c>
      <c r="AN413" s="281">
        <v>450.85714285714283</v>
      </c>
      <c r="AO413" s="226">
        <v>4</v>
      </c>
      <c r="AP413" s="370">
        <v>0.73</v>
      </c>
      <c r="AQ413" s="320">
        <v>2.87</v>
      </c>
      <c r="AR413" s="371">
        <v>96</v>
      </c>
      <c r="AS413" s="322">
        <v>99.6</v>
      </c>
      <c r="AT413" s="373">
        <v>0.25435540069686408</v>
      </c>
      <c r="AU413" s="369">
        <v>24.418118466898953</v>
      </c>
      <c r="AV413" s="325">
        <v>7.3834327905330224E-3</v>
      </c>
      <c r="AW413" s="280">
        <v>0.5100325216308994</v>
      </c>
      <c r="AX413" s="326">
        <v>4.4031746031746026E-2</v>
      </c>
      <c r="AY413" s="330">
        <v>6.11</v>
      </c>
      <c r="AZ413" s="231" t="s">
        <v>754</v>
      </c>
      <c r="BA413" s="327" t="s">
        <v>754</v>
      </c>
      <c r="BB413" s="328">
        <v>1.3260845562403386E-2</v>
      </c>
      <c r="BC413" s="329">
        <v>4.3993495673820118E-2</v>
      </c>
      <c r="BD413" s="329"/>
      <c r="BE413" s="231" t="s">
        <v>754</v>
      </c>
      <c r="BF413" s="231" t="s">
        <v>754</v>
      </c>
      <c r="BG413" s="231" t="s">
        <v>754</v>
      </c>
      <c r="BH413" s="231" t="s">
        <v>754</v>
      </c>
      <c r="BJ413" s="108">
        <v>64.5</v>
      </c>
      <c r="BK413" s="108">
        <v>35.200000000000003</v>
      </c>
      <c r="BL413" s="331">
        <v>1.8323863636363635</v>
      </c>
      <c r="BM413" s="342">
        <v>0.02</v>
      </c>
      <c r="BN413" s="231" t="s">
        <v>754</v>
      </c>
      <c r="BO413" s="108">
        <v>3.93</v>
      </c>
      <c r="BP413" s="108">
        <v>5.89</v>
      </c>
      <c r="BQ413" s="333">
        <v>1.4987277353689565</v>
      </c>
      <c r="BR413" s="347"/>
      <c r="BS413" s="347"/>
      <c r="BT413" s="347"/>
      <c r="BU413" s="347"/>
      <c r="BV413" s="347"/>
      <c r="BW413" s="347"/>
      <c r="BX413" s="347"/>
      <c r="BY413" s="347"/>
      <c r="BZ413" s="347"/>
      <c r="CA413" s="347"/>
      <c r="CB413" s="347"/>
      <c r="CC413" s="347"/>
      <c r="CN413" s="470">
        <v>3.52</v>
      </c>
      <c r="CO413" s="470">
        <v>2.2999999999999998</v>
      </c>
      <c r="CP413" s="470">
        <v>8.1000000000000003E-2</v>
      </c>
      <c r="CQ413" s="470">
        <v>9.3600000000000003E-3</v>
      </c>
      <c r="CR413" s="470">
        <v>3.2899999999999997E-4</v>
      </c>
      <c r="CS413" s="470">
        <v>0.82</v>
      </c>
      <c r="CT413" s="470">
        <v>2.9000000000000001E-2</v>
      </c>
      <c r="CU413" s="470">
        <v>1.4999999999999999E-2</v>
      </c>
      <c r="CX413" s="158" t="s">
        <v>926</v>
      </c>
      <c r="CY413" s="158"/>
      <c r="CZ413" s="421" t="s">
        <v>936</v>
      </c>
      <c r="DA413" s="421" t="s">
        <v>936</v>
      </c>
      <c r="DD413" s="54"/>
      <c r="DE413" s="49"/>
      <c r="DF413" s="56"/>
      <c r="DG413" s="56"/>
      <c r="DH413" s="56"/>
      <c r="DI413" s="4" t="s">
        <v>961</v>
      </c>
      <c r="DM413" s="226">
        <v>22</v>
      </c>
      <c r="DN413" s="521" t="s">
        <v>1088</v>
      </c>
      <c r="DP413" s="986" t="s">
        <v>161</v>
      </c>
      <c r="DX413" s="230">
        <v>305</v>
      </c>
      <c r="DY413" s="223" t="s">
        <v>863</v>
      </c>
      <c r="DZ413" s="230">
        <v>41338</v>
      </c>
      <c r="EA413" s="230">
        <v>94.7</v>
      </c>
      <c r="EB413" s="230">
        <v>5.3</v>
      </c>
      <c r="EC413" s="223" t="s">
        <v>863</v>
      </c>
      <c r="ED413" s="223" t="s">
        <v>863</v>
      </c>
      <c r="EE413" s="223" t="s">
        <v>863</v>
      </c>
      <c r="EF413" s="223" t="s">
        <v>863</v>
      </c>
      <c r="EG413" s="230">
        <v>0</v>
      </c>
      <c r="EI413" s="282">
        <v>9</v>
      </c>
      <c r="EJ413" s="282">
        <v>7</v>
      </c>
      <c r="EK413" s="230"/>
      <c r="EL413" s="107">
        <v>2</v>
      </c>
      <c r="EM413" s="107">
        <v>1</v>
      </c>
      <c r="EN413" s="107">
        <v>187</v>
      </c>
      <c r="EO413" s="107">
        <v>71</v>
      </c>
      <c r="EP413" s="557">
        <f t="shared" si="7"/>
        <v>20.303697560696612</v>
      </c>
      <c r="EQ413" s="557">
        <v>2</v>
      </c>
      <c r="ER413" s="1030">
        <v>43067</v>
      </c>
      <c r="ES413" s="557">
        <v>0</v>
      </c>
      <c r="ET413" s="557">
        <v>0</v>
      </c>
      <c r="EU413" s="107">
        <v>3</v>
      </c>
      <c r="EV413" s="1030">
        <v>43414</v>
      </c>
      <c r="EW413" s="107"/>
      <c r="EX413" s="987">
        <v>7449</v>
      </c>
      <c r="EY413" s="126"/>
      <c r="EZ413" s="230"/>
      <c r="FA413" s="230"/>
      <c r="FB413" s="230"/>
      <c r="FC413" s="230"/>
      <c r="FD413" s="594"/>
      <c r="FE413" s="711"/>
      <c r="FF413" s="228">
        <v>36</v>
      </c>
      <c r="FG413" s="228">
        <v>989205</v>
      </c>
      <c r="FH413" s="228">
        <v>1.25</v>
      </c>
      <c r="FI413" s="621">
        <v>21982.333333333336</v>
      </c>
      <c r="FJ413" s="716">
        <v>19168.594666666671</v>
      </c>
      <c r="FK413" s="716"/>
      <c r="FL413" s="722"/>
      <c r="FM413" s="923">
        <v>2.1565482873861868</v>
      </c>
      <c r="FN413" s="634"/>
      <c r="FO413" s="634" t="e">
        <v>#DIV/0!</v>
      </c>
      <c r="FP413" s="583">
        <v>41338</v>
      </c>
      <c r="FQ413" s="234" t="s">
        <v>161</v>
      </c>
      <c r="FR413" s="42"/>
      <c r="FS413" s="101">
        <v>87.2</v>
      </c>
      <c r="GR413" s="225"/>
      <c r="GS413" s="225"/>
    </row>
    <row r="414" spans="1:201" hidden="1" x14ac:dyDescent="0.25">
      <c r="A414" s="101">
        <v>291</v>
      </c>
      <c r="B414" s="228">
        <f>COUNTIFS($E$1:E414,E414,$G$1:G414,G414)</f>
        <v>1</v>
      </c>
      <c r="C414" s="228"/>
      <c r="D414" s="966">
        <v>7450</v>
      </c>
      <c r="E414" s="233" t="s">
        <v>964</v>
      </c>
      <c r="F414" s="223" t="s">
        <v>33</v>
      </c>
      <c r="G414" s="230">
        <v>435827440</v>
      </c>
      <c r="H414" s="230">
        <f t="shared" si="6"/>
        <v>74</v>
      </c>
      <c r="I414" s="223" t="s">
        <v>962</v>
      </c>
      <c r="J414" s="232" t="s">
        <v>34</v>
      </c>
      <c r="K414" s="230" t="s">
        <v>53</v>
      </c>
      <c r="L414" s="257" t="s">
        <v>48</v>
      </c>
      <c r="M414" s="230">
        <v>6</v>
      </c>
      <c r="N414" s="223" t="s">
        <v>491</v>
      </c>
      <c r="O414" s="223" t="s">
        <v>965</v>
      </c>
      <c r="P414" s="223" t="s">
        <v>40</v>
      </c>
      <c r="Q414" s="296" t="s">
        <v>951</v>
      </c>
      <c r="T414" s="173" t="s">
        <v>805</v>
      </c>
      <c r="U414" s="177" t="s">
        <v>817</v>
      </c>
      <c r="V414" s="193" t="s">
        <v>545</v>
      </c>
      <c r="W414" s="173" t="s">
        <v>807</v>
      </c>
      <c r="X414" s="190" t="s">
        <v>808</v>
      </c>
      <c r="Y414" s="173" t="s">
        <v>545</v>
      </c>
      <c r="Z414" s="173" t="s">
        <v>545</v>
      </c>
      <c r="AA414" s="97"/>
      <c r="AB414" s="97"/>
      <c r="AC414" s="109"/>
      <c r="AD414" s="109"/>
      <c r="AE414" s="109"/>
      <c r="AF414" s="109"/>
      <c r="AG414" s="109"/>
      <c r="AH414" s="166" t="s">
        <v>158</v>
      </c>
      <c r="AJ414" s="226">
        <v>2.02</v>
      </c>
      <c r="AK414" s="226">
        <v>85.8</v>
      </c>
      <c r="AL414" s="318">
        <v>1.73316</v>
      </c>
      <c r="AM414" s="226">
        <v>2662</v>
      </c>
      <c r="AN414" s="281">
        <v>1.7746666666666666</v>
      </c>
      <c r="AO414" s="226">
        <v>4</v>
      </c>
      <c r="AP414" s="370">
        <v>21</v>
      </c>
      <c r="AQ414" s="320">
        <v>52.6</v>
      </c>
      <c r="AR414" s="371">
        <v>26.4</v>
      </c>
      <c r="AS414" s="322">
        <v>100</v>
      </c>
      <c r="AT414" s="373">
        <v>0.39923954372623571</v>
      </c>
      <c r="AU414" s="369">
        <v>10.539923954372622</v>
      </c>
      <c r="AV414" s="325">
        <v>0.26582278481012656</v>
      </c>
      <c r="AW414" s="280">
        <v>13.736181310438734</v>
      </c>
      <c r="AX414" s="326">
        <v>1.1975903614457832</v>
      </c>
      <c r="AY414" s="330">
        <v>5.68</v>
      </c>
      <c r="AZ414" s="231" t="s">
        <v>754</v>
      </c>
      <c r="BA414" s="327">
        <v>54.4</v>
      </c>
      <c r="BB414" s="328">
        <v>0.72134136490572132</v>
      </c>
      <c r="BC414" s="329">
        <v>1.4527637379122531</v>
      </c>
      <c r="BD414" s="329"/>
      <c r="BE414" s="231" t="s">
        <v>754</v>
      </c>
      <c r="BF414" s="231" t="s">
        <v>754</v>
      </c>
      <c r="BG414" s="231" t="s">
        <v>754</v>
      </c>
      <c r="BH414" s="231" t="s">
        <v>754</v>
      </c>
      <c r="BJ414" s="108">
        <v>31.4</v>
      </c>
      <c r="BK414" s="108">
        <v>63.9</v>
      </c>
      <c r="BL414" s="331">
        <v>0.49139280125195617</v>
      </c>
      <c r="BM414" s="342" t="s">
        <v>754</v>
      </c>
      <c r="BN414" s="231" t="s">
        <v>754</v>
      </c>
      <c r="BO414" s="108">
        <v>5.31</v>
      </c>
      <c r="BP414" s="108">
        <v>10.9</v>
      </c>
      <c r="BQ414" s="333">
        <v>2.0527306967984935</v>
      </c>
      <c r="BR414" s="347"/>
      <c r="BS414" s="347"/>
      <c r="BT414" s="347"/>
      <c r="BU414" s="347"/>
      <c r="BV414" s="347"/>
      <c r="BW414" s="347"/>
      <c r="BX414" s="347"/>
      <c r="BY414" s="347"/>
      <c r="BZ414" s="347"/>
      <c r="CA414" s="347"/>
      <c r="CB414" s="347"/>
      <c r="CC414" s="347"/>
      <c r="CN414" s="470">
        <v>53.5</v>
      </c>
      <c r="CO414" s="470">
        <v>81.400000000000006</v>
      </c>
      <c r="CP414" s="470">
        <v>43.5</v>
      </c>
      <c r="CQ414" s="470">
        <v>10.5</v>
      </c>
      <c r="CR414" s="470">
        <v>5.64</v>
      </c>
      <c r="CS414" s="470">
        <v>4.28</v>
      </c>
      <c r="CT414" s="470">
        <v>2.29</v>
      </c>
      <c r="CU414" s="470">
        <v>0.82</v>
      </c>
      <c r="CX414" s="158" t="s">
        <v>929</v>
      </c>
      <c r="CY414" s="158">
        <v>3</v>
      </c>
      <c r="CZ414" s="62" t="s">
        <v>935</v>
      </c>
      <c r="DA414" s="62" t="s">
        <v>935</v>
      </c>
      <c r="DD414" s="54"/>
      <c r="DE414" s="49"/>
      <c r="DF414" s="56"/>
      <c r="DG414" s="56"/>
      <c r="DH414" s="56"/>
      <c r="DI414" s="4" t="s">
        <v>964</v>
      </c>
      <c r="DM414" s="226">
        <v>74</v>
      </c>
      <c r="DN414" s="266" t="s">
        <v>1090</v>
      </c>
      <c r="DP414" s="986" t="s">
        <v>158</v>
      </c>
      <c r="DX414" s="230">
        <v>2</v>
      </c>
      <c r="DY414" s="223" t="s">
        <v>863</v>
      </c>
      <c r="DZ414" s="230">
        <v>129</v>
      </c>
      <c r="EA414" s="230">
        <v>27.9</v>
      </c>
      <c r="EB414" s="230">
        <v>72.099999999999994</v>
      </c>
      <c r="EC414" s="274" t="s">
        <v>863</v>
      </c>
      <c r="ED414" s="274" t="s">
        <v>863</v>
      </c>
      <c r="EE414" s="274" t="s">
        <v>863</v>
      </c>
      <c r="EF414" s="274" t="s">
        <v>863</v>
      </c>
      <c r="EG414" s="230">
        <v>0</v>
      </c>
      <c r="EI414" s="282" t="s">
        <v>491</v>
      </c>
      <c r="EJ414" s="282">
        <v>6</v>
      </c>
      <c r="EK414" s="230"/>
      <c r="EL414" s="107">
        <v>2</v>
      </c>
      <c r="EM414" s="107">
        <v>0</v>
      </c>
      <c r="EN414" s="223">
        <v>164</v>
      </c>
      <c r="EO414" s="223">
        <v>80</v>
      </c>
      <c r="EP414" s="557">
        <f t="shared" si="7"/>
        <v>29.744199881023206</v>
      </c>
      <c r="EQ414" s="546">
        <v>1</v>
      </c>
      <c r="ER414" s="107" t="s">
        <v>863</v>
      </c>
      <c r="ES414" s="546">
        <v>2</v>
      </c>
      <c r="ET414" s="557">
        <v>1</v>
      </c>
      <c r="EU414" s="107" t="s">
        <v>863</v>
      </c>
      <c r="EV414" s="107"/>
      <c r="EW414" s="107" t="s">
        <v>1992</v>
      </c>
      <c r="EX414" s="987">
        <v>7450</v>
      </c>
      <c r="EY414" s="126"/>
      <c r="EZ414" s="230"/>
      <c r="FA414" s="230"/>
      <c r="FB414" s="230"/>
      <c r="FC414" s="230"/>
      <c r="FD414" s="594"/>
      <c r="FE414" s="711"/>
      <c r="FF414" s="228">
        <v>75</v>
      </c>
      <c r="FG414" s="228">
        <v>153852</v>
      </c>
      <c r="FH414" s="228">
        <v>10</v>
      </c>
      <c r="FI414" s="621">
        <v>205.13600000000002</v>
      </c>
      <c r="FJ414" s="716">
        <v>4.1437472</v>
      </c>
      <c r="FK414" s="716"/>
      <c r="FL414" s="722"/>
      <c r="FM414" s="730">
        <v>31.131242755349554</v>
      </c>
      <c r="FN414" s="634"/>
      <c r="FO414" s="634" t="e">
        <v>#DIV/0!</v>
      </c>
      <c r="FP414" s="583">
        <v>129</v>
      </c>
      <c r="FQ414" s="234" t="s">
        <v>158</v>
      </c>
      <c r="FR414" s="42"/>
      <c r="FS414" s="101">
        <v>2.02</v>
      </c>
      <c r="GR414" s="225"/>
      <c r="GS414" s="225"/>
    </row>
    <row r="415" spans="1:201" hidden="1" x14ac:dyDescent="0.25">
      <c r="A415" s="101">
        <v>292</v>
      </c>
      <c r="B415" s="228">
        <f>COUNTIFS($E$1:E415,E415,$G$1:G415,G415)</f>
        <v>1</v>
      </c>
      <c r="C415" s="228"/>
      <c r="D415" s="966">
        <v>7451</v>
      </c>
      <c r="E415" s="233" t="s">
        <v>966</v>
      </c>
      <c r="F415" s="223" t="s">
        <v>44</v>
      </c>
      <c r="G415" s="230">
        <v>7104285353</v>
      </c>
      <c r="H415" s="230">
        <f t="shared" si="6"/>
        <v>46</v>
      </c>
      <c r="I415" s="223" t="s">
        <v>962</v>
      </c>
      <c r="J415" s="232" t="s">
        <v>967</v>
      </c>
      <c r="K415" s="230" t="s">
        <v>53</v>
      </c>
      <c r="L415" s="257" t="s">
        <v>48</v>
      </c>
      <c r="M415" s="230">
        <v>15</v>
      </c>
      <c r="N415" s="223" t="s">
        <v>968</v>
      </c>
      <c r="O415" s="223" t="s">
        <v>969</v>
      </c>
      <c r="P415" s="223">
        <v>8</v>
      </c>
      <c r="Q415" s="296" t="s">
        <v>951</v>
      </c>
      <c r="T415" s="173" t="s">
        <v>805</v>
      </c>
      <c r="U415" s="177" t="s">
        <v>817</v>
      </c>
      <c r="V415" s="193" t="s">
        <v>545</v>
      </c>
      <c r="W415" s="173" t="s">
        <v>807</v>
      </c>
      <c r="X415" s="190" t="s">
        <v>808</v>
      </c>
      <c r="Y415" s="173" t="s">
        <v>545</v>
      </c>
      <c r="Z415" s="173" t="s">
        <v>545</v>
      </c>
      <c r="AA415" s="97"/>
      <c r="AB415" s="97"/>
      <c r="AC415" s="109"/>
      <c r="AD415" s="109"/>
      <c r="AE415" s="109"/>
      <c r="AF415" s="109"/>
      <c r="AG415" s="109"/>
      <c r="AH415" s="166" t="s">
        <v>158</v>
      </c>
      <c r="AJ415" s="226">
        <v>94.4</v>
      </c>
      <c r="AK415" s="226">
        <v>94.7</v>
      </c>
      <c r="AL415" s="318">
        <v>89.396799999999999</v>
      </c>
      <c r="AM415" s="226">
        <v>946000</v>
      </c>
      <c r="AN415" s="281">
        <v>252.26666666666668</v>
      </c>
      <c r="AO415" s="226">
        <v>4</v>
      </c>
      <c r="AP415" s="370">
        <v>2.71</v>
      </c>
      <c r="AQ415" s="320">
        <v>2.39</v>
      </c>
      <c r="AR415" s="371">
        <v>94.9</v>
      </c>
      <c r="AS415" s="322">
        <v>100</v>
      </c>
      <c r="AT415" s="373">
        <v>1.1338912133891212</v>
      </c>
      <c r="AU415" s="369">
        <v>107.60627615062761</v>
      </c>
      <c r="AV415" s="325">
        <v>2.7854866892794736E-2</v>
      </c>
      <c r="AW415" s="280">
        <v>1.8261056324163731</v>
      </c>
      <c r="AX415" s="326">
        <v>5.3335106382978725E-2</v>
      </c>
      <c r="AY415" s="330">
        <v>1.98</v>
      </c>
      <c r="AZ415" s="231" t="s">
        <v>754</v>
      </c>
      <c r="BA415" s="327">
        <v>7.69</v>
      </c>
      <c r="BB415" s="328">
        <v>8.6204427898985206E-3</v>
      </c>
      <c r="BC415" s="329">
        <v>0.17677887351672536</v>
      </c>
      <c r="BD415" s="329"/>
      <c r="BE415" s="231" t="s">
        <v>754</v>
      </c>
      <c r="BF415" s="231" t="s">
        <v>754</v>
      </c>
      <c r="BG415" s="231" t="s">
        <v>754</v>
      </c>
      <c r="BH415" s="231" t="s">
        <v>754</v>
      </c>
      <c r="BJ415" s="108">
        <v>93.2</v>
      </c>
      <c r="BK415" s="108">
        <v>6.77</v>
      </c>
      <c r="BL415" s="331">
        <v>13.76661742983752</v>
      </c>
      <c r="BM415" s="342">
        <v>0.1</v>
      </c>
      <c r="BN415" s="231" t="s">
        <v>754</v>
      </c>
      <c r="BO415" s="108">
        <v>21.6</v>
      </c>
      <c r="BP415" s="108">
        <v>10.7</v>
      </c>
      <c r="BQ415" s="333">
        <v>0.49537037037037029</v>
      </c>
      <c r="BR415" s="347"/>
      <c r="BS415" s="347"/>
      <c r="BT415" s="347"/>
      <c r="BU415" s="347"/>
      <c r="BV415" s="347"/>
      <c r="BW415" s="347"/>
      <c r="BX415" s="347"/>
      <c r="BY415" s="347"/>
      <c r="BZ415" s="347"/>
      <c r="CA415" s="347"/>
      <c r="CB415" s="347"/>
      <c r="CC415" s="347"/>
      <c r="CN415" s="470">
        <v>2.74</v>
      </c>
      <c r="CO415" s="470">
        <v>68.599999999999994</v>
      </c>
      <c r="CP415" s="470">
        <v>1.88</v>
      </c>
      <c r="CQ415" s="470">
        <v>21.1</v>
      </c>
      <c r="CR415" s="470">
        <v>0.57999999999999996</v>
      </c>
      <c r="CS415" s="470">
        <v>6.94</v>
      </c>
      <c r="CT415" s="470">
        <v>0.19</v>
      </c>
      <c r="CU415" s="470">
        <v>6.4000000000000001E-2</v>
      </c>
      <c r="CX415" s="158" t="s">
        <v>929</v>
      </c>
      <c r="CY415" s="158">
        <v>3</v>
      </c>
      <c r="CZ415" s="421" t="s">
        <v>936</v>
      </c>
      <c r="DA415" s="421" t="s">
        <v>936</v>
      </c>
      <c r="DD415" s="54"/>
      <c r="DE415" s="49"/>
      <c r="DF415" s="56"/>
      <c r="DG415" s="56"/>
      <c r="DH415" s="56"/>
      <c r="DI415" s="4" t="s">
        <v>966</v>
      </c>
      <c r="DM415" s="226">
        <v>46</v>
      </c>
      <c r="DN415" s="521" t="s">
        <v>1088</v>
      </c>
      <c r="DP415" s="986" t="s">
        <v>158</v>
      </c>
      <c r="DX415" s="230">
        <v>20.5</v>
      </c>
      <c r="DY415" s="223" t="s">
        <v>863</v>
      </c>
      <c r="DZ415" s="230">
        <v>21692</v>
      </c>
      <c r="EA415" s="230">
        <v>92.7</v>
      </c>
      <c r="EB415" s="230">
        <v>7.3</v>
      </c>
      <c r="EC415" s="223" t="s">
        <v>863</v>
      </c>
      <c r="ED415" s="223" t="s">
        <v>863</v>
      </c>
      <c r="EE415" s="223" t="s">
        <v>863</v>
      </c>
      <c r="EF415" s="223" t="s">
        <v>863</v>
      </c>
      <c r="EG415" s="230">
        <v>0</v>
      </c>
      <c r="EI415" s="282" t="s">
        <v>968</v>
      </c>
      <c r="EJ415" s="282">
        <v>15</v>
      </c>
      <c r="EK415" s="230"/>
      <c r="EL415" s="107">
        <v>2</v>
      </c>
      <c r="EM415" s="107">
        <v>0</v>
      </c>
      <c r="EN415" s="223">
        <v>178</v>
      </c>
      <c r="EO415" s="223">
        <v>96</v>
      </c>
      <c r="EP415" s="557">
        <f t="shared" si="7"/>
        <v>30.299204645878046</v>
      </c>
      <c r="EQ415" s="546">
        <v>2</v>
      </c>
      <c r="ER415" s="1030">
        <v>43062</v>
      </c>
      <c r="ES415" s="557">
        <v>1</v>
      </c>
      <c r="ET415" s="557">
        <v>1</v>
      </c>
      <c r="EU415" s="107">
        <v>4</v>
      </c>
      <c r="EV415" s="1030">
        <v>43048</v>
      </c>
      <c r="EW415" s="107"/>
      <c r="EX415" s="987">
        <v>7451</v>
      </c>
      <c r="EY415" s="126"/>
      <c r="EZ415" s="230"/>
      <c r="FA415" s="230"/>
      <c r="FB415" s="230"/>
      <c r="FC415" s="230"/>
      <c r="FD415" s="594"/>
      <c r="FE415" s="711"/>
      <c r="FF415" s="228">
        <v>31</v>
      </c>
      <c r="FG415" s="228">
        <v>1058380</v>
      </c>
      <c r="FH415" s="228">
        <v>1.28</v>
      </c>
      <c r="FI415" s="621">
        <v>26672.883064516129</v>
      </c>
      <c r="FJ415" s="716">
        <v>25179.201612903227</v>
      </c>
      <c r="FK415" s="716"/>
      <c r="FL415" s="722"/>
      <c r="FM415" s="730">
        <v>0.86150467888083515</v>
      </c>
      <c r="FN415" s="634"/>
      <c r="FO415" s="634" t="e">
        <v>#DIV/0!</v>
      </c>
      <c r="FP415" s="583">
        <v>21692</v>
      </c>
      <c r="FQ415" s="234" t="s">
        <v>158</v>
      </c>
      <c r="FR415" s="42"/>
      <c r="FS415" s="101">
        <v>94.4</v>
      </c>
      <c r="GR415" s="225"/>
      <c r="GS415" s="225"/>
    </row>
    <row r="416" spans="1:201" hidden="1" x14ac:dyDescent="0.25">
      <c r="A416" s="101">
        <v>293</v>
      </c>
      <c r="B416" s="228">
        <f>COUNTIFS($E$1:E416,E416,$G$1:G416,G416)</f>
        <v>1</v>
      </c>
      <c r="C416" s="228"/>
      <c r="D416" s="966">
        <v>7453</v>
      </c>
      <c r="E416" s="233" t="s">
        <v>86</v>
      </c>
      <c r="F416" s="223" t="s">
        <v>87</v>
      </c>
      <c r="G416" s="230">
        <v>490906164</v>
      </c>
      <c r="H416" s="230">
        <f t="shared" si="6"/>
        <v>68</v>
      </c>
      <c r="I416" s="223" t="s">
        <v>962</v>
      </c>
      <c r="J416" s="232" t="s">
        <v>970</v>
      </c>
      <c r="K416" s="230" t="s">
        <v>28</v>
      </c>
      <c r="L416" s="257" t="s">
        <v>48</v>
      </c>
      <c r="M416" s="230">
        <v>5</v>
      </c>
      <c r="N416" s="223">
        <v>2</v>
      </c>
      <c r="O416" s="223" t="s">
        <v>863</v>
      </c>
      <c r="P416" s="223" t="s">
        <v>40</v>
      </c>
      <c r="Q416" s="296" t="s">
        <v>951</v>
      </c>
      <c r="R416" s="71"/>
      <c r="S416" s="71"/>
      <c r="T416" s="172" t="s">
        <v>805</v>
      </c>
      <c r="U416" s="175" t="s">
        <v>817</v>
      </c>
      <c r="V416" s="523" t="s">
        <v>545</v>
      </c>
      <c r="W416" s="172" t="s">
        <v>807</v>
      </c>
      <c r="X416" s="174" t="s">
        <v>808</v>
      </c>
      <c r="Y416" s="172" t="s">
        <v>545</v>
      </c>
      <c r="Z416" s="172" t="s">
        <v>545</v>
      </c>
      <c r="AA416" s="230"/>
      <c r="AB416" s="230"/>
      <c r="AC416" s="218"/>
      <c r="AD416" s="218"/>
      <c r="AE416" s="218"/>
      <c r="AF416" s="218"/>
      <c r="AG416" s="218"/>
      <c r="AH416" s="261" t="s">
        <v>532</v>
      </c>
      <c r="AI416" s="457"/>
      <c r="AJ416" s="230">
        <v>13.3</v>
      </c>
      <c r="AK416" s="230">
        <v>85.5</v>
      </c>
      <c r="AL416" s="524">
        <v>11.371500000000001</v>
      </c>
      <c r="AM416" s="230">
        <v>18373</v>
      </c>
      <c r="AN416" s="495">
        <v>14.698399999999999</v>
      </c>
      <c r="AO416" s="230">
        <v>4</v>
      </c>
      <c r="AP416" s="525">
        <v>61.4</v>
      </c>
      <c r="AQ416" s="526">
        <v>20.399999999999999</v>
      </c>
      <c r="AR416" s="526">
        <v>15.7</v>
      </c>
      <c r="AS416" s="322">
        <v>97.5</v>
      </c>
      <c r="AT416" s="323">
        <v>3.0098039215686274</v>
      </c>
      <c r="AU416" s="324">
        <v>47.253921568627447</v>
      </c>
      <c r="AV416" s="527">
        <v>1.7008310249307481</v>
      </c>
      <c r="AW416" s="528">
        <v>50.853449413006196</v>
      </c>
      <c r="AX416" s="529">
        <v>3.1577142857142855</v>
      </c>
      <c r="AY416" s="530">
        <v>5.14</v>
      </c>
      <c r="AZ416" s="223" t="s">
        <v>754</v>
      </c>
      <c r="BA416" s="531">
        <v>16.7</v>
      </c>
      <c r="BB416" s="532">
        <v>0.15020006155740226</v>
      </c>
      <c r="BC416" s="533">
        <v>2.1093101173987607</v>
      </c>
      <c r="BD416" s="632"/>
      <c r="BE416" s="223" t="s">
        <v>754</v>
      </c>
      <c r="BF416" s="223" t="s">
        <v>754</v>
      </c>
      <c r="BG416" s="223" t="s">
        <v>754</v>
      </c>
      <c r="BH416" s="223" t="s">
        <v>754</v>
      </c>
      <c r="BI416" s="230"/>
      <c r="BJ416" s="107">
        <v>35.4</v>
      </c>
      <c r="BK416" s="107">
        <v>63.9</v>
      </c>
      <c r="BL416" s="534">
        <v>0.5539906103286385</v>
      </c>
      <c r="BM416" s="447">
        <v>0.2</v>
      </c>
      <c r="BN416" s="223" t="s">
        <v>754</v>
      </c>
      <c r="BO416" s="107">
        <v>9.82</v>
      </c>
      <c r="BP416" s="107">
        <v>8.2200000000000006</v>
      </c>
      <c r="BQ416" s="535">
        <v>0.83706720977596749</v>
      </c>
      <c r="BR416" s="536">
        <v>9</v>
      </c>
      <c r="BS416" s="536">
        <v>80.099999999999994</v>
      </c>
      <c r="BT416" s="536"/>
      <c r="BU416" s="536">
        <v>4.3</v>
      </c>
      <c r="BV416" s="356">
        <v>21</v>
      </c>
      <c r="BW416" s="356">
        <v>17</v>
      </c>
      <c r="BX416" s="356">
        <v>3.6</v>
      </c>
      <c r="BY416" s="356">
        <v>25.3</v>
      </c>
      <c r="BZ416" s="356">
        <v>5.3</v>
      </c>
      <c r="CA416" s="356">
        <v>37.4</v>
      </c>
      <c r="CB416" s="356">
        <v>7.8</v>
      </c>
      <c r="CC416" s="357" t="s">
        <v>754</v>
      </c>
      <c r="CD416" s="230"/>
      <c r="CE416" s="230"/>
      <c r="CF416" s="230"/>
      <c r="CG416" s="230"/>
      <c r="CH416" s="230"/>
      <c r="CI416" s="230"/>
      <c r="CJ416" s="230"/>
      <c r="CK416" s="230"/>
      <c r="CL416" s="230"/>
      <c r="CM416" s="230"/>
      <c r="CN416" s="537">
        <v>21.29</v>
      </c>
      <c r="CO416" s="537">
        <v>39.6</v>
      </c>
      <c r="CP416" s="537">
        <v>9.67</v>
      </c>
      <c r="CQ416" s="537">
        <v>15.6</v>
      </c>
      <c r="CR416" s="537">
        <v>3.81</v>
      </c>
      <c r="CS416" s="537">
        <v>31.9</v>
      </c>
      <c r="CT416" s="537">
        <v>7.81</v>
      </c>
      <c r="CU416" s="619">
        <v>0.56000000000000005</v>
      </c>
      <c r="CV416" s="230"/>
      <c r="CW416" s="230"/>
      <c r="CX416" s="217" t="s">
        <v>932</v>
      </c>
      <c r="CY416" s="217">
        <v>4</v>
      </c>
      <c r="CZ416" s="98" t="s">
        <v>949</v>
      </c>
      <c r="DA416" s="98" t="s">
        <v>928</v>
      </c>
      <c r="DB416" s="448"/>
      <c r="DC416" s="230"/>
      <c r="DD416" s="54"/>
      <c r="DE416" s="49"/>
      <c r="DF416" s="49"/>
      <c r="DG416" s="49"/>
      <c r="DH416" s="49"/>
      <c r="DI416" s="233" t="s">
        <v>86</v>
      </c>
      <c r="DJ416" s="230"/>
      <c r="DK416" s="230"/>
      <c r="DL416" s="230"/>
      <c r="DM416" s="230">
        <v>68</v>
      </c>
      <c r="DN416" s="521" t="s">
        <v>1088</v>
      </c>
      <c r="DO416" s="98"/>
      <c r="DP416" s="986" t="s">
        <v>532</v>
      </c>
      <c r="DQ416" s="230">
        <v>2</v>
      </c>
      <c r="DR416" s="557" t="s">
        <v>1139</v>
      </c>
      <c r="DS416" s="557" t="s">
        <v>2239</v>
      </c>
      <c r="DT416" s="230">
        <v>0</v>
      </c>
      <c r="DU416" s="230">
        <v>1</v>
      </c>
      <c r="DV416" s="230">
        <v>2009</v>
      </c>
      <c r="DW416" s="230">
        <v>1</v>
      </c>
      <c r="DX416" s="230">
        <v>43.3</v>
      </c>
      <c r="DY416" s="223" t="s">
        <v>863</v>
      </c>
      <c r="DZ416" s="230">
        <v>1005</v>
      </c>
      <c r="EA416" s="230">
        <v>71.2</v>
      </c>
      <c r="EB416" s="230">
        <v>28.8</v>
      </c>
      <c r="EC416" s="1092" t="s">
        <v>2751</v>
      </c>
      <c r="ED416" s="1093"/>
      <c r="EE416" s="1093"/>
      <c r="EF416" s="1093"/>
      <c r="EG416" s="230">
        <v>0</v>
      </c>
      <c r="EH416" s="557" t="s">
        <v>1101</v>
      </c>
      <c r="EI416" s="282">
        <v>2</v>
      </c>
      <c r="EJ416" s="282">
        <v>5</v>
      </c>
      <c r="EK416" s="230"/>
      <c r="EL416" s="107">
        <v>2</v>
      </c>
      <c r="EM416" s="107">
        <v>0</v>
      </c>
      <c r="EN416" s="107">
        <v>180</v>
      </c>
      <c r="EO416" s="107">
        <v>108</v>
      </c>
      <c r="EP416" s="557">
        <f t="shared" si="7"/>
        <v>33.333333333333329</v>
      </c>
      <c r="EQ416" s="557">
        <v>3</v>
      </c>
      <c r="ER416" s="1030">
        <v>43061</v>
      </c>
      <c r="ES416" s="557" t="s">
        <v>754</v>
      </c>
      <c r="ET416" s="557" t="s">
        <v>754</v>
      </c>
      <c r="EU416" s="107" t="s">
        <v>863</v>
      </c>
      <c r="EV416" s="1000" t="s">
        <v>1993</v>
      </c>
      <c r="EW416" s="107"/>
      <c r="EX416" s="987">
        <v>7453</v>
      </c>
      <c r="EY416" s="126"/>
      <c r="EZ416" s="230"/>
      <c r="FA416" s="230"/>
      <c r="FB416" s="230"/>
      <c r="FC416" s="230"/>
      <c r="FD416" s="594"/>
      <c r="FE416" s="711"/>
      <c r="FF416" s="228">
        <v>75</v>
      </c>
      <c r="FG416" s="228">
        <v>162029</v>
      </c>
      <c r="FH416" s="228">
        <v>10</v>
      </c>
      <c r="FI416" s="621">
        <v>216.03866666666667</v>
      </c>
      <c r="FJ416" s="716">
        <v>28.733142666666666</v>
      </c>
      <c r="FK416" s="716"/>
      <c r="FL416" s="722"/>
      <c r="FM416" s="730">
        <v>34.977030242010422</v>
      </c>
      <c r="FN416" s="634"/>
      <c r="FO416" s="634" t="e">
        <v>#DIV/0!</v>
      </c>
      <c r="FP416" s="583">
        <v>1005</v>
      </c>
      <c r="FQ416" s="234" t="s">
        <v>532</v>
      </c>
      <c r="FR416" s="42"/>
      <c r="FS416" s="101">
        <v>13.3</v>
      </c>
    </row>
    <row r="417" spans="1:201" hidden="1" x14ac:dyDescent="0.25">
      <c r="A417" s="101">
        <v>294</v>
      </c>
      <c r="B417" s="228">
        <f>COUNTIFS($E$1:E417,E417,$G$1:G417,G417)</f>
        <v>1</v>
      </c>
      <c r="C417" s="228"/>
      <c r="D417" s="966">
        <v>7456</v>
      </c>
      <c r="E417" s="233" t="s">
        <v>971</v>
      </c>
      <c r="F417" s="223" t="s">
        <v>70</v>
      </c>
      <c r="G417" s="230">
        <v>515505061</v>
      </c>
      <c r="H417" s="230">
        <f t="shared" si="6"/>
        <v>66</v>
      </c>
      <c r="I417" s="223" t="s">
        <v>972</v>
      </c>
      <c r="J417" s="232" t="s">
        <v>973</v>
      </c>
      <c r="K417" s="230" t="s">
        <v>28</v>
      </c>
      <c r="L417" s="257" t="s">
        <v>48</v>
      </c>
      <c r="M417" s="230">
        <v>2</v>
      </c>
      <c r="N417" s="223">
        <v>9</v>
      </c>
      <c r="O417" s="223"/>
      <c r="P417" s="223" t="s">
        <v>40</v>
      </c>
      <c r="Q417" s="296" t="s">
        <v>951</v>
      </c>
      <c r="T417" s="173" t="s">
        <v>805</v>
      </c>
      <c r="U417" s="177" t="s">
        <v>817</v>
      </c>
      <c r="V417" s="193" t="s">
        <v>545</v>
      </c>
      <c r="W417" s="173" t="s">
        <v>807</v>
      </c>
      <c r="X417" s="190" t="s">
        <v>808</v>
      </c>
      <c r="Y417" s="173" t="s">
        <v>545</v>
      </c>
      <c r="Z417" s="173" t="s">
        <v>545</v>
      </c>
      <c r="AA417" s="97"/>
      <c r="AB417" s="97"/>
      <c r="AC417" s="109"/>
      <c r="AD417" s="109"/>
      <c r="AE417" s="109"/>
      <c r="AF417" s="109"/>
      <c r="AG417" s="109"/>
      <c r="AH417" s="166" t="s">
        <v>532</v>
      </c>
      <c r="AJ417" s="226">
        <v>0.62</v>
      </c>
      <c r="AK417" s="226">
        <v>85.6</v>
      </c>
      <c r="AL417" s="318">
        <v>0.53071999999999997</v>
      </c>
      <c r="AM417" s="226">
        <v>5177</v>
      </c>
      <c r="AN417" s="281">
        <v>10.353999999999999</v>
      </c>
      <c r="AO417" s="226">
        <v>4</v>
      </c>
      <c r="AP417" s="370">
        <v>16.8</v>
      </c>
      <c r="AQ417" s="320">
        <v>9.66</v>
      </c>
      <c r="AR417" s="371">
        <v>71.5</v>
      </c>
      <c r="AS417" s="322">
        <v>97.960000000000008</v>
      </c>
      <c r="AT417" s="373">
        <v>1.7391304347826086</v>
      </c>
      <c r="AU417" s="369">
        <v>124.34782608695652</v>
      </c>
      <c r="AV417" s="325">
        <v>0.20699852143913258</v>
      </c>
      <c r="AW417" s="280">
        <v>5.6</v>
      </c>
      <c r="AX417" s="326">
        <v>0.77647058823529425</v>
      </c>
      <c r="AY417" s="330">
        <v>4.6399999999999997</v>
      </c>
      <c r="AZ417" s="231" t="s">
        <v>754</v>
      </c>
      <c r="BA417" s="327">
        <v>0</v>
      </c>
      <c r="BB417" s="328">
        <v>0.70206511908350921</v>
      </c>
      <c r="BC417" s="329">
        <v>2.2400000000000002</v>
      </c>
      <c r="BD417" s="346"/>
      <c r="BE417" s="231" t="s">
        <v>754</v>
      </c>
      <c r="BF417" s="231" t="s">
        <v>754</v>
      </c>
      <c r="BG417" s="231" t="s">
        <v>754</v>
      </c>
      <c r="BH417" s="231" t="s">
        <v>754</v>
      </c>
      <c r="BJ417" s="108">
        <v>77.400000000000006</v>
      </c>
      <c r="BK417" s="108">
        <v>22.6</v>
      </c>
      <c r="BL417" s="331">
        <v>3.4247787610619471</v>
      </c>
      <c r="BM417" s="342">
        <v>0.2</v>
      </c>
      <c r="BN417" s="231" t="s">
        <v>754</v>
      </c>
      <c r="BO417" s="108">
        <v>5.44</v>
      </c>
      <c r="BP417" s="108">
        <v>14</v>
      </c>
      <c r="BQ417" s="333">
        <v>2.5735294117647056</v>
      </c>
      <c r="BR417" s="347"/>
      <c r="BS417" s="347"/>
      <c r="BT417" s="347"/>
      <c r="BU417" s="347"/>
      <c r="BV417" s="347"/>
      <c r="BW417" s="347"/>
      <c r="BX417" s="347"/>
      <c r="BY417" s="347"/>
      <c r="BZ417" s="347"/>
      <c r="CA417" s="347"/>
      <c r="CB417" s="347"/>
      <c r="CC417" s="347"/>
      <c r="CN417" s="470">
        <v>7.7000000000000011</v>
      </c>
      <c r="CO417" s="470">
        <v>46</v>
      </c>
      <c r="CP417" s="470">
        <v>3.7</v>
      </c>
      <c r="CQ417" s="470">
        <v>36.5</v>
      </c>
      <c r="CR417" s="470">
        <v>2.94</v>
      </c>
      <c r="CS417" s="470">
        <v>13.2</v>
      </c>
      <c r="CT417" s="470">
        <v>1.06</v>
      </c>
      <c r="CU417" s="472">
        <v>0</v>
      </c>
      <c r="CX417" s="158" t="s">
        <v>932</v>
      </c>
      <c r="CY417" s="158">
        <v>4</v>
      </c>
      <c r="CZ417" s="421" t="s">
        <v>933</v>
      </c>
      <c r="DA417" s="421" t="s">
        <v>1291</v>
      </c>
      <c r="DD417" s="54"/>
      <c r="DE417" s="49"/>
      <c r="DF417" s="56"/>
      <c r="DG417" s="56"/>
      <c r="DH417" s="56"/>
      <c r="DI417" s="24" t="s">
        <v>971</v>
      </c>
      <c r="DM417" s="226">
        <v>66</v>
      </c>
      <c r="DN417" s="266" t="s">
        <v>1090</v>
      </c>
      <c r="DP417" s="986" t="s">
        <v>532</v>
      </c>
      <c r="DQ417" s="230">
        <v>2</v>
      </c>
      <c r="DX417" s="230">
        <v>88</v>
      </c>
      <c r="DY417" s="223" t="s">
        <v>863</v>
      </c>
      <c r="DZ417" s="223" t="s">
        <v>863</v>
      </c>
      <c r="EA417" s="223" t="s">
        <v>863</v>
      </c>
      <c r="EB417" s="223" t="s">
        <v>863</v>
      </c>
      <c r="EC417" s="223" t="s">
        <v>863</v>
      </c>
      <c r="ED417" s="223" t="s">
        <v>863</v>
      </c>
      <c r="EE417" s="223" t="s">
        <v>863</v>
      </c>
      <c r="EF417" s="223" t="s">
        <v>863</v>
      </c>
      <c r="EG417" s="230">
        <v>0</v>
      </c>
      <c r="EI417" s="282">
        <v>9</v>
      </c>
      <c r="EJ417" s="282">
        <v>2</v>
      </c>
      <c r="EK417" s="230"/>
      <c r="EL417" s="107">
        <v>1</v>
      </c>
      <c r="EM417" s="107">
        <v>0</v>
      </c>
      <c r="EN417" s="107">
        <v>151</v>
      </c>
      <c r="EO417" s="107">
        <v>60</v>
      </c>
      <c r="EP417" s="557">
        <f t="shared" si="7"/>
        <v>26.314635323012148</v>
      </c>
      <c r="EQ417" s="557">
        <v>2</v>
      </c>
      <c r="ER417" s="1030">
        <v>43062</v>
      </c>
      <c r="ES417" s="557">
        <v>3</v>
      </c>
      <c r="ET417" s="557">
        <v>2</v>
      </c>
      <c r="EU417" s="107" t="s">
        <v>863</v>
      </c>
      <c r="EV417" s="107"/>
      <c r="EW417" s="107"/>
      <c r="EX417" s="987">
        <v>7456</v>
      </c>
      <c r="EY417" s="126"/>
      <c r="EZ417" s="230"/>
      <c r="FA417" s="230"/>
      <c r="FB417" s="230"/>
      <c r="FC417" s="230"/>
      <c r="FD417" s="594"/>
      <c r="FE417" s="711"/>
      <c r="FF417" s="228">
        <v>13</v>
      </c>
      <c r="FG417" s="228">
        <v>970435</v>
      </c>
      <c r="FH417" s="228">
        <v>3.3</v>
      </c>
      <c r="FI417" s="621">
        <v>22620.862470862474</v>
      </c>
      <c r="FJ417" s="716">
        <v>140.24934731934735</v>
      </c>
      <c r="FK417" s="716"/>
      <c r="FL417" s="722"/>
      <c r="FM417" s="730"/>
      <c r="FN417" s="634"/>
      <c r="FO417" s="634"/>
      <c r="FP417" s="927" t="s">
        <v>545</v>
      </c>
      <c r="FQ417" s="234" t="s">
        <v>532</v>
      </c>
      <c r="FR417" s="42"/>
      <c r="FS417" s="101">
        <v>0.62</v>
      </c>
      <c r="GR417" s="225"/>
      <c r="GS417" s="225"/>
    </row>
    <row r="418" spans="1:201" hidden="1" x14ac:dyDescent="0.25">
      <c r="A418" s="101">
        <v>295</v>
      </c>
      <c r="B418" s="228">
        <f>COUNTIFS($E$1:E418,E418,$G$1:G418,G418)</f>
        <v>3</v>
      </c>
      <c r="C418" s="228"/>
      <c r="D418" s="966">
        <v>7461</v>
      </c>
      <c r="E418" s="233" t="s">
        <v>769</v>
      </c>
      <c r="F418" s="223" t="s">
        <v>35</v>
      </c>
      <c r="G418" s="230">
        <v>455408485</v>
      </c>
      <c r="H418" s="230">
        <f t="shared" si="6"/>
        <v>72</v>
      </c>
      <c r="I418" s="223" t="s">
        <v>972</v>
      </c>
      <c r="J418" s="232" t="s">
        <v>104</v>
      </c>
      <c r="K418" s="230" t="s">
        <v>37</v>
      </c>
      <c r="L418" s="257" t="s">
        <v>48</v>
      </c>
      <c r="M418" s="230">
        <v>9</v>
      </c>
      <c r="N418" s="223" t="s">
        <v>974</v>
      </c>
      <c r="O418" s="223"/>
      <c r="P418" s="223" t="s">
        <v>40</v>
      </c>
      <c r="Q418" s="296" t="s">
        <v>951</v>
      </c>
      <c r="T418" s="173" t="s">
        <v>805</v>
      </c>
      <c r="U418" s="177" t="s">
        <v>817</v>
      </c>
      <c r="V418" s="193" t="s">
        <v>545</v>
      </c>
      <c r="W418" s="173" t="s">
        <v>807</v>
      </c>
      <c r="X418" s="190" t="s">
        <v>808</v>
      </c>
      <c r="Y418" s="173" t="s">
        <v>545</v>
      </c>
      <c r="Z418" s="173" t="s">
        <v>545</v>
      </c>
      <c r="AA418" s="97"/>
      <c r="AB418" s="97"/>
      <c r="AC418" s="109"/>
      <c r="AD418" s="109"/>
      <c r="AE418" s="109"/>
      <c r="AF418" s="109"/>
      <c r="AG418" s="109"/>
      <c r="AH418" s="166" t="s">
        <v>532</v>
      </c>
      <c r="AJ418" s="226">
        <v>78</v>
      </c>
      <c r="AK418" s="226">
        <v>91.2</v>
      </c>
      <c r="AL418" s="318">
        <v>71.13600000000001</v>
      </c>
      <c r="AM418" s="226">
        <v>680000</v>
      </c>
      <c r="AN418" s="281">
        <v>302.22222222222223</v>
      </c>
      <c r="AO418" s="226">
        <v>4</v>
      </c>
      <c r="AP418" s="370">
        <v>4.43</v>
      </c>
      <c r="AQ418" s="320">
        <v>11.6</v>
      </c>
      <c r="AR418" s="371">
        <v>83.1</v>
      </c>
      <c r="AS418" s="322">
        <v>99.13</v>
      </c>
      <c r="AT418" s="373">
        <v>0.38189655172413794</v>
      </c>
      <c r="AU418" s="369">
        <v>31.73560344827586</v>
      </c>
      <c r="AV418" s="325">
        <v>4.6779303062302012E-2</v>
      </c>
      <c r="AW418" s="280">
        <v>3.7753036437246958</v>
      </c>
      <c r="AX418" s="326">
        <v>0.36916666666666659</v>
      </c>
      <c r="AY418" s="330">
        <v>8.2200000000000006</v>
      </c>
      <c r="AZ418" s="231" t="s">
        <v>754</v>
      </c>
      <c r="BA418" s="327">
        <v>7.31</v>
      </c>
      <c r="BB418" s="328">
        <v>4.855459964012594E-3</v>
      </c>
      <c r="BC418" s="329">
        <v>0.13093927125506077</v>
      </c>
      <c r="BD418" s="346"/>
      <c r="BE418" s="231" t="s">
        <v>754</v>
      </c>
      <c r="BF418" s="231" t="s">
        <v>754</v>
      </c>
      <c r="BG418" s="231" t="s">
        <v>754</v>
      </c>
      <c r="BH418" s="231" t="s">
        <v>754</v>
      </c>
      <c r="BJ418" s="108">
        <v>70.2</v>
      </c>
      <c r="BK418" s="108">
        <v>29.3</v>
      </c>
      <c r="BL418" s="331">
        <v>2.3959044368600684</v>
      </c>
      <c r="BM418" s="342">
        <v>0.1</v>
      </c>
      <c r="BN418" s="231" t="s">
        <v>754</v>
      </c>
      <c r="BO418" s="108">
        <v>4.76</v>
      </c>
      <c r="BP418" s="108">
        <v>13.2</v>
      </c>
      <c r="BQ418" s="333">
        <v>2.7731092436974789</v>
      </c>
      <c r="BR418" s="347"/>
      <c r="BS418" s="347"/>
      <c r="BT418" s="347"/>
      <c r="BU418" s="347"/>
      <c r="BV418" s="347"/>
      <c r="BW418" s="347"/>
      <c r="BX418" s="347"/>
      <c r="BY418" s="347"/>
      <c r="BZ418" s="347"/>
      <c r="CA418" s="347"/>
      <c r="CB418" s="347"/>
      <c r="CC418" s="347"/>
      <c r="CN418" s="470">
        <v>12.190000000000001</v>
      </c>
      <c r="CO418" s="470">
        <v>33.700000000000003</v>
      </c>
      <c r="CP418" s="470">
        <v>4.28</v>
      </c>
      <c r="CQ418" s="470">
        <v>54.6</v>
      </c>
      <c r="CR418" s="470">
        <v>6.95</v>
      </c>
      <c r="CS418" s="470">
        <v>7.55</v>
      </c>
      <c r="CT418" s="470">
        <v>0.96</v>
      </c>
      <c r="CU418" s="472">
        <v>7.5999999999999998E-2</v>
      </c>
      <c r="CX418" s="62" t="s">
        <v>943</v>
      </c>
      <c r="CY418" s="62">
        <v>4</v>
      </c>
      <c r="CZ418" s="421" t="s">
        <v>933</v>
      </c>
      <c r="DA418" s="421" t="s">
        <v>933</v>
      </c>
      <c r="DD418" s="54"/>
      <c r="DE418" s="49"/>
      <c r="DF418" s="56"/>
      <c r="DG418" s="56"/>
      <c r="DH418" s="56"/>
      <c r="DI418" s="24" t="s">
        <v>769</v>
      </c>
      <c r="DJ418" s="278">
        <v>455408485</v>
      </c>
      <c r="DK418" s="276" t="s">
        <v>767</v>
      </c>
      <c r="DL418" s="160">
        <v>7210</v>
      </c>
      <c r="DM418" s="276">
        <v>72</v>
      </c>
      <c r="DN418" s="266" t="s">
        <v>1090</v>
      </c>
      <c r="DO418" s="46" t="s">
        <v>48</v>
      </c>
      <c r="DP418" s="986" t="s">
        <v>532</v>
      </c>
      <c r="DQ418" s="1021">
        <v>2</v>
      </c>
      <c r="DR418" s="1067" t="s">
        <v>34</v>
      </c>
      <c r="DS418" s="1063" t="s">
        <v>1100</v>
      </c>
      <c r="DU418" s="276">
        <v>1</v>
      </c>
      <c r="DV418" s="1024">
        <v>35796</v>
      </c>
      <c r="DW418" s="276">
        <v>1</v>
      </c>
      <c r="DX418" s="276">
        <v>7.1</v>
      </c>
      <c r="DY418" s="276">
        <v>21.7</v>
      </c>
      <c r="DZ418" s="276" t="s">
        <v>863</v>
      </c>
      <c r="EA418" s="276" t="s">
        <v>863</v>
      </c>
      <c r="EB418" s="276" t="s">
        <v>863</v>
      </c>
      <c r="EC418" s="276" t="s">
        <v>863</v>
      </c>
      <c r="ED418" s="276" t="s">
        <v>863</v>
      </c>
      <c r="EE418" s="276" t="s">
        <v>863</v>
      </c>
      <c r="EF418" s="276" t="s">
        <v>863</v>
      </c>
      <c r="EG418" s="276">
        <v>2</v>
      </c>
      <c r="EH418" s="1075">
        <v>4</v>
      </c>
      <c r="EI418" s="282" t="s">
        <v>974</v>
      </c>
      <c r="EJ418" s="282">
        <v>9</v>
      </c>
      <c r="EK418" s="230"/>
      <c r="EL418" s="107">
        <v>2</v>
      </c>
      <c r="EM418" s="107">
        <v>1</v>
      </c>
      <c r="EN418" s="107">
        <v>160</v>
      </c>
      <c r="EO418" s="107">
        <v>85</v>
      </c>
      <c r="EP418" s="557">
        <f t="shared" si="7"/>
        <v>33.203124999999993</v>
      </c>
      <c r="EQ418" s="557">
        <v>2</v>
      </c>
      <c r="ER418" s="1030">
        <v>43062</v>
      </c>
      <c r="ES418" s="557" t="s">
        <v>754</v>
      </c>
      <c r="ET418" s="557" t="s">
        <v>754</v>
      </c>
      <c r="EU418" s="107" t="s">
        <v>863</v>
      </c>
      <c r="EV418" s="107"/>
      <c r="EW418" s="107" t="s">
        <v>1986</v>
      </c>
      <c r="EX418" s="987">
        <v>7461</v>
      </c>
      <c r="EY418" s="126"/>
      <c r="EZ418" s="230"/>
      <c r="FA418" s="230"/>
      <c r="FB418" s="230"/>
      <c r="FC418" s="230"/>
      <c r="FD418" s="594"/>
      <c r="FE418" s="711"/>
      <c r="FF418" s="228">
        <v>25</v>
      </c>
      <c r="FG418" s="228">
        <v>956354</v>
      </c>
      <c r="FH418" s="228">
        <v>10</v>
      </c>
      <c r="FI418" s="621">
        <v>3825.4160000000002</v>
      </c>
      <c r="FJ418" s="716">
        <v>2983.8244800000002</v>
      </c>
      <c r="FK418" s="716"/>
      <c r="FL418" s="722"/>
      <c r="FM418" s="730">
        <v>1.4263573573201598</v>
      </c>
      <c r="FN418" s="634"/>
      <c r="FO418" s="634" t="e">
        <v>#DIV/0!</v>
      </c>
      <c r="FP418" s="583">
        <v>4256</v>
      </c>
      <c r="FQ418" s="234" t="s">
        <v>532</v>
      </c>
      <c r="FR418" s="42"/>
      <c r="FS418" s="101">
        <v>78</v>
      </c>
      <c r="GR418" s="225"/>
      <c r="GS418" s="225"/>
    </row>
    <row r="419" spans="1:201" hidden="1" x14ac:dyDescent="0.25">
      <c r="A419" s="101">
        <v>296</v>
      </c>
      <c r="B419" s="228">
        <f>COUNTIFS($E$1:E419,E419,$G$1:G419,G419)</f>
        <v>1</v>
      </c>
      <c r="C419" s="228"/>
      <c r="D419" s="966">
        <v>7462</v>
      </c>
      <c r="E419" s="233" t="s">
        <v>975</v>
      </c>
      <c r="F419" s="223" t="s">
        <v>59</v>
      </c>
      <c r="G419" s="230">
        <v>6355091644</v>
      </c>
      <c r="H419" s="230">
        <f t="shared" si="6"/>
        <v>54</v>
      </c>
      <c r="I419" s="223" t="s">
        <v>972</v>
      </c>
      <c r="J419" s="232" t="s">
        <v>976</v>
      </c>
      <c r="K419" s="230" t="s">
        <v>53</v>
      </c>
      <c r="L419" s="257" t="s">
        <v>48</v>
      </c>
      <c r="M419" s="230">
        <v>5</v>
      </c>
      <c r="N419" s="223">
        <v>9</v>
      </c>
      <c r="O419" s="223"/>
      <c r="P419" s="223" t="s">
        <v>40</v>
      </c>
      <c r="Q419" s="296" t="s">
        <v>951</v>
      </c>
      <c r="T419" s="173" t="s">
        <v>805</v>
      </c>
      <c r="U419" s="177" t="s">
        <v>817</v>
      </c>
      <c r="V419" s="193" t="s">
        <v>545</v>
      </c>
      <c r="W419" s="173" t="s">
        <v>807</v>
      </c>
      <c r="X419" s="190" t="s">
        <v>808</v>
      </c>
      <c r="Y419" s="173" t="s">
        <v>545</v>
      </c>
      <c r="Z419" s="173" t="s">
        <v>545</v>
      </c>
      <c r="AA419" s="97"/>
      <c r="AB419" s="97"/>
      <c r="AC419" s="109"/>
      <c r="AD419" s="109"/>
      <c r="AE419" s="109"/>
      <c r="AF419" s="109"/>
      <c r="AG419" s="109"/>
      <c r="AH419" s="166" t="s">
        <v>161</v>
      </c>
      <c r="AJ419" s="226">
        <v>84.9</v>
      </c>
      <c r="AK419" s="226">
        <v>90.1</v>
      </c>
      <c r="AL419" s="318">
        <v>76.494900000000001</v>
      </c>
      <c r="AM419" s="226">
        <v>106429</v>
      </c>
      <c r="AN419" s="281">
        <v>85.143199999999993</v>
      </c>
      <c r="AO419" s="226">
        <v>4</v>
      </c>
      <c r="AP419" s="370">
        <v>75.5</v>
      </c>
      <c r="AQ419" s="320">
        <v>17.5</v>
      </c>
      <c r="AR419" s="371">
        <v>4.3499999999999996</v>
      </c>
      <c r="AS419" s="322">
        <v>97.35</v>
      </c>
      <c r="AT419" s="373">
        <v>4.3142857142857141</v>
      </c>
      <c r="AU419" s="369">
        <v>18.767142857142854</v>
      </c>
      <c r="AV419" s="325">
        <v>3.4553775743707091</v>
      </c>
      <c r="AW419" s="280">
        <v>68.638432104623959</v>
      </c>
      <c r="AX419" s="326">
        <v>2.158525641025641</v>
      </c>
      <c r="AY419" s="330">
        <v>2.86</v>
      </c>
      <c r="AZ419" s="231" t="s">
        <v>754</v>
      </c>
      <c r="BA419" s="327">
        <v>4.93</v>
      </c>
      <c r="BB419" s="328">
        <v>2.6437056588086264E-2</v>
      </c>
      <c r="BC419" s="329">
        <v>1.3723135790752081</v>
      </c>
      <c r="BD419" s="329"/>
      <c r="BE419" s="231" t="s">
        <v>754</v>
      </c>
      <c r="BF419" s="231" t="s">
        <v>754</v>
      </c>
      <c r="BG419" s="231" t="s">
        <v>754</v>
      </c>
      <c r="BH419" s="231" t="s">
        <v>754</v>
      </c>
      <c r="BJ419" s="108">
        <v>57.2</v>
      </c>
      <c r="BK419" s="108">
        <v>42.4</v>
      </c>
      <c r="BL419" s="331">
        <v>1.3490566037735849</v>
      </c>
      <c r="BM419" s="342">
        <v>0.7</v>
      </c>
      <c r="BN419" s="231" t="s">
        <v>754</v>
      </c>
      <c r="BO419" s="108">
        <v>5.84</v>
      </c>
      <c r="BP419" s="108">
        <v>19.600000000000001</v>
      </c>
      <c r="BQ419" s="333">
        <v>3.3561643835616444</v>
      </c>
      <c r="BR419" s="347"/>
      <c r="BS419" s="347"/>
      <c r="BT419" s="347"/>
      <c r="BU419" s="347"/>
      <c r="BV419" s="347"/>
      <c r="BW419" s="347"/>
      <c r="BX419" s="347"/>
      <c r="BY419" s="347"/>
      <c r="BZ419" s="347"/>
      <c r="CA419" s="347"/>
      <c r="CB419" s="347"/>
      <c r="CC419" s="347"/>
      <c r="CN419" s="470">
        <v>15.2</v>
      </c>
      <c r="CO419" s="470">
        <v>28.4</v>
      </c>
      <c r="CP419" s="470">
        <v>4.3099999999999996</v>
      </c>
      <c r="CQ419" s="470">
        <v>12.4</v>
      </c>
      <c r="CR419" s="470">
        <v>1.89</v>
      </c>
      <c r="CS419" s="470">
        <v>56.4</v>
      </c>
      <c r="CT419" s="470">
        <v>8.57</v>
      </c>
      <c r="CU419" s="470">
        <v>9.8200000000000006E-3</v>
      </c>
      <c r="CX419" s="158" t="s">
        <v>926</v>
      </c>
      <c r="CY419" s="158"/>
      <c r="CZ419" s="421" t="s">
        <v>930</v>
      </c>
      <c r="DA419" s="421" t="s">
        <v>930</v>
      </c>
      <c r="DD419" s="54"/>
      <c r="DE419" s="49"/>
      <c r="DF419" s="56"/>
      <c r="DG419" s="56"/>
      <c r="DH419" s="56"/>
      <c r="DI419" s="4" t="s">
        <v>975</v>
      </c>
      <c r="DM419" s="226">
        <v>54</v>
      </c>
      <c r="DN419" s="266" t="s">
        <v>1090</v>
      </c>
      <c r="DO419" s="46" t="s">
        <v>48</v>
      </c>
      <c r="DP419" s="986" t="s">
        <v>161</v>
      </c>
      <c r="DX419" s="223" t="s">
        <v>863</v>
      </c>
      <c r="DY419" s="223" t="s">
        <v>863</v>
      </c>
      <c r="DZ419" s="230">
        <v>1788</v>
      </c>
      <c r="EA419" s="230">
        <v>5.9</v>
      </c>
      <c r="EB419" s="230">
        <v>94.1</v>
      </c>
      <c r="EC419" s="230">
        <v>1.9</v>
      </c>
      <c r="ED419" s="230">
        <v>894.3</v>
      </c>
      <c r="EE419" s="223" t="s">
        <v>863</v>
      </c>
      <c r="EF419" s="230">
        <v>3.16</v>
      </c>
      <c r="EG419" s="230">
        <v>0</v>
      </c>
      <c r="EI419" s="282">
        <v>9</v>
      </c>
      <c r="EJ419" s="282">
        <v>5</v>
      </c>
      <c r="EK419" s="230"/>
      <c r="EL419" s="107">
        <v>2</v>
      </c>
      <c r="EM419" s="107">
        <v>1</v>
      </c>
      <c r="EN419" s="107">
        <v>165</v>
      </c>
      <c r="EO419" s="107">
        <v>95</v>
      </c>
      <c r="EP419" s="557">
        <f t="shared" si="7"/>
        <v>34.894398530762174</v>
      </c>
      <c r="EQ419" s="557">
        <v>1</v>
      </c>
      <c r="ER419" s="107" t="s">
        <v>863</v>
      </c>
      <c r="ES419" s="557">
        <v>1</v>
      </c>
      <c r="ET419" s="557">
        <v>1</v>
      </c>
      <c r="EU419" s="107">
        <v>2</v>
      </c>
      <c r="EV419" s="1030">
        <v>43055</v>
      </c>
      <c r="EW419" s="107"/>
      <c r="EX419" s="987">
        <v>7462</v>
      </c>
      <c r="EY419" s="126"/>
      <c r="EZ419" s="230"/>
      <c r="FA419" s="230"/>
      <c r="FB419" s="230"/>
      <c r="FC419" s="230"/>
      <c r="FD419" s="594"/>
      <c r="FE419" s="711"/>
      <c r="FF419" s="228">
        <v>8</v>
      </c>
      <c r="FG419" s="228">
        <v>139135</v>
      </c>
      <c r="FH419" s="228">
        <v>10</v>
      </c>
      <c r="FI419" s="621">
        <v>1739.1875</v>
      </c>
      <c r="FJ419" s="716">
        <v>1476.5701875000002</v>
      </c>
      <c r="FK419" s="716"/>
      <c r="FL419" s="722"/>
      <c r="FM419" s="730">
        <v>1.2109143304777714</v>
      </c>
      <c r="FN419" s="634"/>
      <c r="FO419" s="634" t="e">
        <v>#DIV/0!</v>
      </c>
      <c r="FP419" s="583">
        <v>1788</v>
      </c>
      <c r="FQ419" s="234" t="s">
        <v>161</v>
      </c>
      <c r="FR419" s="93"/>
      <c r="FS419" s="101">
        <v>84.9</v>
      </c>
      <c r="GR419" s="225"/>
      <c r="GS419" s="225"/>
    </row>
    <row r="420" spans="1:201" hidden="1" x14ac:dyDescent="0.25">
      <c r="A420" s="101">
        <v>297</v>
      </c>
      <c r="B420" s="228">
        <f>COUNTIFS($E$1:E420,E420,$G$1:G420,G420)</f>
        <v>1</v>
      </c>
      <c r="C420" s="228"/>
      <c r="D420" s="966">
        <v>7466</v>
      </c>
      <c r="E420" s="233" t="s">
        <v>977</v>
      </c>
      <c r="F420" s="223" t="s">
        <v>978</v>
      </c>
      <c r="G420" s="230">
        <v>657316176</v>
      </c>
      <c r="H420" s="230">
        <f t="shared" si="6"/>
        <v>52</v>
      </c>
      <c r="I420" s="223" t="s">
        <v>979</v>
      </c>
      <c r="J420" s="232" t="s">
        <v>78</v>
      </c>
      <c r="K420" s="230" t="s">
        <v>980</v>
      </c>
      <c r="L420" s="257" t="s">
        <v>48</v>
      </c>
      <c r="M420" s="230">
        <v>4</v>
      </c>
      <c r="N420" s="223">
        <v>2</v>
      </c>
      <c r="O420" s="223" t="s">
        <v>969</v>
      </c>
      <c r="P420" s="223" t="s">
        <v>40</v>
      </c>
      <c r="Q420" s="296" t="s">
        <v>951</v>
      </c>
      <c r="T420" s="173" t="s">
        <v>805</v>
      </c>
      <c r="U420" s="177" t="s">
        <v>817</v>
      </c>
      <c r="V420" s="193" t="s">
        <v>545</v>
      </c>
      <c r="W420" s="173" t="s">
        <v>807</v>
      </c>
      <c r="X420" s="190" t="s">
        <v>808</v>
      </c>
      <c r="Y420" s="173" t="s">
        <v>545</v>
      </c>
      <c r="Z420" s="173" t="s">
        <v>545</v>
      </c>
      <c r="AA420" s="97"/>
      <c r="AB420" s="97"/>
      <c r="AC420" s="109"/>
      <c r="AD420" s="109"/>
      <c r="AE420" s="109"/>
      <c r="AF420" s="109"/>
      <c r="AG420" s="109"/>
      <c r="AH420" s="166" t="s">
        <v>161</v>
      </c>
      <c r="AJ420" s="226">
        <v>66.599999999999994</v>
      </c>
      <c r="AK420" s="226">
        <v>91.9</v>
      </c>
      <c r="AL420" s="318">
        <v>61.205399999999997</v>
      </c>
      <c r="AM420" s="226">
        <v>64715</v>
      </c>
      <c r="AN420" s="281">
        <v>64.715000000000003</v>
      </c>
      <c r="AO420" s="226">
        <v>4</v>
      </c>
      <c r="AP420" s="370">
        <v>78.900000000000006</v>
      </c>
      <c r="AQ420" s="320">
        <v>10.1</v>
      </c>
      <c r="AR420" s="371">
        <v>8.57</v>
      </c>
      <c r="AS420" s="322">
        <v>97.57</v>
      </c>
      <c r="AT420" s="373">
        <v>7.8118811881188126</v>
      </c>
      <c r="AU420" s="369">
        <v>66.947821782178224</v>
      </c>
      <c r="AV420" s="325">
        <v>4.2260310658810925</v>
      </c>
      <c r="AW420" s="280">
        <v>71.634855748022233</v>
      </c>
      <c r="AX420" s="326">
        <v>2.7217441860465117</v>
      </c>
      <c r="AY420" s="330">
        <v>3.44</v>
      </c>
      <c r="AZ420" s="231" t="s">
        <v>754</v>
      </c>
      <c r="BA420" s="327">
        <v>3.95</v>
      </c>
      <c r="BB420" s="328">
        <v>0.24087743891878821</v>
      </c>
      <c r="BC420" s="329">
        <v>1.4530288503955546</v>
      </c>
      <c r="BD420" s="329"/>
      <c r="BE420" s="231" t="s">
        <v>754</v>
      </c>
      <c r="BF420" s="231" t="s">
        <v>754</v>
      </c>
      <c r="BG420" s="231" t="s">
        <v>754</v>
      </c>
      <c r="BH420" s="231" t="s">
        <v>754</v>
      </c>
      <c r="BJ420" s="108">
        <v>27.7</v>
      </c>
      <c r="BK420" s="108">
        <v>72.2</v>
      </c>
      <c r="BL420" s="331">
        <v>0.38365650969529086</v>
      </c>
      <c r="BM420" s="342">
        <v>3.1</v>
      </c>
      <c r="BN420" s="231" t="s">
        <v>754</v>
      </c>
      <c r="BO420" s="108">
        <v>16.100000000000001</v>
      </c>
      <c r="BP420" s="108">
        <v>16.5</v>
      </c>
      <c r="BQ420" s="333">
        <v>1.0248447204968942</v>
      </c>
      <c r="BR420" s="347"/>
      <c r="BS420" s="347"/>
      <c r="BT420" s="347"/>
      <c r="BU420" s="347"/>
      <c r="BV420" s="347"/>
      <c r="BW420" s="347"/>
      <c r="BX420" s="347"/>
      <c r="BY420" s="347"/>
      <c r="BZ420" s="347"/>
      <c r="CA420" s="347"/>
      <c r="CB420" s="347"/>
      <c r="CC420" s="347"/>
      <c r="CN420" s="470">
        <v>10.8</v>
      </c>
      <c r="CO420" s="470">
        <v>43.4</v>
      </c>
      <c r="CP420" s="470">
        <v>4.67</v>
      </c>
      <c r="CQ420" s="470">
        <v>5.98</v>
      </c>
      <c r="CR420" s="470">
        <v>0.64</v>
      </c>
      <c r="CS420" s="470">
        <v>48.8</v>
      </c>
      <c r="CT420" s="470">
        <v>5.25</v>
      </c>
      <c r="CU420" s="470">
        <v>0.12</v>
      </c>
      <c r="CX420" s="158" t="s">
        <v>926</v>
      </c>
      <c r="CY420" s="158"/>
      <c r="CZ420" s="62" t="s">
        <v>930</v>
      </c>
      <c r="DA420" s="62" t="s">
        <v>930</v>
      </c>
      <c r="DD420" s="54">
        <v>7466</v>
      </c>
      <c r="DE420" s="56">
        <v>73.773560209999985</v>
      </c>
      <c r="DF420" s="56">
        <v>103.87264299999995</v>
      </c>
      <c r="DG420" s="56">
        <v>0</v>
      </c>
      <c r="DH420" s="56">
        <v>0</v>
      </c>
      <c r="DI420" s="4" t="s">
        <v>977</v>
      </c>
      <c r="DM420" s="226">
        <v>52</v>
      </c>
      <c r="DN420" s="266" t="s">
        <v>1090</v>
      </c>
      <c r="DO420" s="46" t="s">
        <v>48</v>
      </c>
      <c r="DX420" s="274" t="s">
        <v>863</v>
      </c>
      <c r="DY420" s="274" t="s">
        <v>863</v>
      </c>
      <c r="DZ420" s="274" t="s">
        <v>863</v>
      </c>
      <c r="EA420" s="274" t="s">
        <v>863</v>
      </c>
      <c r="EB420" s="274" t="s">
        <v>863</v>
      </c>
      <c r="EC420" s="274" t="s">
        <v>863</v>
      </c>
      <c r="ED420" s="274" t="s">
        <v>863</v>
      </c>
      <c r="EE420" s="274" t="s">
        <v>863</v>
      </c>
      <c r="EF420" s="274" t="s">
        <v>863</v>
      </c>
      <c r="EG420" s="230">
        <v>0</v>
      </c>
      <c r="EX420" s="987">
        <v>7466</v>
      </c>
      <c r="EY420" s="126">
        <v>75</v>
      </c>
      <c r="EZ420" s="230">
        <v>74886</v>
      </c>
      <c r="FA420" s="230">
        <v>2</v>
      </c>
      <c r="FB420" s="133">
        <v>1996.96</v>
      </c>
      <c r="FC420" s="133"/>
      <c r="FD420" s="924">
        <v>1329.9753599999999</v>
      </c>
      <c r="FE420" s="925"/>
      <c r="FF420" s="621">
        <v>22</v>
      </c>
      <c r="FG420" s="621">
        <v>105673</v>
      </c>
      <c r="FH420" s="621">
        <v>10</v>
      </c>
      <c r="FI420" s="621">
        <v>480.33181818181822</v>
      </c>
      <c r="FJ420" s="716">
        <v>319.90099090909092</v>
      </c>
      <c r="FK420" s="716"/>
      <c r="FL420" s="722">
        <v>4.1574593320905056</v>
      </c>
      <c r="FM420" s="730"/>
      <c r="FN420" s="634"/>
      <c r="FO420" s="634"/>
      <c r="FP420" s="927" t="s">
        <v>545</v>
      </c>
      <c r="FQ420" s="234" t="s">
        <v>161</v>
      </c>
      <c r="FR420" s="42"/>
      <c r="FS420" s="101">
        <v>66.599999999999994</v>
      </c>
      <c r="GR420" s="225"/>
      <c r="GS420" s="225"/>
    </row>
    <row r="421" spans="1:201" hidden="1" x14ac:dyDescent="0.25">
      <c r="A421" s="101">
        <v>298</v>
      </c>
      <c r="B421" s="228">
        <f>COUNTIFS($E$1:E421,E421,$G$1:G421,G421)</f>
        <v>2</v>
      </c>
      <c r="C421" s="228"/>
      <c r="D421" s="966">
        <v>7467</v>
      </c>
      <c r="E421" s="233" t="s">
        <v>977</v>
      </c>
      <c r="F421" s="223" t="s">
        <v>978</v>
      </c>
      <c r="G421" s="230">
        <v>657316176</v>
      </c>
      <c r="H421" s="230">
        <f t="shared" si="6"/>
        <v>52</v>
      </c>
      <c r="I421" s="223" t="s">
        <v>979</v>
      </c>
      <c r="J421" s="232" t="s">
        <v>78</v>
      </c>
      <c r="K421" s="230" t="s">
        <v>980</v>
      </c>
      <c r="L421" s="257" t="s">
        <v>48</v>
      </c>
      <c r="M421" s="230">
        <v>1</v>
      </c>
      <c r="N421" s="223">
        <v>2</v>
      </c>
      <c r="O421" s="223" t="s">
        <v>969</v>
      </c>
      <c r="P421" s="223" t="s">
        <v>40</v>
      </c>
      <c r="Q421" s="296" t="s">
        <v>951</v>
      </c>
      <c r="T421" s="173" t="s">
        <v>545</v>
      </c>
      <c r="U421" s="177" t="s">
        <v>545</v>
      </c>
      <c r="V421" s="193" t="s">
        <v>545</v>
      </c>
      <c r="W421" s="173" t="s">
        <v>545</v>
      </c>
      <c r="X421" s="190" t="s">
        <v>981</v>
      </c>
      <c r="Y421" s="173" t="s">
        <v>545</v>
      </c>
      <c r="Z421" s="173" t="s">
        <v>545</v>
      </c>
      <c r="AA421" s="97"/>
      <c r="AB421" s="97"/>
      <c r="AC421" s="109"/>
      <c r="AD421" s="109"/>
      <c r="AE421" s="109"/>
      <c r="AF421" s="109"/>
      <c r="AG421" s="109"/>
      <c r="AH421" s="166" t="s">
        <v>158</v>
      </c>
      <c r="AJ421" s="226">
        <v>41.8</v>
      </c>
      <c r="AK421" s="226">
        <v>86.4</v>
      </c>
      <c r="AL421" s="318">
        <v>36.115200000000002</v>
      </c>
      <c r="AM421" s="226">
        <v>64286</v>
      </c>
      <c r="AN421" s="281">
        <v>128.572</v>
      </c>
      <c r="AO421" s="226">
        <v>2</v>
      </c>
      <c r="AP421" s="370">
        <v>78.2</v>
      </c>
      <c r="AQ421" s="320">
        <v>11.8</v>
      </c>
      <c r="AR421" s="371">
        <v>9.2100000000000009</v>
      </c>
      <c r="AS421" s="322">
        <v>99.210000000000008</v>
      </c>
      <c r="AT421" s="373">
        <v>6.6271186440677967</v>
      </c>
      <c r="AU421" s="369">
        <v>61.035762711864415</v>
      </c>
      <c r="AV421" s="325">
        <v>3.7220371251784865</v>
      </c>
      <c r="AW421" s="280">
        <v>71.599999999999994</v>
      </c>
      <c r="AX421" s="326">
        <v>2.4</v>
      </c>
      <c r="AY421" s="330">
        <v>3.1</v>
      </c>
      <c r="AZ421" s="231" t="s">
        <v>754</v>
      </c>
      <c r="BA421" s="327" t="s">
        <v>754</v>
      </c>
      <c r="BB421" s="473" t="s">
        <v>754</v>
      </c>
      <c r="BC421" s="329">
        <v>1.3200000000000016</v>
      </c>
      <c r="BD421" s="329"/>
      <c r="BE421" s="231" t="s">
        <v>754</v>
      </c>
      <c r="BF421" s="231" t="s">
        <v>754</v>
      </c>
      <c r="BG421" s="231" t="s">
        <v>754</v>
      </c>
      <c r="BH421" s="231" t="s">
        <v>754</v>
      </c>
      <c r="BI421" s="231" t="s">
        <v>754</v>
      </c>
      <c r="BJ421" s="226">
        <v>32.4</v>
      </c>
      <c r="BK421" s="226">
        <v>67.3</v>
      </c>
      <c r="BL421" s="331">
        <v>0.48142644873699852</v>
      </c>
      <c r="BM421" s="342" t="s">
        <v>754</v>
      </c>
      <c r="BN421" s="226">
        <v>0.1</v>
      </c>
      <c r="BO421" s="108" t="s">
        <v>754</v>
      </c>
      <c r="BP421" s="268" t="s">
        <v>754</v>
      </c>
      <c r="BQ421" s="333" t="e">
        <v>#VALUE!</v>
      </c>
      <c r="BR421" s="347"/>
      <c r="BS421" s="347"/>
      <c r="BT421" s="347"/>
      <c r="BU421" s="347"/>
      <c r="BV421" s="347"/>
      <c r="BW421" s="347"/>
      <c r="BX421" s="347"/>
      <c r="BY421" s="347"/>
      <c r="BZ421" s="347"/>
      <c r="CA421" s="347"/>
      <c r="CB421" s="347"/>
      <c r="CC421" s="347"/>
      <c r="CD421" s="280">
        <v>4.6020000000000003</v>
      </c>
      <c r="CE421" s="226">
        <v>39</v>
      </c>
      <c r="CF421" s="226">
        <v>57.7</v>
      </c>
      <c r="CG421" s="231" t="s">
        <v>754</v>
      </c>
      <c r="CH421" s="231" t="s">
        <v>754</v>
      </c>
      <c r="CI421" s="231" t="s">
        <v>754</v>
      </c>
      <c r="CJ421" s="231" t="s">
        <v>754</v>
      </c>
      <c r="CK421" s="231"/>
      <c r="CL421" s="231"/>
      <c r="CM421" s="231" t="s">
        <v>754</v>
      </c>
      <c r="CN421" s="470"/>
      <c r="CO421" s="470"/>
      <c r="CP421" s="470"/>
      <c r="CQ421" s="470"/>
      <c r="CR421" s="470"/>
      <c r="CS421" s="470"/>
      <c r="CT421" s="470"/>
      <c r="CU421" s="470"/>
      <c r="CV421" s="231" t="s">
        <v>754</v>
      </c>
      <c r="CW421" s="231" t="s">
        <v>754</v>
      </c>
      <c r="CX421" s="158" t="s">
        <v>926</v>
      </c>
      <c r="CY421" s="158"/>
      <c r="CZ421" s="62" t="s">
        <v>930</v>
      </c>
      <c r="DA421" s="62" t="s">
        <v>930</v>
      </c>
      <c r="DI421" s="4" t="s">
        <v>977</v>
      </c>
      <c r="DM421" s="226">
        <v>52</v>
      </c>
      <c r="DN421" s="266" t="s">
        <v>1090</v>
      </c>
      <c r="DO421" s="46" t="s">
        <v>48</v>
      </c>
      <c r="DX421" s="274" t="s">
        <v>863</v>
      </c>
      <c r="DY421" s="274" t="s">
        <v>863</v>
      </c>
      <c r="DZ421" s="274" t="s">
        <v>863</v>
      </c>
      <c r="EA421" s="274" t="s">
        <v>863</v>
      </c>
      <c r="EB421" s="274" t="s">
        <v>863</v>
      </c>
      <c r="EC421" s="274" t="s">
        <v>863</v>
      </c>
      <c r="ED421" s="274" t="s">
        <v>863</v>
      </c>
      <c r="EE421" s="274" t="s">
        <v>863</v>
      </c>
      <c r="EF421" s="274" t="s">
        <v>863</v>
      </c>
      <c r="EG421" s="230">
        <v>0</v>
      </c>
      <c r="EX421" s="987">
        <v>7467</v>
      </c>
      <c r="EY421" s="126">
        <v>46</v>
      </c>
      <c r="EZ421" s="230">
        <v>201910</v>
      </c>
      <c r="FA421" s="230">
        <v>2</v>
      </c>
      <c r="FB421" s="133">
        <v>8778.6956521739139</v>
      </c>
      <c r="FC421" s="133"/>
      <c r="FD421" s="924">
        <v>3669.4947826086955</v>
      </c>
      <c r="FE421" s="925"/>
      <c r="FF421" s="621">
        <v>4</v>
      </c>
      <c r="FG421" s="621">
        <v>177972</v>
      </c>
      <c r="FH421" s="621">
        <v>10</v>
      </c>
      <c r="FI421" s="621">
        <v>4449.3</v>
      </c>
      <c r="FJ421" s="716">
        <v>1859.8073999999999</v>
      </c>
      <c r="FK421" s="716"/>
      <c r="FL421" s="722">
        <v>1.9730509635614395</v>
      </c>
      <c r="FM421" s="730"/>
      <c r="FN421" s="634"/>
      <c r="FO421" s="634"/>
      <c r="FP421" s="927" t="s">
        <v>545</v>
      </c>
      <c r="FQ421" s="234" t="s">
        <v>158</v>
      </c>
      <c r="FR421" s="93"/>
      <c r="FS421" s="101">
        <v>41.8</v>
      </c>
      <c r="GR421" s="225"/>
      <c r="GS421" s="225"/>
    </row>
    <row r="422" spans="1:201" hidden="1" x14ac:dyDescent="0.25">
      <c r="A422" s="101">
        <v>299</v>
      </c>
      <c r="B422" s="228">
        <f>COUNTIFS($E$1:E422,E422,$G$1:G422,G422)</f>
        <v>1</v>
      </c>
      <c r="C422" s="228"/>
      <c r="D422" s="966">
        <v>7468</v>
      </c>
      <c r="E422" s="233" t="s">
        <v>982</v>
      </c>
      <c r="F422" s="223" t="s">
        <v>498</v>
      </c>
      <c r="G422" s="230">
        <v>311294841</v>
      </c>
      <c r="H422" s="230">
        <f t="shared" si="6"/>
        <v>86</v>
      </c>
      <c r="I422" s="223" t="s">
        <v>979</v>
      </c>
      <c r="J422" s="232" t="s">
        <v>983</v>
      </c>
      <c r="K422" s="230" t="s">
        <v>980</v>
      </c>
      <c r="L422" s="257" t="s">
        <v>48</v>
      </c>
      <c r="M422" s="230">
        <v>7</v>
      </c>
      <c r="N422" s="223">
        <v>8</v>
      </c>
      <c r="O422" s="223" t="s">
        <v>969</v>
      </c>
      <c r="P422" s="223" t="s">
        <v>40</v>
      </c>
      <c r="Q422" s="296" t="s">
        <v>951</v>
      </c>
      <c r="T422" s="173" t="s">
        <v>805</v>
      </c>
      <c r="U422" s="177" t="s">
        <v>817</v>
      </c>
      <c r="V422" s="193" t="s">
        <v>545</v>
      </c>
      <c r="W422" s="173" t="s">
        <v>807</v>
      </c>
      <c r="X422" s="190" t="s">
        <v>808</v>
      </c>
      <c r="Y422" s="173" t="s">
        <v>545</v>
      </c>
      <c r="Z422" s="173" t="s">
        <v>545</v>
      </c>
      <c r="AA422" s="97"/>
      <c r="AB422" s="97"/>
      <c r="AC422" s="109"/>
      <c r="AD422" s="109"/>
      <c r="AE422" s="109"/>
      <c r="AF422" s="109"/>
      <c r="AG422" s="109"/>
      <c r="AH422" s="166" t="s">
        <v>158</v>
      </c>
      <c r="AJ422" s="226">
        <v>68.8</v>
      </c>
      <c r="AK422" s="226">
        <v>89.9</v>
      </c>
      <c r="AL422" s="318">
        <v>61.851199999999999</v>
      </c>
      <c r="AM422" s="226">
        <v>129818</v>
      </c>
      <c r="AN422" s="281">
        <v>74.181714285714293</v>
      </c>
      <c r="AO422" s="226">
        <v>4</v>
      </c>
      <c r="AP422" s="370">
        <v>40.9</v>
      </c>
      <c r="AQ422" s="320">
        <v>9.66</v>
      </c>
      <c r="AR422" s="371">
        <v>44.6</v>
      </c>
      <c r="AS422" s="322">
        <v>95.16</v>
      </c>
      <c r="AT422" s="373">
        <v>4.2339544513457552</v>
      </c>
      <c r="AU422" s="369">
        <v>188.8343685300207</v>
      </c>
      <c r="AV422" s="325">
        <v>0.75377810541835599</v>
      </c>
      <c r="AW422" s="280">
        <v>37.596683653672038</v>
      </c>
      <c r="AX422" s="326">
        <v>0.35748071979434448</v>
      </c>
      <c r="AY422" s="330">
        <v>0.88</v>
      </c>
      <c r="AZ422" s="231" t="s">
        <v>754</v>
      </c>
      <c r="BA422" s="327">
        <v>38.9</v>
      </c>
      <c r="BB422" s="328">
        <v>5.6639159789947491E-2</v>
      </c>
      <c r="BC422" s="329">
        <v>0.66066326926559216</v>
      </c>
      <c r="BD422" s="329"/>
      <c r="BE422" s="231" t="s">
        <v>754</v>
      </c>
      <c r="BF422" s="231" t="s">
        <v>754</v>
      </c>
      <c r="BG422" s="231" t="s">
        <v>754</v>
      </c>
      <c r="BH422" s="231" t="s">
        <v>754</v>
      </c>
      <c r="BJ422" s="108">
        <v>72.3</v>
      </c>
      <c r="BK422" s="108">
        <v>27.5</v>
      </c>
      <c r="BL422" s="331">
        <v>2.6290909090909089</v>
      </c>
      <c r="BM422" s="342">
        <v>3.7</v>
      </c>
      <c r="BN422" s="231" t="s">
        <v>754</v>
      </c>
      <c r="BO422" s="108">
        <v>36.9</v>
      </c>
      <c r="BP422" s="108">
        <v>15.2</v>
      </c>
      <c r="BQ422" s="333">
        <v>0.41192411924119243</v>
      </c>
      <c r="BR422" s="347"/>
      <c r="BS422" s="347"/>
      <c r="BT422" s="347"/>
      <c r="BU422" s="347"/>
      <c r="BV422" s="347"/>
      <c r="BW422" s="347"/>
      <c r="BX422" s="347"/>
      <c r="BY422" s="347"/>
      <c r="BZ422" s="347"/>
      <c r="CA422" s="347"/>
      <c r="CB422" s="347"/>
      <c r="CC422" s="347"/>
      <c r="CN422" s="470">
        <v>11.4</v>
      </c>
      <c r="CO422" s="470">
        <v>44.4</v>
      </c>
      <c r="CP422" s="470">
        <v>5.0599999999999996</v>
      </c>
      <c r="CQ422" s="470">
        <v>24.1</v>
      </c>
      <c r="CR422" s="470">
        <v>2.74</v>
      </c>
      <c r="CS422" s="470">
        <v>24.4</v>
      </c>
      <c r="CT422" s="470">
        <v>2.78</v>
      </c>
      <c r="CU422" s="470">
        <v>0.1</v>
      </c>
      <c r="CX422" s="158" t="s">
        <v>926</v>
      </c>
      <c r="CY422" s="158"/>
      <c r="CZ422" s="474" t="s">
        <v>1294</v>
      </c>
      <c r="DA422" s="98" t="s">
        <v>1294</v>
      </c>
      <c r="DI422" s="4" t="s">
        <v>982</v>
      </c>
      <c r="DM422" s="226">
        <v>86</v>
      </c>
      <c r="DN422" s="521" t="s">
        <v>1088</v>
      </c>
      <c r="DO422" s="46" t="s">
        <v>48</v>
      </c>
      <c r="DX422" s="230">
        <v>17.8</v>
      </c>
      <c r="DY422" s="223" t="s">
        <v>863</v>
      </c>
      <c r="DZ422" s="230">
        <v>16262</v>
      </c>
      <c r="EA422" s="230">
        <v>0.55000000000000004</v>
      </c>
      <c r="EB422" s="230">
        <v>0.45</v>
      </c>
      <c r="EC422" s="223" t="s">
        <v>863</v>
      </c>
      <c r="ED422" s="223" t="s">
        <v>863</v>
      </c>
      <c r="EE422" s="223" t="s">
        <v>863</v>
      </c>
      <c r="EF422" s="223" t="s">
        <v>863</v>
      </c>
      <c r="EG422" s="223">
        <v>0</v>
      </c>
      <c r="EX422" s="987">
        <v>7468</v>
      </c>
      <c r="EY422" s="126">
        <v>36</v>
      </c>
      <c r="EZ422" s="230">
        <v>375581</v>
      </c>
      <c r="FA422" s="230">
        <v>2</v>
      </c>
      <c r="FB422" s="133">
        <v>20865.611111111109</v>
      </c>
      <c r="FC422" s="133"/>
      <c r="FD422" s="924">
        <v>14355.540444444443</v>
      </c>
      <c r="FE422" s="925"/>
      <c r="FF422" s="621">
        <v>36</v>
      </c>
      <c r="FG422" s="621">
        <v>209781</v>
      </c>
      <c r="FH422" s="621">
        <v>5</v>
      </c>
      <c r="FI422" s="621">
        <v>1165.45</v>
      </c>
      <c r="FJ422" s="716">
        <v>801.82960000000003</v>
      </c>
      <c r="FK422" s="716"/>
      <c r="FL422" s="722">
        <v>17.903480296118332</v>
      </c>
      <c r="FM422" s="730"/>
      <c r="FN422" s="634"/>
      <c r="FO422" s="634"/>
      <c r="FP422" s="583" t="s">
        <v>545</v>
      </c>
      <c r="FQ422" s="234" t="s">
        <v>158</v>
      </c>
      <c r="FR422" s="42"/>
      <c r="FS422" s="101">
        <v>68.8</v>
      </c>
      <c r="GR422" s="225"/>
      <c r="GS422" s="225"/>
    </row>
    <row r="423" spans="1:201" hidden="1" x14ac:dyDescent="0.25">
      <c r="A423" s="101">
        <v>300</v>
      </c>
      <c r="B423" s="228">
        <f>COUNTIFS($E$1:E423,E423,$G$1:G423,G423)</f>
        <v>2</v>
      </c>
      <c r="C423" s="228"/>
      <c r="D423" s="966">
        <v>7489</v>
      </c>
      <c r="E423" s="233" t="s">
        <v>147</v>
      </c>
      <c r="F423" s="223" t="s">
        <v>148</v>
      </c>
      <c r="G423" s="230">
        <v>5507302504</v>
      </c>
      <c r="H423" s="230">
        <f t="shared" si="6"/>
        <v>62</v>
      </c>
      <c r="I423" s="223" t="s">
        <v>1169</v>
      </c>
      <c r="J423" s="232" t="s">
        <v>1170</v>
      </c>
      <c r="K423" s="230" t="s">
        <v>53</v>
      </c>
      <c r="L423" s="257" t="s">
        <v>48</v>
      </c>
      <c r="M423" s="230">
        <v>18</v>
      </c>
      <c r="N423" s="223">
        <v>1</v>
      </c>
      <c r="O423" s="223" t="s">
        <v>863</v>
      </c>
      <c r="P423" s="223">
        <v>8</v>
      </c>
      <c r="Q423" s="296" t="s">
        <v>951</v>
      </c>
      <c r="T423" s="173" t="s">
        <v>805</v>
      </c>
      <c r="U423" s="177" t="s">
        <v>817</v>
      </c>
      <c r="V423" s="193" t="s">
        <v>545</v>
      </c>
      <c r="W423" s="173" t="s">
        <v>807</v>
      </c>
      <c r="X423" s="190" t="s">
        <v>808</v>
      </c>
      <c r="Y423" s="173" t="s">
        <v>545</v>
      </c>
      <c r="Z423" s="173" t="s">
        <v>545</v>
      </c>
      <c r="AA423" s="97"/>
      <c r="AB423" s="97"/>
      <c r="AC423" s="109"/>
      <c r="AD423" s="109"/>
      <c r="AE423" s="109"/>
      <c r="AF423" s="109"/>
      <c r="AG423" s="109"/>
      <c r="AH423" s="166" t="s">
        <v>158</v>
      </c>
      <c r="AL423" s="318"/>
      <c r="AN423" s="281"/>
      <c r="AP423" s="370">
        <v>32.4</v>
      </c>
      <c r="AQ423" s="320">
        <v>54.1</v>
      </c>
      <c r="AR423" s="371">
        <v>8.8000000000000007</v>
      </c>
      <c r="AS423" s="322">
        <v>95.3</v>
      </c>
      <c r="AT423" s="373">
        <v>0.59889094269870602</v>
      </c>
      <c r="AU423" s="369">
        <v>5.2702402957486134</v>
      </c>
      <c r="AV423" s="325">
        <v>0.51510333863275037</v>
      </c>
      <c r="AW423" s="280">
        <v>16</v>
      </c>
      <c r="AX423" s="326">
        <v>1.29</v>
      </c>
      <c r="AY423" s="330">
        <v>3.75</v>
      </c>
      <c r="AZ423" s="231" t="s">
        <v>754</v>
      </c>
      <c r="BA423" s="327">
        <v>22</v>
      </c>
      <c r="BB423" s="328">
        <v>0.18</v>
      </c>
      <c r="BC423" s="329">
        <v>3.28</v>
      </c>
      <c r="BD423" s="329"/>
      <c r="BE423" s="231"/>
      <c r="BF423" s="231"/>
      <c r="BG423" s="231"/>
      <c r="BH423" s="231"/>
      <c r="BJ423" s="108">
        <v>40.1</v>
      </c>
      <c r="BK423" s="108">
        <v>59</v>
      </c>
      <c r="BL423" s="331">
        <v>0.6796610169491526</v>
      </c>
      <c r="BM423" s="332">
        <v>0.16</v>
      </c>
      <c r="BN423" s="231" t="s">
        <v>754</v>
      </c>
      <c r="BO423" s="330">
        <v>12.9</v>
      </c>
      <c r="BP423" s="330">
        <v>21.1</v>
      </c>
      <c r="BQ423" s="333"/>
      <c r="BR423" s="347"/>
      <c r="BS423" s="347"/>
      <c r="BT423" s="347"/>
      <c r="BU423" s="347"/>
      <c r="BV423" s="347"/>
      <c r="BW423" s="347"/>
      <c r="BX423" s="347"/>
      <c r="BY423" s="347"/>
      <c r="BZ423" s="347"/>
      <c r="CA423" s="347"/>
      <c r="CB423" s="347"/>
      <c r="CC423" s="347"/>
      <c r="CN423" s="470">
        <v>50</v>
      </c>
      <c r="CO423" s="470">
        <v>31.3</v>
      </c>
      <c r="CP423" s="470">
        <v>15.7</v>
      </c>
      <c r="CQ423" s="470">
        <v>12.1</v>
      </c>
      <c r="CR423" s="470">
        <v>6.06</v>
      </c>
      <c r="CS423" s="470">
        <v>52.9</v>
      </c>
      <c r="CT423" s="470">
        <v>26.4</v>
      </c>
      <c r="CU423" s="470">
        <v>0.61</v>
      </c>
      <c r="CX423" s="158" t="s">
        <v>926</v>
      </c>
      <c r="CY423" s="158"/>
      <c r="CZ423" s="62" t="s">
        <v>927</v>
      </c>
      <c r="DA423" s="62" t="s">
        <v>927</v>
      </c>
      <c r="DI423" s="4" t="s">
        <v>147</v>
      </c>
      <c r="DM423" s="226">
        <v>62</v>
      </c>
      <c r="DN423" s="521" t="s">
        <v>1088</v>
      </c>
      <c r="DO423" s="46" t="s">
        <v>48</v>
      </c>
      <c r="DP423" s="986" t="s">
        <v>158</v>
      </c>
      <c r="DX423" s="223" t="s">
        <v>863</v>
      </c>
      <c r="DY423" s="223" t="s">
        <v>863</v>
      </c>
      <c r="DZ423" s="230">
        <v>119</v>
      </c>
      <c r="EA423" s="230">
        <v>101</v>
      </c>
      <c r="EB423" s="230">
        <v>89.9</v>
      </c>
      <c r="EC423" s="223" t="s">
        <v>863</v>
      </c>
      <c r="ED423" s="223" t="s">
        <v>863</v>
      </c>
      <c r="EE423" s="223" t="s">
        <v>863</v>
      </c>
      <c r="EF423" s="223" t="s">
        <v>863</v>
      </c>
      <c r="EG423" s="230">
        <v>0</v>
      </c>
      <c r="EI423" s="282">
        <v>1</v>
      </c>
      <c r="EJ423" s="282">
        <v>18</v>
      </c>
      <c r="EK423" s="230"/>
      <c r="EL423" s="107">
        <v>2</v>
      </c>
      <c r="EM423" s="107">
        <v>1</v>
      </c>
      <c r="EN423" s="107" t="s">
        <v>754</v>
      </c>
      <c r="EO423" s="107" t="s">
        <v>754</v>
      </c>
      <c r="EP423" s="557" t="s">
        <v>754</v>
      </c>
      <c r="EQ423" s="557">
        <v>1</v>
      </c>
      <c r="ER423" s="107" t="s">
        <v>863</v>
      </c>
      <c r="ES423" s="557">
        <v>1</v>
      </c>
      <c r="ET423" s="557">
        <v>1</v>
      </c>
      <c r="EU423" s="107" t="s">
        <v>863</v>
      </c>
      <c r="EV423" s="107"/>
      <c r="EW423" s="107"/>
      <c r="EX423" s="987">
        <v>7489</v>
      </c>
      <c r="EY423" s="928"/>
      <c r="EZ423" s="457"/>
      <c r="FA423" s="230"/>
      <c r="FB423" s="133"/>
      <c r="FC423" s="133"/>
      <c r="FD423" s="525" t="s">
        <v>754</v>
      </c>
      <c r="FE423" s="926"/>
      <c r="FF423" s="228"/>
      <c r="FG423" s="228"/>
      <c r="FH423" s="228"/>
      <c r="FI423" s="228"/>
      <c r="FJ423" s="35"/>
      <c r="FK423" s="35"/>
      <c r="FL423" s="35"/>
      <c r="FM423" s="855"/>
      <c r="FN423" s="634"/>
      <c r="FO423" s="634"/>
      <c r="FP423" s="640">
        <v>119</v>
      </c>
      <c r="FQ423" s="234" t="s">
        <v>158</v>
      </c>
      <c r="FR423" s="93"/>
      <c r="FS423" s="101"/>
      <c r="GR423" s="225"/>
      <c r="GS423" s="225"/>
    </row>
    <row r="424" spans="1:201" hidden="1" x14ac:dyDescent="0.25">
      <c r="A424" s="101">
        <v>301</v>
      </c>
      <c r="B424" s="228">
        <f>COUNTIFS($E$1:E424,E424,$G$1:G424,G424)</f>
        <v>1</v>
      </c>
      <c r="C424" s="228"/>
      <c r="D424" s="966">
        <v>7506</v>
      </c>
      <c r="E424" s="233" t="s">
        <v>1171</v>
      </c>
      <c r="F424" s="223" t="s">
        <v>73</v>
      </c>
      <c r="G424" s="230">
        <v>7106155342</v>
      </c>
      <c r="H424" s="230">
        <f t="shared" si="6"/>
        <v>46</v>
      </c>
      <c r="I424" s="223" t="s">
        <v>1172</v>
      </c>
      <c r="J424" s="232" t="s">
        <v>1173</v>
      </c>
      <c r="K424" s="230" t="s">
        <v>53</v>
      </c>
      <c r="L424" s="257" t="s">
        <v>48</v>
      </c>
      <c r="M424" s="230">
        <v>14</v>
      </c>
      <c r="N424" s="223">
        <v>8</v>
      </c>
      <c r="O424" s="223"/>
      <c r="P424" s="223">
        <v>6</v>
      </c>
      <c r="Q424" s="296" t="s">
        <v>951</v>
      </c>
      <c r="T424" s="173" t="s">
        <v>805</v>
      </c>
      <c r="U424" s="177" t="s">
        <v>817</v>
      </c>
      <c r="V424" s="193" t="s">
        <v>545</v>
      </c>
      <c r="W424" s="173" t="s">
        <v>807</v>
      </c>
      <c r="X424" s="190" t="s">
        <v>808</v>
      </c>
      <c r="Y424" s="173" t="s">
        <v>545</v>
      </c>
      <c r="Z424" s="173" t="s">
        <v>545</v>
      </c>
      <c r="AA424" s="97"/>
      <c r="AB424" s="97"/>
      <c r="AC424" s="109"/>
      <c r="AD424" s="109"/>
      <c r="AE424" s="109"/>
      <c r="AF424" s="109"/>
      <c r="AG424" s="109"/>
      <c r="AH424" s="166" t="s">
        <v>158</v>
      </c>
      <c r="AL424" s="318"/>
      <c r="AN424" s="281"/>
      <c r="AP424" s="370">
        <v>13.9</v>
      </c>
      <c r="AQ424" s="320">
        <v>23.1</v>
      </c>
      <c r="AR424" s="371">
        <v>59.6</v>
      </c>
      <c r="AS424" s="322">
        <v>96.6</v>
      </c>
      <c r="AT424" s="373">
        <v>0.60173160173160167</v>
      </c>
      <c r="AU424" s="369">
        <v>35.863203463203462</v>
      </c>
      <c r="AV424" s="325">
        <v>0.16807738814993953</v>
      </c>
      <c r="AW424" s="280">
        <v>11</v>
      </c>
      <c r="AX424" s="326">
        <v>0.38</v>
      </c>
      <c r="AY424" s="330">
        <v>2.75</v>
      </c>
      <c r="AZ424" s="231" t="s">
        <v>754</v>
      </c>
      <c r="BA424" s="327">
        <v>3.49</v>
      </c>
      <c r="BB424" s="328">
        <v>0.06</v>
      </c>
      <c r="BC424" s="329">
        <v>0.58000000000000007</v>
      </c>
      <c r="BD424" s="329"/>
      <c r="BE424" s="231"/>
      <c r="BF424" s="231"/>
      <c r="BG424" s="231"/>
      <c r="BH424" s="231"/>
      <c r="BJ424" s="108">
        <v>39.9</v>
      </c>
      <c r="BK424" s="108">
        <v>59.5</v>
      </c>
      <c r="BL424" s="331">
        <v>0.6705882352941176</v>
      </c>
      <c r="BM424" s="332">
        <v>0.19</v>
      </c>
      <c r="BN424" s="231" t="s">
        <v>754</v>
      </c>
      <c r="BO424" s="330">
        <v>2.17</v>
      </c>
      <c r="BP424" s="330">
        <v>8.25</v>
      </c>
      <c r="BQ424" s="333"/>
      <c r="BR424" s="347"/>
      <c r="BS424" s="347"/>
      <c r="BT424" s="347"/>
      <c r="BU424" s="347"/>
      <c r="BV424" s="347"/>
      <c r="BW424" s="347"/>
      <c r="BX424" s="347"/>
      <c r="BY424" s="347"/>
      <c r="BZ424" s="347"/>
      <c r="CA424" s="347"/>
      <c r="CB424" s="347"/>
      <c r="CC424" s="347"/>
      <c r="CN424" s="470">
        <v>24.9</v>
      </c>
      <c r="CO424" s="470">
        <v>42.6</v>
      </c>
      <c r="CP424" s="470">
        <v>10.6</v>
      </c>
      <c r="CQ424" s="470">
        <v>28</v>
      </c>
      <c r="CR424" s="470">
        <v>6.97</v>
      </c>
      <c r="CS424" s="470">
        <v>25.7</v>
      </c>
      <c r="CT424" s="470">
        <v>6.39</v>
      </c>
      <c r="CU424" s="470">
        <v>0.18</v>
      </c>
      <c r="CX424" s="158" t="s">
        <v>926</v>
      </c>
      <c r="CY424" s="158"/>
      <c r="CZ424" s="62" t="s">
        <v>936</v>
      </c>
      <c r="DA424" s="62" t="s">
        <v>1293</v>
      </c>
      <c r="DI424" s="4" t="s">
        <v>1171</v>
      </c>
      <c r="DM424" s="226">
        <v>46</v>
      </c>
      <c r="DN424" s="521" t="s">
        <v>1088</v>
      </c>
      <c r="DO424" s="46" t="s">
        <v>48</v>
      </c>
      <c r="DP424" s="986" t="s">
        <v>158</v>
      </c>
      <c r="DX424" s="223" t="s">
        <v>863</v>
      </c>
      <c r="DY424" s="223" t="s">
        <v>863</v>
      </c>
      <c r="DZ424" s="230">
        <v>669</v>
      </c>
      <c r="EA424" s="230">
        <v>67.900000000000006</v>
      </c>
      <c r="EB424" s="230">
        <v>32.1</v>
      </c>
      <c r="EC424" s="230">
        <v>2.2999999999999998</v>
      </c>
      <c r="ED424" s="230">
        <v>7007</v>
      </c>
      <c r="EE424" s="223" t="s">
        <v>863</v>
      </c>
      <c r="EF424" s="230">
        <v>2.4900000000000002</v>
      </c>
      <c r="EG424" s="230">
        <v>0</v>
      </c>
      <c r="EI424" s="282">
        <v>8</v>
      </c>
      <c r="EJ424" s="282">
        <v>14</v>
      </c>
      <c r="EK424" s="230"/>
      <c r="EL424" s="107">
        <v>2</v>
      </c>
      <c r="EM424" s="107">
        <v>1</v>
      </c>
      <c r="EN424" s="107">
        <v>184</v>
      </c>
      <c r="EO424" s="107">
        <v>97</v>
      </c>
      <c r="EP424" s="557">
        <f t="shared" ref="EP424:EP430" si="8">EO424/((EN424/100)*(EN424/100))</f>
        <v>28.650756143667294</v>
      </c>
      <c r="EQ424" s="557">
        <v>1</v>
      </c>
      <c r="ER424" s="107" t="s">
        <v>863</v>
      </c>
      <c r="ES424" s="557">
        <v>0</v>
      </c>
      <c r="ET424" s="557">
        <v>0</v>
      </c>
      <c r="EU424" s="107">
        <v>4</v>
      </c>
      <c r="EV424" s="1030">
        <v>43053</v>
      </c>
      <c r="EW424" s="107"/>
      <c r="EX424" s="987">
        <v>7506</v>
      </c>
      <c r="EY424" s="126">
        <v>75</v>
      </c>
      <c r="EZ424" s="223">
        <v>18708</v>
      </c>
      <c r="FA424" s="230">
        <v>2</v>
      </c>
      <c r="FB424" s="133">
        <v>498.88</v>
      </c>
      <c r="FC424" s="133"/>
      <c r="FD424" s="924">
        <v>498.88</v>
      </c>
      <c r="FE424" s="925"/>
      <c r="FF424" s="228"/>
      <c r="FG424" s="228"/>
      <c r="FH424" s="228"/>
      <c r="FI424" s="228"/>
      <c r="FJ424" s="35"/>
      <c r="FK424" s="35"/>
      <c r="FL424" s="35"/>
      <c r="FM424" s="855"/>
      <c r="FN424" s="634">
        <v>1.3410038486209108</v>
      </c>
      <c r="FO424" s="634"/>
      <c r="FP424" s="640">
        <v>669</v>
      </c>
      <c r="FQ424" s="234" t="s">
        <v>158</v>
      </c>
      <c r="FR424" s="93"/>
      <c r="FS424" s="101"/>
      <c r="GR424" s="225"/>
      <c r="GS424" s="225"/>
    </row>
    <row r="425" spans="1:201" hidden="1" x14ac:dyDescent="0.25">
      <c r="A425" s="101">
        <v>302</v>
      </c>
      <c r="B425" s="228">
        <f>COUNTIFS($E$1:E425,E425,$G$1:G425,G425)</f>
        <v>1</v>
      </c>
      <c r="C425" s="228"/>
      <c r="D425" s="966">
        <v>7507</v>
      </c>
      <c r="E425" s="233" t="s">
        <v>1249</v>
      </c>
      <c r="F425" s="223" t="s">
        <v>153</v>
      </c>
      <c r="G425" s="230">
        <v>6111161496</v>
      </c>
      <c r="H425" s="230">
        <f t="shared" si="6"/>
        <v>56</v>
      </c>
      <c r="I425" s="223" t="s">
        <v>1172</v>
      </c>
      <c r="J425" s="232" t="s">
        <v>34</v>
      </c>
      <c r="K425" s="230" t="s">
        <v>53</v>
      </c>
      <c r="L425" s="257" t="s">
        <v>48</v>
      </c>
      <c r="M425" s="230">
        <v>18</v>
      </c>
      <c r="N425" s="223">
        <v>2</v>
      </c>
      <c r="O425" s="223" t="s">
        <v>965</v>
      </c>
      <c r="P425" s="223">
        <v>8</v>
      </c>
      <c r="Q425" s="296" t="s">
        <v>951</v>
      </c>
      <c r="T425" s="173" t="s">
        <v>805</v>
      </c>
      <c r="U425" s="177" t="s">
        <v>817</v>
      </c>
      <c r="V425" s="193" t="s">
        <v>545</v>
      </c>
      <c r="W425" s="173" t="s">
        <v>807</v>
      </c>
      <c r="X425" s="190" t="s">
        <v>808</v>
      </c>
      <c r="Y425" s="173" t="s">
        <v>545</v>
      </c>
      <c r="Z425" s="173" t="s">
        <v>545</v>
      </c>
      <c r="AA425" s="97"/>
      <c r="AB425" s="97"/>
      <c r="AC425" s="109"/>
      <c r="AD425" s="109"/>
      <c r="AE425" s="109"/>
      <c r="AF425" s="109"/>
      <c r="AG425" s="109"/>
      <c r="AH425" s="166" t="s">
        <v>161</v>
      </c>
      <c r="AL425" s="318"/>
      <c r="AN425" s="281"/>
      <c r="AP425" s="370">
        <v>43</v>
      </c>
      <c r="AQ425" s="320">
        <v>53.2</v>
      </c>
      <c r="AR425" s="371">
        <v>1.51</v>
      </c>
      <c r="AS425" s="322">
        <v>97.710000000000008</v>
      </c>
      <c r="AT425" s="373">
        <v>0.80827067669172925</v>
      </c>
      <c r="AU425" s="369">
        <v>1.2204887218045111</v>
      </c>
      <c r="AV425" s="325">
        <v>0.78596234692012423</v>
      </c>
      <c r="AW425" s="280">
        <v>36.1</v>
      </c>
      <c r="AX425" s="326">
        <v>0.81</v>
      </c>
      <c r="AY425" s="330">
        <v>1.92</v>
      </c>
      <c r="AZ425" s="231" t="s">
        <v>754</v>
      </c>
      <c r="BA425" s="327">
        <v>30.3</v>
      </c>
      <c r="BB425" s="328">
        <v>0.55000000000000004</v>
      </c>
      <c r="BC425" s="329">
        <v>1.3799999999999997</v>
      </c>
      <c r="BD425" s="329"/>
      <c r="BE425" s="231"/>
      <c r="BF425" s="231"/>
      <c r="BG425" s="231"/>
      <c r="BH425" s="231"/>
      <c r="BJ425" s="108">
        <v>32.5</v>
      </c>
      <c r="BK425" s="108">
        <v>66.7</v>
      </c>
      <c r="BL425" s="331">
        <v>0.48725637181409293</v>
      </c>
      <c r="BM425" s="332">
        <v>0.49</v>
      </c>
      <c r="BN425" s="231" t="s">
        <v>754</v>
      </c>
      <c r="BO425" s="330">
        <v>4.92</v>
      </c>
      <c r="BP425" s="330">
        <v>12.8</v>
      </c>
      <c r="BQ425" s="333"/>
      <c r="BR425" s="347"/>
      <c r="BS425" s="347"/>
      <c r="BT425" s="347"/>
      <c r="BU425" s="347"/>
      <c r="BV425" s="347"/>
      <c r="BW425" s="347"/>
      <c r="BX425" s="347"/>
      <c r="BY425" s="347"/>
      <c r="BZ425" s="347"/>
      <c r="CA425" s="347"/>
      <c r="CB425" s="347"/>
      <c r="CC425" s="347"/>
      <c r="CN425" s="470">
        <v>52</v>
      </c>
      <c r="CO425" s="470">
        <v>50.7</v>
      </c>
      <c r="CP425" s="470">
        <v>26.3</v>
      </c>
      <c r="CQ425" s="470">
        <v>8.01</v>
      </c>
      <c r="CR425" s="470">
        <v>4.16</v>
      </c>
      <c r="CS425" s="470">
        <v>33.200000000000003</v>
      </c>
      <c r="CT425" s="470">
        <v>17.2</v>
      </c>
      <c r="CU425" s="470">
        <v>0.36</v>
      </c>
      <c r="CX425" s="158" t="s">
        <v>929</v>
      </c>
      <c r="CY425" s="158">
        <v>3</v>
      </c>
      <c r="CZ425" s="62" t="s">
        <v>927</v>
      </c>
      <c r="DA425" s="62" t="s">
        <v>927</v>
      </c>
      <c r="DI425" s="4" t="s">
        <v>1249</v>
      </c>
      <c r="DM425" s="226">
        <v>56</v>
      </c>
      <c r="DN425" s="521" t="s">
        <v>1088</v>
      </c>
      <c r="DO425" s="46" t="s">
        <v>48</v>
      </c>
      <c r="DP425" s="986" t="s">
        <v>161</v>
      </c>
      <c r="DX425" s="223" t="s">
        <v>863</v>
      </c>
      <c r="DY425" s="223" t="s">
        <v>863</v>
      </c>
      <c r="DZ425" s="230">
        <v>267</v>
      </c>
      <c r="EA425" s="230">
        <v>17.2</v>
      </c>
      <c r="EB425" s="230">
        <v>82.8</v>
      </c>
      <c r="EC425" s="223" t="s">
        <v>863</v>
      </c>
      <c r="ED425" s="223" t="s">
        <v>863</v>
      </c>
      <c r="EE425" s="223" t="s">
        <v>863</v>
      </c>
      <c r="EF425" s="223" t="s">
        <v>863</v>
      </c>
      <c r="EG425" s="230">
        <v>0</v>
      </c>
      <c r="EI425" s="282">
        <v>2</v>
      </c>
      <c r="EJ425" s="282">
        <v>18</v>
      </c>
      <c r="EK425" s="230"/>
      <c r="EL425" s="107">
        <v>2</v>
      </c>
      <c r="EM425" s="107">
        <v>1</v>
      </c>
      <c r="EN425" s="107">
        <v>173</v>
      </c>
      <c r="EO425" s="107">
        <v>87</v>
      </c>
      <c r="EP425" s="557">
        <f t="shared" si="8"/>
        <v>29.068796150890439</v>
      </c>
      <c r="EQ425" s="557">
        <v>1</v>
      </c>
      <c r="ER425" s="107" t="s">
        <v>863</v>
      </c>
      <c r="ES425" s="557">
        <v>3</v>
      </c>
      <c r="ET425" s="557">
        <v>2</v>
      </c>
      <c r="EU425" s="107" t="s">
        <v>863</v>
      </c>
      <c r="EV425" s="107">
        <v>2017</v>
      </c>
      <c r="EW425" s="107"/>
      <c r="EX425" s="987">
        <v>7507</v>
      </c>
      <c r="EY425" s="126">
        <v>75</v>
      </c>
      <c r="EZ425" s="223">
        <v>2921</v>
      </c>
      <c r="FA425" s="230">
        <v>2</v>
      </c>
      <c r="FB425" s="133">
        <v>77.893333333333331</v>
      </c>
      <c r="FC425" s="133"/>
      <c r="FD425" s="924">
        <v>77.893333333333331</v>
      </c>
      <c r="FE425" s="925"/>
      <c r="FF425" s="228"/>
      <c r="FG425" s="228"/>
      <c r="FH425" s="228"/>
      <c r="FI425" s="228"/>
      <c r="FJ425" s="35"/>
      <c r="FK425" s="35"/>
      <c r="FL425" s="35"/>
      <c r="FM425" s="855"/>
      <c r="FN425" s="634">
        <v>3.4277644642245808</v>
      </c>
      <c r="FO425" s="634"/>
      <c r="FP425" s="640">
        <v>267</v>
      </c>
      <c r="FQ425" s="234" t="s">
        <v>161</v>
      </c>
      <c r="FR425" s="42"/>
      <c r="FS425" s="101"/>
      <c r="GR425" s="225"/>
      <c r="GS425" s="225"/>
    </row>
    <row r="426" spans="1:201" hidden="1" x14ac:dyDescent="0.25">
      <c r="A426" s="101">
        <v>303</v>
      </c>
      <c r="B426" s="228">
        <f>COUNTIFS($E$1:E426,E426,$G$1:G426,G426)</f>
        <v>2</v>
      </c>
      <c r="C426" s="228"/>
      <c r="D426" s="966">
        <v>7508</v>
      </c>
      <c r="E426" s="233" t="s">
        <v>953</v>
      </c>
      <c r="F426" s="230" t="s">
        <v>954</v>
      </c>
      <c r="G426" s="230">
        <v>6857051861</v>
      </c>
      <c r="H426" s="230">
        <f t="shared" si="6"/>
        <v>49</v>
      </c>
      <c r="I426" s="230" t="s">
        <v>1172</v>
      </c>
      <c r="J426" s="230" t="s">
        <v>956</v>
      </c>
      <c r="K426" s="230" t="s">
        <v>53</v>
      </c>
      <c r="L426" s="257" t="s">
        <v>48</v>
      </c>
      <c r="M426" s="230">
        <v>5</v>
      </c>
      <c r="N426" s="416">
        <v>2</v>
      </c>
      <c r="O426" s="416" t="s">
        <v>863</v>
      </c>
      <c r="P426" s="416" t="s">
        <v>40</v>
      </c>
      <c r="Q426" s="292" t="s">
        <v>951</v>
      </c>
      <c r="R426" s="14"/>
      <c r="S426" s="14"/>
      <c r="T426" s="413" t="s">
        <v>545</v>
      </c>
      <c r="U426" s="413" t="s">
        <v>545</v>
      </c>
      <c r="V426" s="414" t="s">
        <v>545</v>
      </c>
      <c r="W426" s="413" t="s">
        <v>545</v>
      </c>
      <c r="X426" s="415" t="s">
        <v>545</v>
      </c>
      <c r="Y426" s="413" t="s">
        <v>545</v>
      </c>
      <c r="Z426" s="413" t="s">
        <v>545</v>
      </c>
      <c r="AA426" s="416"/>
      <c r="AB426" s="416"/>
      <c r="AC426" s="29"/>
      <c r="AD426" s="29"/>
      <c r="AE426" s="29"/>
      <c r="AF426" s="29"/>
      <c r="AG426" s="29"/>
      <c r="AH426" s="166" t="s">
        <v>1525</v>
      </c>
      <c r="AI426" s="418"/>
      <c r="AJ426" s="43"/>
      <c r="AK426" s="43"/>
      <c r="AL426" s="43"/>
      <c r="AM426" s="43"/>
      <c r="AN426" s="43"/>
      <c r="AO426" s="43"/>
      <c r="AP426" s="377"/>
      <c r="AQ426" s="378"/>
      <c r="AR426" s="379"/>
      <c r="AS426" s="322">
        <v>0</v>
      </c>
      <c r="AT426" s="373" t="e">
        <v>#DIV/0!</v>
      </c>
      <c r="AU426" s="369" t="e">
        <v>#DIV/0!</v>
      </c>
      <c r="AV426" s="325" t="e">
        <v>#DIV/0!</v>
      </c>
      <c r="AW426" s="43"/>
      <c r="AX426" s="382"/>
      <c r="AY426" s="43"/>
      <c r="AZ426" s="231" t="s">
        <v>754</v>
      </c>
      <c r="BA426" s="383"/>
      <c r="BB426" s="43"/>
      <c r="BC426" s="329">
        <v>0</v>
      </c>
      <c r="BD426" s="329"/>
      <c r="BE426" s="43"/>
      <c r="BF426" s="43"/>
      <c r="BG426" s="43"/>
      <c r="BH426" s="43"/>
      <c r="BI426" s="43"/>
      <c r="BJ426" s="43"/>
      <c r="BK426" s="43"/>
      <c r="BL426" s="331" t="e">
        <v>#DIV/0!</v>
      </c>
      <c r="BM426" s="475"/>
      <c r="BN426" s="231" t="s">
        <v>754</v>
      </c>
      <c r="BO426" s="380"/>
      <c r="BP426" s="380"/>
      <c r="BQ426" s="385"/>
      <c r="BR426" s="386"/>
      <c r="BS426" s="386"/>
      <c r="BT426" s="386"/>
      <c r="BU426" s="386"/>
      <c r="BV426" s="386"/>
      <c r="BW426" s="386"/>
      <c r="BX426" s="386"/>
      <c r="BY426" s="386"/>
      <c r="BZ426" s="386"/>
      <c r="CA426" s="386"/>
      <c r="CB426" s="386"/>
      <c r="CC426" s="386"/>
      <c r="CD426" s="43"/>
      <c r="CE426" s="43"/>
      <c r="CF426" s="43"/>
      <c r="CG426" s="43"/>
      <c r="CH426" s="43"/>
      <c r="CI426" s="43"/>
      <c r="CJ426" s="43"/>
      <c r="CK426" s="43"/>
      <c r="CL426" s="43"/>
      <c r="CM426" s="43"/>
      <c r="CN426" s="470"/>
      <c r="CO426" s="470"/>
      <c r="CP426" s="470"/>
      <c r="CQ426" s="470"/>
      <c r="CR426" s="470"/>
      <c r="CS426" s="470"/>
      <c r="CT426" s="470"/>
      <c r="CU426" s="470"/>
      <c r="CV426" s="43"/>
      <c r="CW426" s="374"/>
      <c r="CX426" s="158" t="s">
        <v>926</v>
      </c>
      <c r="CY426" s="158"/>
      <c r="CZ426" s="476" t="s">
        <v>754</v>
      </c>
      <c r="DA426" s="476" t="s">
        <v>754</v>
      </c>
      <c r="DD426" s="54"/>
      <c r="DE426" s="56"/>
      <c r="DF426" s="56"/>
      <c r="DG426" s="56"/>
      <c r="DH426" s="56"/>
      <c r="DI426" s="420" t="s">
        <v>953</v>
      </c>
      <c r="DJ426" s="274"/>
      <c r="DK426" s="274"/>
      <c r="DL426" s="136"/>
      <c r="DM426" s="274">
        <v>49</v>
      </c>
      <c r="DN426" s="274"/>
      <c r="DO426" s="46" t="s">
        <v>48</v>
      </c>
      <c r="DP426" s="986" t="s">
        <v>158</v>
      </c>
      <c r="DQ426" s="1007"/>
      <c r="DR426" s="1061"/>
      <c r="DS426" s="1061"/>
      <c r="DT426" s="274"/>
      <c r="DU426" s="274"/>
      <c r="DV426" s="1008"/>
      <c r="DW426" s="274"/>
      <c r="DX426" s="223" t="s">
        <v>863</v>
      </c>
      <c r="DY426" s="223" t="s">
        <v>863</v>
      </c>
      <c r="DZ426" s="274">
        <v>285</v>
      </c>
      <c r="EA426" s="908">
        <v>35.4</v>
      </c>
      <c r="EB426" s="908">
        <v>64.599999999999994</v>
      </c>
      <c r="EC426" s="223" t="s">
        <v>863</v>
      </c>
      <c r="ED426" s="223" t="s">
        <v>863</v>
      </c>
      <c r="EE426" s="223" t="s">
        <v>863</v>
      </c>
      <c r="EF426" s="223" t="s">
        <v>863</v>
      </c>
      <c r="EG426" s="274">
        <v>0</v>
      </c>
      <c r="EH426" s="1061"/>
      <c r="EI426" s="282">
        <v>2</v>
      </c>
      <c r="EJ426" s="282">
        <v>5</v>
      </c>
      <c r="EK426" s="230"/>
      <c r="EL426" s="107">
        <v>2</v>
      </c>
      <c r="EM426" s="107">
        <v>1</v>
      </c>
      <c r="EN426" s="107">
        <v>167</v>
      </c>
      <c r="EO426" s="107">
        <v>80</v>
      </c>
      <c r="EP426" s="557">
        <f t="shared" si="8"/>
        <v>28.685144680698485</v>
      </c>
      <c r="EQ426" s="557">
        <v>2</v>
      </c>
      <c r="ER426" s="107" t="s">
        <v>863</v>
      </c>
      <c r="ES426" s="557">
        <v>2</v>
      </c>
      <c r="ET426" s="557">
        <v>1</v>
      </c>
      <c r="EU426" s="107">
        <v>4</v>
      </c>
      <c r="EV426" s="1030">
        <v>43206</v>
      </c>
      <c r="EW426" s="107" t="s">
        <v>1986</v>
      </c>
      <c r="EX426" s="987">
        <v>7508</v>
      </c>
      <c r="EY426" s="126">
        <v>75</v>
      </c>
      <c r="EZ426" s="457"/>
      <c r="FA426" s="230">
        <v>2</v>
      </c>
      <c r="FB426" s="133">
        <v>0</v>
      </c>
      <c r="FC426" s="133"/>
      <c r="FD426" s="924" t="s">
        <v>754</v>
      </c>
      <c r="FE426" s="925"/>
      <c r="FF426" s="228"/>
      <c r="FG426" s="228"/>
      <c r="FH426" s="228"/>
      <c r="FI426" s="228"/>
      <c r="FJ426" s="35"/>
      <c r="FK426" s="35"/>
      <c r="FL426" s="35"/>
      <c r="FM426" s="855"/>
      <c r="FN426" s="634"/>
      <c r="FO426" s="634"/>
      <c r="FP426" s="640">
        <v>285</v>
      </c>
      <c r="FQ426" s="234" t="s">
        <v>158</v>
      </c>
      <c r="FR426" s="42"/>
      <c r="FS426" s="101"/>
      <c r="GR426" s="225"/>
      <c r="GS426" s="225"/>
    </row>
    <row r="427" spans="1:201" hidden="1" x14ac:dyDescent="0.25">
      <c r="A427" s="101">
        <v>304</v>
      </c>
      <c r="B427" s="228">
        <f>COUNTIFS($E$1:E427,E427,$G$1:G427,G427)</f>
        <v>1</v>
      </c>
      <c r="C427" s="228"/>
      <c r="D427" s="966">
        <v>7519</v>
      </c>
      <c r="E427" s="233" t="s">
        <v>1174</v>
      </c>
      <c r="F427" s="223" t="s">
        <v>49</v>
      </c>
      <c r="G427" s="230">
        <v>6561220369</v>
      </c>
      <c r="H427" s="230">
        <f t="shared" si="6"/>
        <v>52</v>
      </c>
      <c r="I427" s="223" t="s">
        <v>1175</v>
      </c>
      <c r="J427" s="232" t="s">
        <v>60</v>
      </c>
      <c r="K427" s="230" t="s">
        <v>53</v>
      </c>
      <c r="L427" s="257" t="s">
        <v>48</v>
      </c>
      <c r="M427" s="230">
        <v>5</v>
      </c>
      <c r="N427" s="223">
        <v>9</v>
      </c>
      <c r="O427" s="223" t="s">
        <v>969</v>
      </c>
      <c r="P427" s="223" t="s">
        <v>40</v>
      </c>
      <c r="Q427" s="296" t="s">
        <v>951</v>
      </c>
      <c r="T427" s="173" t="s">
        <v>805</v>
      </c>
      <c r="U427" s="177" t="s">
        <v>817</v>
      </c>
      <c r="V427" s="193" t="s">
        <v>545</v>
      </c>
      <c r="W427" s="173" t="s">
        <v>807</v>
      </c>
      <c r="X427" s="190" t="s">
        <v>808</v>
      </c>
      <c r="Y427" s="173" t="s">
        <v>545</v>
      </c>
      <c r="Z427" s="173" t="s">
        <v>545</v>
      </c>
      <c r="AA427" s="97"/>
      <c r="AB427" s="97"/>
      <c r="AC427" s="109"/>
      <c r="AD427" s="109"/>
      <c r="AE427" s="109"/>
      <c r="AF427" s="109"/>
      <c r="AG427" s="109"/>
      <c r="AH427" s="166" t="s">
        <v>158</v>
      </c>
      <c r="AL427" s="318"/>
      <c r="AN427" s="281"/>
      <c r="AP427" s="370">
        <v>25.2</v>
      </c>
      <c r="AQ427" s="320">
        <v>42.5</v>
      </c>
      <c r="AR427" s="371">
        <v>31.1</v>
      </c>
      <c r="AS427" s="322">
        <v>98.800000000000011</v>
      </c>
      <c r="AT427" s="373">
        <v>0.59294117647058819</v>
      </c>
      <c r="AU427" s="369">
        <v>18.440470588235293</v>
      </c>
      <c r="AV427" s="325">
        <v>0.34239130434782611</v>
      </c>
      <c r="AW427" s="280">
        <v>14</v>
      </c>
      <c r="AX427" s="326">
        <v>0.44</v>
      </c>
      <c r="AY427" s="330">
        <v>2.46</v>
      </c>
      <c r="AZ427" s="231" t="s">
        <v>754</v>
      </c>
      <c r="BA427" s="327">
        <v>15.6</v>
      </c>
      <c r="BB427" s="328">
        <v>4.5999999999999999E-2</v>
      </c>
      <c r="BC427" s="329">
        <v>2.2399999999999998</v>
      </c>
      <c r="BD427" s="329"/>
      <c r="BE427" s="231"/>
      <c r="BF427" s="231"/>
      <c r="BG427" s="231"/>
      <c r="BH427" s="231"/>
      <c r="BJ427" s="108">
        <v>59.1</v>
      </c>
      <c r="BK427" s="108">
        <v>40.6</v>
      </c>
      <c r="BL427" s="331">
        <v>1.4556650246305418</v>
      </c>
      <c r="BM427" s="332">
        <v>0.26</v>
      </c>
      <c r="BN427" s="231" t="s">
        <v>754</v>
      </c>
      <c r="BO427" s="330">
        <v>5.69</v>
      </c>
      <c r="BP427" s="330">
        <v>10.199999999999999</v>
      </c>
      <c r="BQ427" s="333"/>
      <c r="BR427" s="347"/>
      <c r="BS427" s="347"/>
      <c r="BT427" s="347"/>
      <c r="BU427" s="347"/>
      <c r="BV427" s="347"/>
      <c r="BW427" s="347"/>
      <c r="BX427" s="347"/>
      <c r="BY427" s="347"/>
      <c r="BZ427" s="347"/>
      <c r="CA427" s="347"/>
      <c r="CB427" s="347"/>
      <c r="CC427" s="347"/>
      <c r="CN427" s="470">
        <v>43.9</v>
      </c>
      <c r="CO427" s="470">
        <v>40.6</v>
      </c>
      <c r="CP427" s="470">
        <v>17.8</v>
      </c>
      <c r="CQ427" s="470">
        <v>36.200000000000003</v>
      </c>
      <c r="CR427" s="470">
        <v>15.9</v>
      </c>
      <c r="CS427" s="470">
        <v>21</v>
      </c>
      <c r="CT427" s="470">
        <v>9.1999999999999993</v>
      </c>
      <c r="CU427" s="470">
        <v>0.34</v>
      </c>
      <c r="CX427" s="158" t="s">
        <v>926</v>
      </c>
      <c r="CY427" s="158"/>
      <c r="CZ427" s="62" t="s">
        <v>1292</v>
      </c>
      <c r="DA427" s="62" t="s">
        <v>1292</v>
      </c>
      <c r="DI427" s="4" t="s">
        <v>1174</v>
      </c>
      <c r="DM427" s="226">
        <v>52</v>
      </c>
      <c r="DN427" s="266" t="s">
        <v>1090</v>
      </c>
      <c r="DO427" s="46" t="s">
        <v>48</v>
      </c>
      <c r="DP427" s="986" t="s">
        <v>158</v>
      </c>
      <c r="DX427" s="223" t="s">
        <v>863</v>
      </c>
      <c r="DY427" s="223" t="s">
        <v>863</v>
      </c>
      <c r="DZ427" s="230">
        <v>1753</v>
      </c>
      <c r="EA427" s="230">
        <v>31.9</v>
      </c>
      <c r="EB427" s="230">
        <v>68.099999999999994</v>
      </c>
      <c r="EC427" s="223" t="s">
        <v>863</v>
      </c>
      <c r="ED427" s="223" t="s">
        <v>863</v>
      </c>
      <c r="EE427" s="223" t="s">
        <v>863</v>
      </c>
      <c r="EF427" s="223" t="s">
        <v>863</v>
      </c>
      <c r="EG427" s="230">
        <v>0</v>
      </c>
      <c r="EI427" s="282">
        <v>9</v>
      </c>
      <c r="EJ427" s="282">
        <v>5</v>
      </c>
      <c r="EK427" s="230"/>
      <c r="EL427" s="107">
        <v>2</v>
      </c>
      <c r="EM427" s="107">
        <v>1</v>
      </c>
      <c r="EN427" s="107">
        <v>160</v>
      </c>
      <c r="EO427" s="107">
        <v>75</v>
      </c>
      <c r="EP427" s="557">
        <f t="shared" si="8"/>
        <v>29.296874999999993</v>
      </c>
      <c r="EQ427" s="557">
        <v>1</v>
      </c>
      <c r="ER427" s="107" t="s">
        <v>863</v>
      </c>
      <c r="ES427" s="557">
        <v>2</v>
      </c>
      <c r="ET427" s="557">
        <v>1</v>
      </c>
      <c r="EU427" s="107">
        <v>2</v>
      </c>
      <c r="EV427" s="1030">
        <v>43428</v>
      </c>
      <c r="EW427" s="107"/>
      <c r="EX427" s="987">
        <v>7519</v>
      </c>
      <c r="EY427" s="126">
        <v>75</v>
      </c>
      <c r="EZ427" s="223">
        <v>25734</v>
      </c>
      <c r="FA427" s="230">
        <v>2</v>
      </c>
      <c r="FB427" s="133">
        <v>686.24</v>
      </c>
      <c r="FC427" s="133"/>
      <c r="FD427" s="924">
        <v>686.24</v>
      </c>
      <c r="FE427" s="925"/>
      <c r="FF427" s="228"/>
      <c r="FG427" s="228"/>
      <c r="FH427" s="228"/>
      <c r="FI427" s="228"/>
      <c r="FJ427" s="35"/>
      <c r="FK427" s="35"/>
      <c r="FL427" s="35"/>
      <c r="FM427" s="855"/>
      <c r="FN427" s="634">
        <v>2.5544998834227091</v>
      </c>
      <c r="FO427" s="634"/>
      <c r="FP427" s="640">
        <v>1753</v>
      </c>
      <c r="FQ427" s="234" t="s">
        <v>158</v>
      </c>
      <c r="FR427" s="42"/>
      <c r="FS427" s="101"/>
      <c r="GR427" s="225"/>
      <c r="GS427" s="225"/>
    </row>
    <row r="428" spans="1:201" hidden="1" x14ac:dyDescent="0.25">
      <c r="A428" s="101">
        <v>305</v>
      </c>
      <c r="B428" s="228">
        <f>COUNTIFS($E$1:E428,E428,$G$1:G428,G428)</f>
        <v>1</v>
      </c>
      <c r="C428" s="228"/>
      <c r="D428" s="966">
        <v>7520</v>
      </c>
      <c r="E428" s="233" t="s">
        <v>1176</v>
      </c>
      <c r="F428" s="223" t="s">
        <v>819</v>
      </c>
      <c r="G428" s="230">
        <v>6355171020</v>
      </c>
      <c r="H428" s="230">
        <f t="shared" si="6"/>
        <v>54</v>
      </c>
      <c r="I428" s="223" t="s">
        <v>1175</v>
      </c>
      <c r="J428" s="232" t="s">
        <v>34</v>
      </c>
      <c r="K428" s="230" t="s">
        <v>53</v>
      </c>
      <c r="L428" s="257" t="s">
        <v>48</v>
      </c>
      <c r="M428" s="230">
        <v>25</v>
      </c>
      <c r="N428" s="223">
        <v>1</v>
      </c>
      <c r="O428" s="223" t="s">
        <v>863</v>
      </c>
      <c r="P428" s="223">
        <v>10</v>
      </c>
      <c r="Q428" s="296" t="s">
        <v>951</v>
      </c>
      <c r="T428" s="173" t="s">
        <v>805</v>
      </c>
      <c r="U428" s="177" t="s">
        <v>817</v>
      </c>
      <c r="V428" s="193" t="s">
        <v>545</v>
      </c>
      <c r="W428" s="173" t="s">
        <v>807</v>
      </c>
      <c r="X428" s="190" t="s">
        <v>808</v>
      </c>
      <c r="Y428" s="173" t="s">
        <v>545</v>
      </c>
      <c r="Z428" s="173" t="s">
        <v>545</v>
      </c>
      <c r="AA428" s="97"/>
      <c r="AB428" s="97"/>
      <c r="AC428" s="109"/>
      <c r="AD428" s="109"/>
      <c r="AE428" s="109"/>
      <c r="AF428" s="109"/>
      <c r="AG428" s="109"/>
      <c r="AH428" s="166" t="s">
        <v>158</v>
      </c>
      <c r="AL428" s="318"/>
      <c r="AN428" s="281"/>
      <c r="AP428" s="370">
        <v>18.899999999999999</v>
      </c>
      <c r="AQ428" s="320">
        <v>52.9</v>
      </c>
      <c r="AR428" s="371">
        <v>24.8</v>
      </c>
      <c r="AS428" s="322">
        <v>96.6</v>
      </c>
      <c r="AT428" s="373">
        <v>0.35727788279773154</v>
      </c>
      <c r="AU428" s="369">
        <v>8.8604914933837424</v>
      </c>
      <c r="AV428" s="325">
        <v>0.24324324324324323</v>
      </c>
      <c r="AW428" s="280">
        <v>14</v>
      </c>
      <c r="AX428" s="326">
        <v>0.55000000000000004</v>
      </c>
      <c r="AY428" s="330">
        <v>3.09</v>
      </c>
      <c r="AZ428" s="231" t="s">
        <v>754</v>
      </c>
      <c r="BA428" s="327">
        <v>24</v>
      </c>
      <c r="BB428" s="328">
        <v>0.2</v>
      </c>
      <c r="BC428" s="329">
        <v>0.97999999999999976</v>
      </c>
      <c r="BD428" s="329"/>
      <c r="BE428" s="231"/>
      <c r="BF428" s="231"/>
      <c r="BG428" s="231"/>
      <c r="BH428" s="231"/>
      <c r="BJ428" s="108">
        <v>42.6</v>
      </c>
      <c r="BK428" s="108">
        <v>56.2</v>
      </c>
      <c r="BL428" s="331">
        <v>0.75800711743772242</v>
      </c>
      <c r="BM428" s="332">
        <v>0.49</v>
      </c>
      <c r="BN428" s="231" t="s">
        <v>754</v>
      </c>
      <c r="BO428" s="330">
        <v>12.6</v>
      </c>
      <c r="BP428" s="330">
        <v>23.4</v>
      </c>
      <c r="BQ428" s="333"/>
      <c r="BR428" s="347"/>
      <c r="BS428" s="347"/>
      <c r="BT428" s="347"/>
      <c r="BU428" s="347"/>
      <c r="BV428" s="347"/>
      <c r="BW428" s="347"/>
      <c r="BX428" s="347"/>
      <c r="BY428" s="347"/>
      <c r="BZ428" s="347"/>
      <c r="CA428" s="347"/>
      <c r="CB428" s="347"/>
      <c r="CC428" s="347"/>
      <c r="CN428" s="470">
        <v>56.7</v>
      </c>
      <c r="CO428" s="470">
        <v>88.2</v>
      </c>
      <c r="CP428" s="470">
        <v>50</v>
      </c>
      <c r="CQ428" s="470">
        <v>5.52</v>
      </c>
      <c r="CR428" s="470">
        <v>3.12</v>
      </c>
      <c r="CS428" s="470">
        <v>4.25</v>
      </c>
      <c r="CT428" s="470">
        <v>2.41</v>
      </c>
      <c r="CU428" s="470">
        <v>0.4</v>
      </c>
      <c r="CX428" s="158" t="s">
        <v>929</v>
      </c>
      <c r="CY428" s="158">
        <v>3</v>
      </c>
      <c r="CZ428" s="62" t="s">
        <v>935</v>
      </c>
      <c r="DA428" s="62" t="s">
        <v>935</v>
      </c>
      <c r="DI428" s="4" t="s">
        <v>1176</v>
      </c>
      <c r="DM428" s="226">
        <v>54</v>
      </c>
      <c r="DN428" s="266" t="s">
        <v>1090</v>
      </c>
      <c r="DO428" s="46" t="s">
        <v>48</v>
      </c>
      <c r="DP428" s="986" t="s">
        <v>158</v>
      </c>
      <c r="DX428" s="223" t="s">
        <v>863</v>
      </c>
      <c r="DY428" s="223" t="s">
        <v>863</v>
      </c>
      <c r="DZ428" s="230">
        <v>187</v>
      </c>
      <c r="EA428" s="230">
        <v>37.4</v>
      </c>
      <c r="EB428" s="230">
        <v>62.6</v>
      </c>
      <c r="EC428" s="223" t="s">
        <v>863</v>
      </c>
      <c r="ED428" s="223" t="s">
        <v>863</v>
      </c>
      <c r="EE428" s="223" t="s">
        <v>863</v>
      </c>
      <c r="EF428" s="223" t="s">
        <v>863</v>
      </c>
      <c r="EG428" s="230">
        <v>0</v>
      </c>
      <c r="EI428" s="282">
        <v>1</v>
      </c>
      <c r="EJ428" s="282">
        <v>25</v>
      </c>
      <c r="EK428" s="230"/>
      <c r="EL428" s="107">
        <v>3</v>
      </c>
      <c r="EM428" s="107">
        <v>1</v>
      </c>
      <c r="EN428" s="107">
        <v>165</v>
      </c>
      <c r="EO428" s="107">
        <v>78</v>
      </c>
      <c r="EP428" s="557">
        <f t="shared" si="8"/>
        <v>28.650137741046834</v>
      </c>
      <c r="EQ428" s="557">
        <v>2</v>
      </c>
      <c r="ER428" s="107" t="s">
        <v>863</v>
      </c>
      <c r="ES428" s="557">
        <v>0</v>
      </c>
      <c r="ET428" s="557">
        <v>0</v>
      </c>
      <c r="EU428" s="107">
        <v>2</v>
      </c>
      <c r="EV428" s="1030">
        <v>43109</v>
      </c>
      <c r="EW428" s="107"/>
      <c r="EX428" s="987">
        <v>7520</v>
      </c>
      <c r="EY428" s="126">
        <v>75</v>
      </c>
      <c r="EZ428" s="223">
        <v>349</v>
      </c>
      <c r="FA428" s="230">
        <v>2</v>
      </c>
      <c r="FB428" s="133">
        <v>9.3066666666666666</v>
      </c>
      <c r="FC428" s="133"/>
      <c r="FD428" s="924">
        <v>9.3066666666666666</v>
      </c>
      <c r="FE428" s="925"/>
      <c r="FF428" s="228"/>
      <c r="FG428" s="228"/>
      <c r="FH428" s="228"/>
      <c r="FI428" s="228"/>
      <c r="FJ428" s="35"/>
      <c r="FK428" s="35"/>
      <c r="FL428" s="35"/>
      <c r="FM428" s="855"/>
      <c r="FN428" s="634">
        <v>20.093123209169054</v>
      </c>
      <c r="FO428" s="634"/>
      <c r="FP428" s="640">
        <v>187</v>
      </c>
      <c r="FQ428" s="234" t="s">
        <v>158</v>
      </c>
      <c r="FR428" s="93"/>
      <c r="FS428" s="101"/>
      <c r="GR428" s="225"/>
      <c r="GS428" s="225"/>
    </row>
    <row r="429" spans="1:201" hidden="1" x14ac:dyDescent="0.25">
      <c r="A429" s="101">
        <v>306</v>
      </c>
      <c r="B429" s="228">
        <f>COUNTIFS($E$1:E429,E429,$G$1:G429,G429)</f>
        <v>3</v>
      </c>
      <c r="C429" s="228"/>
      <c r="D429" s="966">
        <v>7535</v>
      </c>
      <c r="E429" s="233" t="s">
        <v>713</v>
      </c>
      <c r="F429" s="223" t="s">
        <v>279</v>
      </c>
      <c r="G429" s="230">
        <v>5507281186</v>
      </c>
      <c r="H429" s="230">
        <f t="shared" si="6"/>
        <v>62</v>
      </c>
      <c r="I429" s="223" t="s">
        <v>1177</v>
      </c>
      <c r="J429" s="232" t="s">
        <v>506</v>
      </c>
      <c r="K429" s="230" t="s">
        <v>53</v>
      </c>
      <c r="L429" s="257" t="s">
        <v>48</v>
      </c>
      <c r="M429" s="230">
        <v>6</v>
      </c>
      <c r="N429" s="223">
        <v>9</v>
      </c>
      <c r="O429" s="223" t="s">
        <v>863</v>
      </c>
      <c r="P429" s="223" t="s">
        <v>40</v>
      </c>
      <c r="Q429" s="296" t="s">
        <v>951</v>
      </c>
      <c r="T429" s="173" t="s">
        <v>805</v>
      </c>
      <c r="U429" s="177" t="s">
        <v>817</v>
      </c>
      <c r="V429" s="193" t="s">
        <v>545</v>
      </c>
      <c r="W429" s="173" t="s">
        <v>807</v>
      </c>
      <c r="X429" s="190" t="s">
        <v>808</v>
      </c>
      <c r="Y429" s="173" t="s">
        <v>545</v>
      </c>
      <c r="Z429" s="173" t="s">
        <v>545</v>
      </c>
      <c r="AA429" s="97"/>
      <c r="AB429" s="97"/>
      <c r="AC429" s="109"/>
      <c r="AD429" s="109"/>
      <c r="AE429" s="109"/>
      <c r="AF429" s="109"/>
      <c r="AG429" s="109"/>
      <c r="AH429" s="166" t="s">
        <v>158</v>
      </c>
      <c r="AL429" s="318"/>
      <c r="AN429" s="281"/>
      <c r="AP429" s="370">
        <v>31.6</v>
      </c>
      <c r="AQ429" s="320">
        <v>6.31</v>
      </c>
      <c r="AR429" s="371">
        <v>58</v>
      </c>
      <c r="AS429" s="322">
        <v>95.91</v>
      </c>
      <c r="AT429" s="373">
        <v>5.0079239302694143</v>
      </c>
      <c r="AU429" s="369">
        <v>290.45958795562603</v>
      </c>
      <c r="AV429" s="325">
        <v>0.49136992691649822</v>
      </c>
      <c r="AW429" s="280">
        <v>13.7</v>
      </c>
      <c r="AX429" s="326">
        <v>3</v>
      </c>
      <c r="AY429" s="330">
        <v>14.4</v>
      </c>
      <c r="AZ429" s="231" t="s">
        <v>754</v>
      </c>
      <c r="BA429" s="327">
        <v>1.8</v>
      </c>
      <c r="BB429" s="328">
        <v>1.2999999999999999E-2</v>
      </c>
      <c r="BC429" s="329">
        <v>3.5800000000000005</v>
      </c>
      <c r="BD429" s="329"/>
      <c r="BE429" s="231"/>
      <c r="BF429" s="231"/>
      <c r="BG429" s="231"/>
      <c r="BH429" s="231"/>
      <c r="BJ429" s="108">
        <v>53.1</v>
      </c>
      <c r="BK429" s="108">
        <v>46.3</v>
      </c>
      <c r="BL429" s="331">
        <v>1.146868250539957</v>
      </c>
      <c r="BM429" s="332">
        <v>0.28000000000000003</v>
      </c>
      <c r="BN429" s="231" t="s">
        <v>754</v>
      </c>
      <c r="BO429" s="330">
        <v>3.27</v>
      </c>
      <c r="BP429" s="330">
        <v>6.39</v>
      </c>
      <c r="BQ429" s="333"/>
      <c r="BR429" s="347"/>
      <c r="BS429" s="347"/>
      <c r="BT429" s="347"/>
      <c r="BU429" s="347"/>
      <c r="BV429" s="347"/>
      <c r="BW429" s="347"/>
      <c r="BX429" s="347"/>
      <c r="BY429" s="347"/>
      <c r="BZ429" s="347"/>
      <c r="CA429" s="347"/>
      <c r="CB429" s="347"/>
      <c r="CC429" s="347"/>
      <c r="CN429" s="470">
        <v>6.12</v>
      </c>
      <c r="CO429" s="470">
        <v>22.6</v>
      </c>
      <c r="CP429" s="470">
        <v>1.38</v>
      </c>
      <c r="CQ429" s="470">
        <v>39.200000000000003</v>
      </c>
      <c r="CR429" s="470">
        <v>2.4</v>
      </c>
      <c r="CS429" s="470">
        <v>30.3</v>
      </c>
      <c r="CT429" s="470">
        <v>1.86</v>
      </c>
      <c r="CU429" s="470">
        <v>0.25</v>
      </c>
      <c r="CX429" s="158" t="s">
        <v>944</v>
      </c>
      <c r="CY429" s="158"/>
      <c r="CZ429" s="62" t="s">
        <v>936</v>
      </c>
      <c r="DA429" s="62" t="s">
        <v>1294</v>
      </c>
      <c r="DI429" s="4" t="s">
        <v>713</v>
      </c>
      <c r="DM429" s="226">
        <v>62</v>
      </c>
      <c r="DN429" s="521" t="s">
        <v>1088</v>
      </c>
      <c r="DO429" s="46" t="s">
        <v>48</v>
      </c>
      <c r="DP429" s="986" t="s">
        <v>158</v>
      </c>
      <c r="DX429" s="223" t="s">
        <v>863</v>
      </c>
      <c r="DY429" s="223" t="s">
        <v>863</v>
      </c>
      <c r="DZ429" s="230">
        <v>222</v>
      </c>
      <c r="EA429" s="230">
        <v>52.7</v>
      </c>
      <c r="EB429" s="230">
        <v>47.3</v>
      </c>
      <c r="EC429" s="230">
        <v>1.7</v>
      </c>
      <c r="ED429" s="230">
        <v>129.69999999999999</v>
      </c>
      <c r="EE429" s="230">
        <v>80.900000000000006</v>
      </c>
      <c r="EF429" s="230">
        <v>3.63</v>
      </c>
      <c r="EG429" s="230">
        <v>0</v>
      </c>
      <c r="EI429" s="282">
        <v>9</v>
      </c>
      <c r="EJ429" s="282">
        <v>6</v>
      </c>
      <c r="EK429" s="230"/>
      <c r="EL429" s="107">
        <v>2</v>
      </c>
      <c r="EM429" s="107">
        <v>1</v>
      </c>
      <c r="EN429" s="107">
        <v>187</v>
      </c>
      <c r="EO429" s="107">
        <v>100</v>
      </c>
      <c r="EP429" s="557">
        <f t="shared" si="8"/>
        <v>28.596757127741711</v>
      </c>
      <c r="EQ429" s="557">
        <v>2</v>
      </c>
      <c r="ER429" s="1030">
        <v>43025</v>
      </c>
      <c r="ES429" s="557">
        <v>3</v>
      </c>
      <c r="ET429" s="557">
        <v>1</v>
      </c>
      <c r="EU429" s="107">
        <v>4</v>
      </c>
      <c r="EV429" s="1031" t="s">
        <v>1994</v>
      </c>
      <c r="EW429" s="107"/>
      <c r="EX429" s="988">
        <v>7535</v>
      </c>
      <c r="EY429" s="126">
        <v>75</v>
      </c>
      <c r="EZ429" s="223">
        <v>7153</v>
      </c>
      <c r="FA429" s="230">
        <v>2</v>
      </c>
      <c r="FB429" s="133">
        <v>190.74666666666667</v>
      </c>
      <c r="FC429" s="133"/>
      <c r="FD429" s="924">
        <v>190.74666666666667</v>
      </c>
      <c r="FE429" s="925"/>
      <c r="FF429" s="228"/>
      <c r="FG429" s="228"/>
      <c r="FH429" s="228"/>
      <c r="FI429" s="228"/>
      <c r="FJ429" s="35"/>
      <c r="FK429" s="35"/>
      <c r="FL429" s="35"/>
      <c r="FM429" s="855"/>
      <c r="FN429" s="634">
        <v>1.1638473367817699</v>
      </c>
      <c r="FO429" s="634"/>
      <c r="FP429" s="640">
        <v>222</v>
      </c>
      <c r="FQ429" s="234" t="s">
        <v>158</v>
      </c>
      <c r="FR429" s="93"/>
      <c r="FS429" s="101"/>
      <c r="GR429" s="225"/>
      <c r="GS429" s="225"/>
    </row>
    <row r="430" spans="1:201" s="260" customFormat="1" hidden="1" x14ac:dyDescent="0.25">
      <c r="A430" s="101">
        <v>307</v>
      </c>
      <c r="B430" s="228">
        <f>COUNTIFS($E$1:E430,E430,$G$1:G430,G430)</f>
        <v>1</v>
      </c>
      <c r="C430" s="228"/>
      <c r="D430" s="966">
        <v>7542</v>
      </c>
      <c r="E430" s="233" t="s">
        <v>1178</v>
      </c>
      <c r="F430" s="223" t="s">
        <v>184</v>
      </c>
      <c r="G430" s="230">
        <v>8103115779</v>
      </c>
      <c r="H430" s="230">
        <f t="shared" si="6"/>
        <v>36</v>
      </c>
      <c r="I430" s="223" t="s">
        <v>1179</v>
      </c>
      <c r="J430" s="232" t="s">
        <v>1001</v>
      </c>
      <c r="K430" s="230" t="s">
        <v>53</v>
      </c>
      <c r="L430" s="257" t="s">
        <v>48</v>
      </c>
      <c r="M430" s="230">
        <v>7</v>
      </c>
      <c r="N430" s="223">
        <v>9</v>
      </c>
      <c r="O430" s="223" t="s">
        <v>969</v>
      </c>
      <c r="P430" s="223"/>
      <c r="Q430" s="296" t="s">
        <v>951</v>
      </c>
      <c r="R430" s="66"/>
      <c r="S430" s="66"/>
      <c r="T430" s="173" t="s">
        <v>805</v>
      </c>
      <c r="U430" s="177" t="s">
        <v>817</v>
      </c>
      <c r="V430" s="193" t="s">
        <v>545</v>
      </c>
      <c r="W430" s="173" t="s">
        <v>807</v>
      </c>
      <c r="X430" s="190" t="s">
        <v>808</v>
      </c>
      <c r="Y430" s="173" t="s">
        <v>545</v>
      </c>
      <c r="Z430" s="173" t="s">
        <v>545</v>
      </c>
      <c r="AA430" s="97"/>
      <c r="AB430" s="97"/>
      <c r="AC430" s="109"/>
      <c r="AD430" s="109"/>
      <c r="AE430" s="109"/>
      <c r="AF430" s="109"/>
      <c r="AG430" s="109"/>
      <c r="AH430" s="166" t="s">
        <v>158</v>
      </c>
      <c r="AI430" s="72"/>
      <c r="AJ430" s="226"/>
      <c r="AK430" s="226"/>
      <c r="AL430" s="318"/>
      <c r="AM430" s="226"/>
      <c r="AN430" s="281"/>
      <c r="AO430" s="226"/>
      <c r="AP430" s="370">
        <v>86</v>
      </c>
      <c r="AQ430" s="320">
        <v>9.24</v>
      </c>
      <c r="AR430" s="371">
        <v>1.71</v>
      </c>
      <c r="AS430" s="322">
        <v>96.949999999999989</v>
      </c>
      <c r="AT430" s="373">
        <v>9.3073593073593077</v>
      </c>
      <c r="AU430" s="369">
        <v>15.915584415584416</v>
      </c>
      <c r="AV430" s="325">
        <v>7.8538812785388137</v>
      </c>
      <c r="AW430" s="280">
        <v>75.2</v>
      </c>
      <c r="AX430" s="326">
        <v>4.0999999999999996</v>
      </c>
      <c r="AY430" s="330">
        <v>4.7</v>
      </c>
      <c r="AZ430" s="231" t="s">
        <v>754</v>
      </c>
      <c r="BA430" s="327">
        <v>9.58</v>
      </c>
      <c r="BB430" s="328">
        <v>9.8000000000000004E-2</v>
      </c>
      <c r="BC430" s="329">
        <v>2.1599999999999993</v>
      </c>
      <c r="BD430" s="329"/>
      <c r="BE430" s="231"/>
      <c r="BF430" s="231"/>
      <c r="BG430" s="231"/>
      <c r="BH430" s="231"/>
      <c r="BI430" s="226"/>
      <c r="BJ430" s="108">
        <v>35.4</v>
      </c>
      <c r="BK430" s="108">
        <v>63.5</v>
      </c>
      <c r="BL430" s="331">
        <v>0.55748031496062989</v>
      </c>
      <c r="BM430" s="332">
        <v>0.71</v>
      </c>
      <c r="BN430" s="231" t="s">
        <v>754</v>
      </c>
      <c r="BO430" s="330">
        <v>17.3</v>
      </c>
      <c r="BP430" s="330">
        <v>27.7</v>
      </c>
      <c r="BQ430" s="333"/>
      <c r="BR430" s="347"/>
      <c r="BS430" s="347"/>
      <c r="BT430" s="347"/>
      <c r="BU430" s="347"/>
      <c r="BV430" s="347"/>
      <c r="BW430" s="347"/>
      <c r="BX430" s="347"/>
      <c r="BY430" s="347"/>
      <c r="BZ430" s="347"/>
      <c r="CA430" s="347"/>
      <c r="CB430" s="347"/>
      <c r="CC430" s="347"/>
      <c r="CD430" s="226"/>
      <c r="CE430" s="226"/>
      <c r="CF430" s="226"/>
      <c r="CG430" s="226"/>
      <c r="CH430" s="226"/>
      <c r="CI430" s="226"/>
      <c r="CJ430" s="226"/>
      <c r="CK430" s="226"/>
      <c r="CL430" s="226"/>
      <c r="CM430" s="226"/>
      <c r="CN430" s="470">
        <v>6.88</v>
      </c>
      <c r="CO430" s="470">
        <v>41</v>
      </c>
      <c r="CP430" s="470">
        <v>2.82</v>
      </c>
      <c r="CQ430" s="470">
        <v>22.8</v>
      </c>
      <c r="CR430" s="470">
        <v>1.57</v>
      </c>
      <c r="CS430" s="470">
        <v>32.799999999999997</v>
      </c>
      <c r="CT430" s="470">
        <v>2.2599999999999998</v>
      </c>
      <c r="CU430" s="470">
        <v>8.4000000000000005E-2</v>
      </c>
      <c r="CV430" s="226"/>
      <c r="CW430" s="226"/>
      <c r="CX430" s="158" t="s">
        <v>926</v>
      </c>
      <c r="CY430" s="158"/>
      <c r="CZ430" s="62" t="s">
        <v>928</v>
      </c>
      <c r="DA430" s="62" t="s">
        <v>928</v>
      </c>
      <c r="DB430" s="335"/>
      <c r="DC430" s="226"/>
      <c r="DD430" s="226"/>
      <c r="DE430" s="226"/>
      <c r="DF430" s="226"/>
      <c r="DG430" s="226"/>
      <c r="DH430" s="226"/>
      <c r="DI430" s="4" t="s">
        <v>1178</v>
      </c>
      <c r="DJ430" s="226"/>
      <c r="DK430" s="226"/>
      <c r="DL430" s="226"/>
      <c r="DM430" s="226">
        <v>36</v>
      </c>
      <c r="DN430" s="521" t="s">
        <v>1088</v>
      </c>
      <c r="DO430" s="46" t="s">
        <v>48</v>
      </c>
      <c r="DP430" s="986" t="s">
        <v>158</v>
      </c>
      <c r="DQ430" s="230"/>
      <c r="DR430" s="547"/>
      <c r="DS430" s="547"/>
      <c r="DT430" s="230"/>
      <c r="DU430" s="230"/>
      <c r="DV430" s="230"/>
      <c r="DW430" s="230"/>
      <c r="DX430" s="223" t="s">
        <v>863</v>
      </c>
      <c r="DY430" s="223" t="s">
        <v>863</v>
      </c>
      <c r="DZ430" s="230">
        <v>595</v>
      </c>
      <c r="EA430" s="230">
        <v>3.7</v>
      </c>
      <c r="EB430" s="230">
        <v>96.3</v>
      </c>
      <c r="EC430" s="223" t="s">
        <v>863</v>
      </c>
      <c r="ED430" s="223" t="s">
        <v>863</v>
      </c>
      <c r="EE430" s="223" t="s">
        <v>863</v>
      </c>
      <c r="EF430" s="223" t="s">
        <v>863</v>
      </c>
      <c r="EG430" s="230">
        <v>0</v>
      </c>
      <c r="EH430" s="547"/>
      <c r="EI430" s="282">
        <v>9</v>
      </c>
      <c r="EJ430" s="282">
        <v>7</v>
      </c>
      <c r="EK430" s="230"/>
      <c r="EL430" s="107">
        <v>2</v>
      </c>
      <c r="EM430" s="107">
        <v>1</v>
      </c>
      <c r="EN430" s="107">
        <v>172</v>
      </c>
      <c r="EO430" s="107">
        <v>72</v>
      </c>
      <c r="EP430" s="557">
        <f t="shared" si="8"/>
        <v>24.337479718766904</v>
      </c>
      <c r="EQ430" s="557">
        <v>0</v>
      </c>
      <c r="ER430" s="107" t="s">
        <v>863</v>
      </c>
      <c r="ES430" s="557">
        <v>0</v>
      </c>
      <c r="ET430" s="557">
        <v>0</v>
      </c>
      <c r="EU430" s="107">
        <v>1</v>
      </c>
      <c r="EV430" s="1030">
        <v>43063</v>
      </c>
      <c r="EW430" s="107"/>
      <c r="EX430" s="988">
        <v>7542</v>
      </c>
      <c r="EY430" s="630">
        <v>38.5</v>
      </c>
      <c r="EZ430" s="223">
        <v>6344</v>
      </c>
      <c r="FA430" s="230">
        <v>2</v>
      </c>
      <c r="FB430" s="133">
        <v>329.55844155844159</v>
      </c>
      <c r="FC430" s="133"/>
      <c r="FD430" s="924">
        <v>329.55844155844159</v>
      </c>
      <c r="FE430" s="925"/>
      <c r="FF430" s="228"/>
      <c r="FG430" s="228"/>
      <c r="FH430" s="228"/>
      <c r="FI430" s="228"/>
      <c r="FJ430" s="35"/>
      <c r="FK430" s="35"/>
      <c r="FL430" s="35"/>
      <c r="FM430" s="855"/>
      <c r="FN430" s="634">
        <v>1.8054460907944514</v>
      </c>
      <c r="FO430" s="634"/>
      <c r="FP430" s="640">
        <v>595</v>
      </c>
      <c r="FQ430" s="234" t="s">
        <v>158</v>
      </c>
      <c r="FR430" s="93"/>
      <c r="FS430" s="101"/>
      <c r="FT430" s="93"/>
      <c r="FU430" s="93"/>
      <c r="FV430" s="93"/>
      <c r="FW430" s="93"/>
      <c r="FX430" s="93"/>
      <c r="FY430" s="93"/>
      <c r="FZ430" s="93"/>
      <c r="GA430" s="93"/>
      <c r="GB430" s="93"/>
      <c r="GC430" s="93"/>
      <c r="GD430" s="93"/>
      <c r="GE430" s="93"/>
      <c r="GF430" s="93"/>
      <c r="GG430" s="93"/>
      <c r="GH430" s="93"/>
      <c r="GI430" s="93"/>
      <c r="GJ430" s="93"/>
      <c r="GK430" s="93"/>
      <c r="GL430" s="93"/>
      <c r="GM430" s="93"/>
      <c r="GN430" s="93"/>
      <c r="GO430" s="93"/>
      <c r="GP430" s="93"/>
      <c r="GQ430" s="93"/>
      <c r="GR430" s="225"/>
      <c r="GS430" s="225"/>
    </row>
    <row r="431" spans="1:201" hidden="1" x14ac:dyDescent="0.25">
      <c r="A431" s="101">
        <v>308</v>
      </c>
      <c r="B431" s="228">
        <f>COUNTIFS($E$1:E431,E431,$G$1:G431,G431)</f>
        <v>1</v>
      </c>
      <c r="C431" s="228"/>
      <c r="D431" s="966">
        <v>7543</v>
      </c>
      <c r="E431" s="233" t="s">
        <v>1180</v>
      </c>
      <c r="F431" s="223" t="s">
        <v>33</v>
      </c>
      <c r="G431" s="230">
        <v>465807147</v>
      </c>
      <c r="H431" s="230">
        <f t="shared" si="6"/>
        <v>71</v>
      </c>
      <c r="I431" s="223" t="s">
        <v>1179</v>
      </c>
      <c r="J431" s="232" t="s">
        <v>34</v>
      </c>
      <c r="K431" s="230" t="s">
        <v>53</v>
      </c>
      <c r="L431" s="257" t="s">
        <v>48</v>
      </c>
      <c r="M431" s="230">
        <v>6</v>
      </c>
      <c r="N431" s="223">
        <v>1</v>
      </c>
      <c r="O431" s="223" t="s">
        <v>969</v>
      </c>
      <c r="P431" s="223"/>
      <c r="Q431" s="296" t="s">
        <v>951</v>
      </c>
      <c r="T431" s="173" t="s">
        <v>805</v>
      </c>
      <c r="U431" s="177" t="s">
        <v>817</v>
      </c>
      <c r="V431" s="193" t="s">
        <v>545</v>
      </c>
      <c r="W431" s="173" t="s">
        <v>807</v>
      </c>
      <c r="X431" s="190" t="s">
        <v>808</v>
      </c>
      <c r="Y431" s="173" t="s">
        <v>545</v>
      </c>
      <c r="Z431" s="173" t="s">
        <v>545</v>
      </c>
      <c r="AA431" s="97"/>
      <c r="AB431" s="97"/>
      <c r="AC431" s="109"/>
      <c r="AD431" s="109"/>
      <c r="AE431" s="109"/>
      <c r="AF431" s="109"/>
      <c r="AG431" s="109"/>
      <c r="AH431" s="166" t="s">
        <v>158</v>
      </c>
      <c r="AL431" s="318"/>
      <c r="AN431" s="281"/>
      <c r="AP431" s="370">
        <v>21.7</v>
      </c>
      <c r="AQ431" s="320">
        <v>33.799999999999997</v>
      </c>
      <c r="AR431" s="371">
        <v>42.3</v>
      </c>
      <c r="AS431" s="322">
        <v>97.8</v>
      </c>
      <c r="AT431" s="373">
        <v>0.64201183431952669</v>
      </c>
      <c r="AU431" s="369">
        <v>27.157100591715977</v>
      </c>
      <c r="AV431" s="325">
        <v>0.28515111695137979</v>
      </c>
      <c r="AW431" s="280">
        <v>12.2</v>
      </c>
      <c r="AX431" s="326">
        <v>0.22</v>
      </c>
      <c r="AY431" s="330">
        <v>1.18</v>
      </c>
      <c r="AZ431" s="231" t="s">
        <v>754</v>
      </c>
      <c r="BA431" s="327">
        <v>17.7</v>
      </c>
      <c r="BB431" s="328">
        <v>0.2</v>
      </c>
      <c r="BC431" s="329">
        <v>1.9</v>
      </c>
      <c r="BD431" s="329"/>
      <c r="BE431" s="231"/>
      <c r="BF431" s="231"/>
      <c r="BG431" s="231"/>
      <c r="BH431" s="231"/>
      <c r="BJ431" s="108">
        <v>38.6</v>
      </c>
      <c r="BK431" s="108">
        <v>60.5</v>
      </c>
      <c r="BL431" s="331">
        <v>0.63801652892561989</v>
      </c>
      <c r="BM431" s="332">
        <v>0.18</v>
      </c>
      <c r="BN431" s="231" t="s">
        <v>754</v>
      </c>
      <c r="BO431" s="330">
        <v>14.8</v>
      </c>
      <c r="BP431" s="330">
        <v>19.100000000000001</v>
      </c>
      <c r="BQ431" s="333"/>
      <c r="BR431" s="347"/>
      <c r="BS431" s="347"/>
      <c r="BT431" s="347"/>
      <c r="BU431" s="347"/>
      <c r="BV431" s="347"/>
      <c r="BW431" s="347"/>
      <c r="BX431" s="347"/>
      <c r="BY431" s="347"/>
      <c r="BZ431" s="347"/>
      <c r="CA431" s="347"/>
      <c r="CB431" s="347"/>
      <c r="CC431" s="347"/>
      <c r="CN431" s="470">
        <v>33.200000000000003</v>
      </c>
      <c r="CO431" s="470">
        <v>44.8</v>
      </c>
      <c r="CP431" s="470">
        <v>14.9</v>
      </c>
      <c r="CQ431" s="470">
        <v>7.3</v>
      </c>
      <c r="CR431" s="470">
        <v>2.42</v>
      </c>
      <c r="CS431" s="470">
        <v>39.6</v>
      </c>
      <c r="CT431" s="470">
        <v>13.1</v>
      </c>
      <c r="CU431" s="470">
        <v>0.49</v>
      </c>
      <c r="CX431" s="158" t="s">
        <v>929</v>
      </c>
      <c r="CY431" s="158">
        <v>3</v>
      </c>
      <c r="CZ431" s="62" t="s">
        <v>1292</v>
      </c>
      <c r="DA431" s="62" t="s">
        <v>1292</v>
      </c>
      <c r="DI431" s="4" t="s">
        <v>1180</v>
      </c>
      <c r="DM431" s="226">
        <v>71</v>
      </c>
      <c r="DN431" s="266" t="s">
        <v>1090</v>
      </c>
      <c r="DO431" s="46" t="s">
        <v>48</v>
      </c>
      <c r="DP431" s="986" t="s">
        <v>158</v>
      </c>
      <c r="DX431" s="230">
        <v>4.9000000000000004</v>
      </c>
      <c r="DY431" s="223" t="s">
        <v>863</v>
      </c>
      <c r="DZ431" s="230">
        <v>431</v>
      </c>
      <c r="EA431" s="230">
        <v>35.299999999999997</v>
      </c>
      <c r="EB431" s="230">
        <v>64.7</v>
      </c>
      <c r="EC431" s="223" t="s">
        <v>863</v>
      </c>
      <c r="ED431" s="223" t="s">
        <v>863</v>
      </c>
      <c r="EE431" s="223" t="s">
        <v>863</v>
      </c>
      <c r="EF431" s="223" t="s">
        <v>863</v>
      </c>
      <c r="EG431" s="230">
        <v>0</v>
      </c>
      <c r="EI431" s="282">
        <v>1</v>
      </c>
      <c r="EJ431" s="282">
        <v>6</v>
      </c>
      <c r="EK431" s="230"/>
      <c r="EL431" s="107">
        <v>2</v>
      </c>
      <c r="EM431" s="107">
        <v>0</v>
      </c>
      <c r="EN431" s="107" t="s">
        <v>754</v>
      </c>
      <c r="EO431" s="107" t="s">
        <v>754</v>
      </c>
      <c r="EP431" s="557" t="s">
        <v>754</v>
      </c>
      <c r="EQ431" s="557">
        <v>1</v>
      </c>
      <c r="ER431" s="107" t="s">
        <v>863</v>
      </c>
      <c r="ES431" s="557">
        <v>2</v>
      </c>
      <c r="ET431" s="557">
        <v>1</v>
      </c>
      <c r="EU431" s="107" t="s">
        <v>863</v>
      </c>
      <c r="EV431" s="107"/>
      <c r="EW431" s="107"/>
      <c r="EX431" s="988">
        <v>7543</v>
      </c>
      <c r="EY431" s="126">
        <v>75</v>
      </c>
      <c r="EZ431" s="223">
        <v>9113</v>
      </c>
      <c r="FA431" s="230">
        <v>2</v>
      </c>
      <c r="FB431" s="133">
        <v>243.01333333333332</v>
      </c>
      <c r="FC431" s="133"/>
      <c r="FD431" s="924">
        <v>243.01333333333332</v>
      </c>
      <c r="FE431" s="925"/>
      <c r="FF431" s="228"/>
      <c r="FG431" s="228"/>
      <c r="FH431" s="228"/>
      <c r="FI431" s="228"/>
      <c r="FJ431" s="35"/>
      <c r="FK431" s="35"/>
      <c r="FL431" s="35"/>
      <c r="FM431" s="855"/>
      <c r="FN431" s="634">
        <v>1.7735652364753649</v>
      </c>
      <c r="FO431" s="634"/>
      <c r="FP431" s="640">
        <v>431</v>
      </c>
      <c r="FQ431" s="234" t="s">
        <v>158</v>
      </c>
      <c r="FR431" s="93"/>
      <c r="FS431" s="101"/>
      <c r="FT431" s="42"/>
      <c r="GR431" s="225"/>
      <c r="GS431" s="225"/>
    </row>
    <row r="432" spans="1:201" hidden="1" x14ac:dyDescent="0.25">
      <c r="A432" s="101">
        <v>309</v>
      </c>
      <c r="B432" s="228">
        <f>COUNTIFS($E$1:E432,E432,$G$1:G432,G432)</f>
        <v>1</v>
      </c>
      <c r="C432" s="228"/>
      <c r="D432" s="966">
        <v>7591</v>
      </c>
      <c r="E432" s="233" t="s">
        <v>1181</v>
      </c>
      <c r="F432" s="223" t="s">
        <v>90</v>
      </c>
      <c r="G432" s="230">
        <v>470209417</v>
      </c>
      <c r="H432" s="230">
        <f t="shared" si="6"/>
        <v>70</v>
      </c>
      <c r="I432" s="223" t="s">
        <v>1182</v>
      </c>
      <c r="J432" s="232" t="s">
        <v>1183</v>
      </c>
      <c r="K432" s="230" t="s">
        <v>53</v>
      </c>
      <c r="L432" s="257" t="s">
        <v>48</v>
      </c>
      <c r="M432" s="230">
        <v>8</v>
      </c>
      <c r="N432" s="223">
        <v>9</v>
      </c>
      <c r="O432" s="223" t="s">
        <v>969</v>
      </c>
      <c r="P432" s="223" t="s">
        <v>40</v>
      </c>
      <c r="Q432" s="296" t="s">
        <v>951</v>
      </c>
      <c r="T432" s="173" t="s">
        <v>805</v>
      </c>
      <c r="U432" s="177" t="s">
        <v>817</v>
      </c>
      <c r="V432" s="193" t="s">
        <v>545</v>
      </c>
      <c r="W432" s="173" t="s">
        <v>807</v>
      </c>
      <c r="X432" s="190" t="s">
        <v>808</v>
      </c>
      <c r="Y432" s="173" t="s">
        <v>545</v>
      </c>
      <c r="Z432" s="173" t="s">
        <v>545</v>
      </c>
      <c r="AA432" s="97"/>
      <c r="AB432" s="97"/>
      <c r="AC432" s="109"/>
      <c r="AD432" s="109"/>
      <c r="AE432" s="109"/>
      <c r="AF432" s="109"/>
      <c r="AG432" s="109"/>
      <c r="AH432" s="166" t="s">
        <v>1184</v>
      </c>
      <c r="AL432" s="318"/>
      <c r="AN432" s="281"/>
      <c r="AP432" s="370">
        <v>49.7</v>
      </c>
      <c r="AQ432" s="320">
        <v>29.4</v>
      </c>
      <c r="AR432" s="371">
        <v>11.6</v>
      </c>
      <c r="AS432" s="322">
        <v>90.699999999999989</v>
      </c>
      <c r="AT432" s="373">
        <v>1.6904761904761907</v>
      </c>
      <c r="AU432" s="369">
        <v>19.609523809523811</v>
      </c>
      <c r="AV432" s="325">
        <v>1.2121951219512195</v>
      </c>
      <c r="AW432" s="280">
        <v>23.3</v>
      </c>
      <c r="AX432" s="326">
        <v>5.37</v>
      </c>
      <c r="AY432" s="330">
        <v>11</v>
      </c>
      <c r="AZ432" s="231" t="s">
        <v>754</v>
      </c>
      <c r="BA432" s="327">
        <v>2.1</v>
      </c>
      <c r="BB432" s="328">
        <v>0.23</v>
      </c>
      <c r="BC432" s="329">
        <v>5.28</v>
      </c>
      <c r="BD432" s="329"/>
      <c r="BE432" s="231"/>
      <c r="BF432" s="231"/>
      <c r="BG432" s="231"/>
      <c r="BH432" s="231"/>
      <c r="BJ432" s="108">
        <v>58</v>
      </c>
      <c r="BK432" s="108">
        <v>40.5</v>
      </c>
      <c r="BL432" s="331">
        <v>1.4320987654320987</v>
      </c>
      <c r="BM432" s="332">
        <v>0.81</v>
      </c>
      <c r="BN432" s="231" t="s">
        <v>754</v>
      </c>
      <c r="BO432" s="330">
        <v>8.67</v>
      </c>
      <c r="BP432" s="330">
        <v>6.68</v>
      </c>
      <c r="BQ432" s="333"/>
      <c r="BR432" s="347"/>
      <c r="BS432" s="347"/>
      <c r="BT432" s="347"/>
      <c r="BU432" s="347"/>
      <c r="BV432" s="347"/>
      <c r="BW432" s="347"/>
      <c r="BX432" s="347"/>
      <c r="BY432" s="347"/>
      <c r="BZ432" s="347"/>
      <c r="CA432" s="347"/>
      <c r="CB432" s="347"/>
      <c r="CC432" s="347"/>
      <c r="CN432" s="470">
        <v>25</v>
      </c>
      <c r="CO432" s="470">
        <v>25.3</v>
      </c>
      <c r="CP432" s="470">
        <v>6.32</v>
      </c>
      <c r="CQ432" s="470">
        <v>11.8</v>
      </c>
      <c r="CR432" s="470">
        <v>2.94</v>
      </c>
      <c r="CS432" s="470">
        <v>58</v>
      </c>
      <c r="CT432" s="470">
        <v>14.5</v>
      </c>
      <c r="CU432" s="470">
        <v>0.93</v>
      </c>
      <c r="CX432" s="158"/>
      <c r="CY432" s="158"/>
      <c r="CZ432" s="62" t="s">
        <v>927</v>
      </c>
      <c r="DA432" s="62" t="s">
        <v>928</v>
      </c>
      <c r="DI432" s="4" t="s">
        <v>1181</v>
      </c>
      <c r="DM432" s="226">
        <v>70</v>
      </c>
      <c r="DN432" s="521" t="s">
        <v>1088</v>
      </c>
      <c r="DO432" s="46" t="s">
        <v>48</v>
      </c>
      <c r="DP432" s="986" t="s">
        <v>1995</v>
      </c>
      <c r="DX432" s="223" t="s">
        <v>863</v>
      </c>
      <c r="DY432" s="223" t="s">
        <v>863</v>
      </c>
      <c r="DZ432" s="230">
        <v>130</v>
      </c>
      <c r="EA432" s="230">
        <v>13.8</v>
      </c>
      <c r="EB432" s="230">
        <v>86.2</v>
      </c>
      <c r="EC432" s="223" t="s">
        <v>863</v>
      </c>
      <c r="ED432" s="223" t="s">
        <v>863</v>
      </c>
      <c r="EE432" s="223" t="s">
        <v>863</v>
      </c>
      <c r="EF432" s="223" t="s">
        <v>863</v>
      </c>
      <c r="EG432" s="230">
        <v>0</v>
      </c>
      <c r="EI432" s="282">
        <v>9</v>
      </c>
      <c r="EJ432" s="282">
        <v>8</v>
      </c>
      <c r="EK432" s="230"/>
      <c r="EL432" s="107">
        <v>2</v>
      </c>
      <c r="EM432" s="107">
        <v>0</v>
      </c>
      <c r="EN432" s="107">
        <v>182</v>
      </c>
      <c r="EO432" s="107">
        <v>82</v>
      </c>
      <c r="EP432" s="557">
        <f>EO432/((EN432/100)*(EN432/100))</f>
        <v>24.755464315903875</v>
      </c>
      <c r="EQ432" s="557">
        <v>0</v>
      </c>
      <c r="ER432" s="107" t="s">
        <v>863</v>
      </c>
      <c r="ES432" s="557" t="s">
        <v>754</v>
      </c>
      <c r="ET432" s="557" t="s">
        <v>754</v>
      </c>
      <c r="EU432" s="107" t="s">
        <v>863</v>
      </c>
      <c r="EV432" s="107"/>
      <c r="EW432" s="107" t="s">
        <v>1996</v>
      </c>
      <c r="EX432" s="987">
        <v>7591</v>
      </c>
      <c r="EY432" s="126">
        <v>75</v>
      </c>
      <c r="EZ432" s="223">
        <v>1743</v>
      </c>
      <c r="FA432" s="230">
        <v>2</v>
      </c>
      <c r="FB432" s="133">
        <v>46.48</v>
      </c>
      <c r="FC432" s="133"/>
      <c r="FD432" s="924">
        <v>46.48</v>
      </c>
      <c r="FE432" s="925"/>
      <c r="FF432" s="228"/>
      <c r="FG432" s="228"/>
      <c r="FH432" s="228"/>
      <c r="FI432" s="228"/>
      <c r="FJ432" s="35"/>
      <c r="FK432" s="35"/>
      <c r="FL432" s="35"/>
      <c r="FM432" s="855"/>
      <c r="FN432" s="634">
        <v>2.7969018932874357</v>
      </c>
      <c r="FO432" s="634"/>
      <c r="FP432" s="927">
        <v>130</v>
      </c>
      <c r="FQ432" s="234" t="s">
        <v>1184</v>
      </c>
      <c r="FR432" s="93"/>
      <c r="FS432" s="101"/>
      <c r="GR432" s="225"/>
      <c r="GS432" s="225"/>
    </row>
    <row r="433" spans="1:201" s="260" customFormat="1" hidden="1" x14ac:dyDescent="0.25">
      <c r="A433" s="101">
        <v>310</v>
      </c>
      <c r="B433" s="228">
        <f>COUNTIFS($E$1:E433,E433,$G$1:G433,G433)</f>
        <v>1</v>
      </c>
      <c r="C433" s="228"/>
      <c r="D433" s="966">
        <v>7592</v>
      </c>
      <c r="E433" s="233" t="s">
        <v>1185</v>
      </c>
      <c r="F433" s="223" t="s">
        <v>392</v>
      </c>
      <c r="G433" s="230">
        <v>5904041286</v>
      </c>
      <c r="H433" s="230">
        <f t="shared" si="6"/>
        <v>58</v>
      </c>
      <c r="I433" s="223" t="s">
        <v>1182</v>
      </c>
      <c r="J433" s="232" t="s">
        <v>1186</v>
      </c>
      <c r="K433" s="230" t="s">
        <v>53</v>
      </c>
      <c r="L433" s="257" t="s">
        <v>48</v>
      </c>
      <c r="M433" s="230">
        <v>30</v>
      </c>
      <c r="N433" s="223">
        <v>1</v>
      </c>
      <c r="O433" s="223" t="s">
        <v>965</v>
      </c>
      <c r="P433" s="223">
        <v>10</v>
      </c>
      <c r="Q433" s="296" t="s">
        <v>951</v>
      </c>
      <c r="R433" s="66"/>
      <c r="S433" s="66"/>
      <c r="T433" s="173" t="s">
        <v>805</v>
      </c>
      <c r="U433" s="177" t="s">
        <v>817</v>
      </c>
      <c r="V433" s="193" t="s">
        <v>545</v>
      </c>
      <c r="W433" s="173" t="s">
        <v>807</v>
      </c>
      <c r="X433" s="190" t="s">
        <v>808</v>
      </c>
      <c r="Y433" s="173" t="s">
        <v>545</v>
      </c>
      <c r="Z433" s="173" t="s">
        <v>545</v>
      </c>
      <c r="AA433" s="97"/>
      <c r="AB433" s="97"/>
      <c r="AC433" s="109"/>
      <c r="AD433" s="109"/>
      <c r="AE433" s="109"/>
      <c r="AF433" s="109"/>
      <c r="AG433" s="109"/>
      <c r="AH433" s="166" t="s">
        <v>161</v>
      </c>
      <c r="AI433" s="72"/>
      <c r="AJ433" s="226"/>
      <c r="AK433" s="226"/>
      <c r="AL433" s="318"/>
      <c r="AM433" s="226"/>
      <c r="AN433" s="281"/>
      <c r="AO433" s="226"/>
      <c r="AP433" s="370">
        <v>15.3</v>
      </c>
      <c r="AQ433" s="320">
        <v>67.5</v>
      </c>
      <c r="AR433" s="371">
        <v>5.58</v>
      </c>
      <c r="AS433" s="322">
        <v>88.38</v>
      </c>
      <c r="AT433" s="373">
        <v>0.22666666666666668</v>
      </c>
      <c r="AU433" s="369">
        <v>1.2648000000000001</v>
      </c>
      <c r="AV433" s="325">
        <v>0.20935960591133007</v>
      </c>
      <c r="AW433" s="280">
        <v>6.52</v>
      </c>
      <c r="AX433" s="326">
        <v>1.1299999999999999</v>
      </c>
      <c r="AY433" s="330">
        <v>6.62</v>
      </c>
      <c r="AZ433" s="231" t="s">
        <v>754</v>
      </c>
      <c r="BA433" s="327">
        <v>80.599999999999994</v>
      </c>
      <c r="BB433" s="328">
        <v>0.23</v>
      </c>
      <c r="BC433" s="329">
        <v>1.7560000000000002</v>
      </c>
      <c r="BD433" s="329"/>
      <c r="BE433" s="231"/>
      <c r="BF433" s="231"/>
      <c r="BG433" s="231"/>
      <c r="BH433" s="231"/>
      <c r="BI433" s="226"/>
      <c r="BJ433" s="108">
        <v>41.7</v>
      </c>
      <c r="BK433" s="108">
        <v>56.4</v>
      </c>
      <c r="BL433" s="331">
        <v>0.73936170212765961</v>
      </c>
      <c r="BM433" s="332">
        <v>0.13</v>
      </c>
      <c r="BN433" s="231" t="s">
        <v>754</v>
      </c>
      <c r="BO433" s="330">
        <v>0</v>
      </c>
      <c r="BP433" s="330">
        <v>4.68</v>
      </c>
      <c r="BQ433" s="333"/>
      <c r="BR433" s="347"/>
      <c r="BS433" s="347"/>
      <c r="BT433" s="347"/>
      <c r="BU433" s="347"/>
      <c r="BV433" s="347"/>
      <c r="BW433" s="347"/>
      <c r="BX433" s="347"/>
      <c r="BY433" s="347"/>
      <c r="BZ433" s="347"/>
      <c r="CA433" s="347"/>
      <c r="CB433" s="347"/>
      <c r="CC433" s="347"/>
      <c r="CD433" s="226"/>
      <c r="CE433" s="226"/>
      <c r="CF433" s="226"/>
      <c r="CG433" s="226"/>
      <c r="CH433" s="226"/>
      <c r="CI433" s="226"/>
      <c r="CJ433" s="226"/>
      <c r="CK433" s="226"/>
      <c r="CL433" s="226"/>
      <c r="CM433" s="226"/>
      <c r="CN433" s="470">
        <v>78.900000000000006</v>
      </c>
      <c r="CO433" s="470">
        <v>59.7</v>
      </c>
      <c r="CP433" s="470">
        <v>47.1</v>
      </c>
      <c r="CQ433" s="470">
        <v>11.1</v>
      </c>
      <c r="CR433" s="470">
        <v>8.7899999999999991</v>
      </c>
      <c r="CS433" s="470">
        <v>23.9</v>
      </c>
      <c r="CT433" s="470">
        <v>18.8</v>
      </c>
      <c r="CU433" s="470">
        <v>0.6</v>
      </c>
      <c r="CV433" s="226"/>
      <c r="CW433" s="226"/>
      <c r="CX433" s="158" t="s">
        <v>929</v>
      </c>
      <c r="CY433" s="158"/>
      <c r="CZ433" s="62" t="s">
        <v>927</v>
      </c>
      <c r="DA433" s="62" t="s">
        <v>927</v>
      </c>
      <c r="DB433" s="335"/>
      <c r="DC433" s="226"/>
      <c r="DD433" s="226"/>
      <c r="DE433" s="226"/>
      <c r="DF433" s="226"/>
      <c r="DG433" s="226"/>
      <c r="DH433" s="226"/>
      <c r="DI433" s="4" t="s">
        <v>1185</v>
      </c>
      <c r="DJ433" s="226"/>
      <c r="DK433" s="226"/>
      <c r="DL433" s="226"/>
      <c r="DM433" s="226">
        <v>58</v>
      </c>
      <c r="DN433" s="521" t="s">
        <v>1088</v>
      </c>
      <c r="DO433" s="46" t="s">
        <v>48</v>
      </c>
      <c r="DP433" s="986" t="s">
        <v>161</v>
      </c>
      <c r="DQ433" s="230"/>
      <c r="DR433" s="547"/>
      <c r="DS433" s="547"/>
      <c r="DT433" s="230"/>
      <c r="DU433" s="230"/>
      <c r="DV433" s="230"/>
      <c r="DW433" s="230"/>
      <c r="DX433" s="223" t="s">
        <v>863</v>
      </c>
      <c r="DY433" s="223" t="s">
        <v>863</v>
      </c>
      <c r="DZ433" s="230">
        <v>137</v>
      </c>
      <c r="EA433" s="230">
        <v>22.6</v>
      </c>
      <c r="EB433" s="230">
        <v>77.400000000000006</v>
      </c>
      <c r="EC433" s="223" t="s">
        <v>863</v>
      </c>
      <c r="ED433" s="223" t="s">
        <v>863</v>
      </c>
      <c r="EE433" s="223" t="s">
        <v>863</v>
      </c>
      <c r="EF433" s="223" t="s">
        <v>863</v>
      </c>
      <c r="EG433" s="230">
        <v>0</v>
      </c>
      <c r="EH433" s="547"/>
      <c r="EI433" s="282">
        <v>1</v>
      </c>
      <c r="EJ433" s="282">
        <v>30</v>
      </c>
      <c r="EK433" s="230"/>
      <c r="EL433" s="107">
        <v>3</v>
      </c>
      <c r="EM433" s="107">
        <v>0</v>
      </c>
      <c r="EN433" s="107">
        <v>182</v>
      </c>
      <c r="EO433" s="107">
        <v>100</v>
      </c>
      <c r="EP433" s="557">
        <f>EO433/((EN433/100)*(EN433/100))</f>
        <v>30.189590629151066</v>
      </c>
      <c r="EQ433" s="557">
        <v>2</v>
      </c>
      <c r="ER433" s="107" t="s">
        <v>863</v>
      </c>
      <c r="ES433" s="557">
        <v>3</v>
      </c>
      <c r="ET433" s="557">
        <v>2</v>
      </c>
      <c r="EU433" s="107" t="s">
        <v>863</v>
      </c>
      <c r="EV433" s="107"/>
      <c r="EW433" s="107"/>
      <c r="EX433" s="987">
        <v>7592</v>
      </c>
      <c r="EY433" s="126">
        <v>75</v>
      </c>
      <c r="EZ433" s="223">
        <v>1418</v>
      </c>
      <c r="FA433" s="230">
        <v>2</v>
      </c>
      <c r="FB433" s="133">
        <v>37.813333333333333</v>
      </c>
      <c r="FC433" s="133"/>
      <c r="FD433" s="924">
        <v>37.813333333333333</v>
      </c>
      <c r="FE433" s="925"/>
      <c r="FF433" s="228"/>
      <c r="FG433" s="228"/>
      <c r="FH433" s="228"/>
      <c r="FI433" s="228"/>
      <c r="FJ433" s="35"/>
      <c r="FK433" s="35"/>
      <c r="FL433" s="35"/>
      <c r="FM433" s="929"/>
      <c r="FN433" s="634">
        <v>3.6230606488011285</v>
      </c>
      <c r="FO433" s="734"/>
      <c r="FP433" s="930">
        <v>137</v>
      </c>
      <c r="FQ433" s="234" t="s">
        <v>161</v>
      </c>
      <c r="FR433" s="93"/>
      <c r="FS433" s="101"/>
      <c r="FT433" s="93"/>
      <c r="FU433" s="93"/>
      <c r="FV433" s="93"/>
      <c r="FW433" s="93"/>
      <c r="FX433" s="93"/>
      <c r="FY433" s="93"/>
      <c r="FZ433" s="93"/>
      <c r="GA433" s="93"/>
      <c r="GB433" s="93"/>
      <c r="GC433" s="93"/>
      <c r="GD433" s="93"/>
      <c r="GE433" s="93"/>
      <c r="GF433" s="93"/>
      <c r="GG433" s="93"/>
      <c r="GH433" s="93"/>
      <c r="GI433" s="93"/>
      <c r="GJ433" s="93"/>
      <c r="GK433" s="93"/>
      <c r="GL433" s="93"/>
      <c r="GM433" s="93"/>
      <c r="GN433" s="93"/>
      <c r="GO433" s="93"/>
      <c r="GP433" s="93"/>
      <c r="GQ433" s="93"/>
      <c r="GR433" s="225"/>
      <c r="GS433" s="225"/>
    </row>
    <row r="434" spans="1:201" hidden="1" x14ac:dyDescent="0.25">
      <c r="A434" s="101">
        <v>311</v>
      </c>
      <c r="B434" s="228">
        <f>COUNTIFS($E$1:E434,E434,$G$1:G434,G434)</f>
        <v>1</v>
      </c>
      <c r="C434" s="228"/>
      <c r="D434" s="966">
        <v>7594</v>
      </c>
      <c r="E434" s="233" t="s">
        <v>318</v>
      </c>
      <c r="F434" s="223" t="s">
        <v>91</v>
      </c>
      <c r="G434" s="230">
        <v>6409300590</v>
      </c>
      <c r="H434" s="230">
        <f t="shared" si="6"/>
        <v>53</v>
      </c>
      <c r="I434" s="223" t="s">
        <v>1187</v>
      </c>
      <c r="J434" s="232" t="s">
        <v>1188</v>
      </c>
      <c r="K434" s="230" t="s">
        <v>53</v>
      </c>
      <c r="L434" s="257" t="s">
        <v>48</v>
      </c>
      <c r="M434" s="230">
        <v>6</v>
      </c>
      <c r="N434" s="223" t="s">
        <v>757</v>
      </c>
      <c r="O434" s="223" t="s">
        <v>969</v>
      </c>
      <c r="P434" s="223" t="s">
        <v>40</v>
      </c>
      <c r="Q434" s="296" t="s">
        <v>951</v>
      </c>
      <c r="T434" s="173" t="s">
        <v>805</v>
      </c>
      <c r="U434" s="177" t="s">
        <v>817</v>
      </c>
      <c r="V434" s="193" t="s">
        <v>545</v>
      </c>
      <c r="W434" s="173" t="s">
        <v>807</v>
      </c>
      <c r="X434" s="190" t="s">
        <v>808</v>
      </c>
      <c r="Y434" s="173" t="s">
        <v>545</v>
      </c>
      <c r="Z434" s="173" t="s">
        <v>545</v>
      </c>
      <c r="AA434" s="97"/>
      <c r="AB434" s="97"/>
      <c r="AC434" s="109"/>
      <c r="AD434" s="109"/>
      <c r="AE434" s="109"/>
      <c r="AF434" s="109"/>
      <c r="AG434" s="109"/>
      <c r="AH434" s="166" t="s">
        <v>158</v>
      </c>
      <c r="AL434" s="318"/>
      <c r="AN434" s="281"/>
      <c r="AP434" s="370">
        <v>0.12</v>
      </c>
      <c r="AQ434" s="320">
        <v>3.09</v>
      </c>
      <c r="AR434" s="371">
        <v>92.4</v>
      </c>
      <c r="AS434" s="322">
        <v>95.61</v>
      </c>
      <c r="AT434" s="373">
        <v>3.8834951456310683E-2</v>
      </c>
      <c r="AU434" s="369">
        <v>3.5883495145631072</v>
      </c>
      <c r="AV434" s="325">
        <v>1.2566760917373544E-3</v>
      </c>
      <c r="AW434" s="280">
        <v>1.7999999999999999E-2</v>
      </c>
      <c r="AX434" s="326">
        <v>2.3E-2</v>
      </c>
      <c r="AY434" s="330">
        <v>11</v>
      </c>
      <c r="AZ434" s="231" t="s">
        <v>754</v>
      </c>
      <c r="BA434" s="327">
        <v>0.62</v>
      </c>
      <c r="BB434" s="328">
        <v>6.5100000000000002E-3</v>
      </c>
      <c r="BC434" s="329">
        <v>2.0399999999999998E-2</v>
      </c>
      <c r="BD434" s="329"/>
      <c r="BE434" s="231"/>
      <c r="BF434" s="231"/>
      <c r="BG434" s="231"/>
      <c r="BH434" s="231"/>
      <c r="BJ434" s="108">
        <v>76.099999999999994</v>
      </c>
      <c r="BK434" s="108">
        <v>20.8</v>
      </c>
      <c r="BL434" s="331">
        <v>3.6586538461538458</v>
      </c>
      <c r="BM434" s="332">
        <v>1.16E-3</v>
      </c>
      <c r="BN434" s="231" t="s">
        <v>754</v>
      </c>
      <c r="BO434" s="330">
        <v>1.02</v>
      </c>
      <c r="BP434" s="330">
        <v>5.56</v>
      </c>
      <c r="BQ434" s="333"/>
      <c r="BR434" s="347"/>
      <c r="BS434" s="347"/>
      <c r="BT434" s="347"/>
      <c r="BU434" s="347"/>
      <c r="BV434" s="347"/>
      <c r="BW434" s="347"/>
      <c r="BX434" s="347"/>
      <c r="BY434" s="347"/>
      <c r="BZ434" s="347"/>
      <c r="CA434" s="347"/>
      <c r="CB434" s="347"/>
      <c r="CC434" s="347"/>
      <c r="CN434" s="470">
        <v>5.4</v>
      </c>
      <c r="CO434" s="470">
        <v>71.900000000000006</v>
      </c>
      <c r="CP434" s="470">
        <v>3.88</v>
      </c>
      <c r="CQ434" s="470">
        <v>20.6</v>
      </c>
      <c r="CR434" s="470">
        <v>1.1100000000000001</v>
      </c>
      <c r="CS434" s="470">
        <v>0.18</v>
      </c>
      <c r="CT434" s="470">
        <v>9.6299999999999997E-3</v>
      </c>
      <c r="CU434" s="470">
        <v>1.2E-2</v>
      </c>
      <c r="CX434" s="158"/>
      <c r="CY434" s="158"/>
      <c r="CZ434" s="62" t="s">
        <v>936</v>
      </c>
      <c r="DA434" s="62" t="s">
        <v>936</v>
      </c>
      <c r="DI434" s="4" t="s">
        <v>318</v>
      </c>
      <c r="DM434" s="226">
        <v>53</v>
      </c>
      <c r="DN434" s="521" t="s">
        <v>1088</v>
      </c>
      <c r="DO434" s="46" t="s">
        <v>48</v>
      </c>
      <c r="DP434" s="986" t="s">
        <v>158</v>
      </c>
      <c r="DX434" s="230">
        <v>113.7</v>
      </c>
      <c r="DY434" s="223" t="s">
        <v>863</v>
      </c>
      <c r="DZ434" s="230">
        <v>24707</v>
      </c>
      <c r="EA434" s="230">
        <v>93.4</v>
      </c>
      <c r="EB434" s="230">
        <v>6.6</v>
      </c>
      <c r="EC434" s="230">
        <v>28</v>
      </c>
      <c r="ED434" s="223" t="s">
        <v>1516</v>
      </c>
      <c r="EE434" s="230">
        <v>425.6</v>
      </c>
      <c r="EF434" s="230">
        <v>3.19</v>
      </c>
      <c r="EG434" s="230">
        <v>0</v>
      </c>
      <c r="EI434" s="282" t="s">
        <v>757</v>
      </c>
      <c r="EJ434" s="282">
        <v>6</v>
      </c>
      <c r="EK434" s="230"/>
      <c r="EL434" s="107">
        <v>2</v>
      </c>
      <c r="EM434" s="107">
        <v>0</v>
      </c>
      <c r="EN434" s="223">
        <v>170</v>
      </c>
      <c r="EO434" s="223">
        <v>64</v>
      </c>
      <c r="EP434" s="557">
        <f>EO434/((EN434/100)*(EN434/100))</f>
        <v>22.145328719723185</v>
      </c>
      <c r="EQ434" s="546">
        <v>0</v>
      </c>
      <c r="ER434" s="107" t="s">
        <v>863</v>
      </c>
      <c r="ES434" s="546">
        <v>0</v>
      </c>
      <c r="ET434" s="557">
        <v>0</v>
      </c>
      <c r="EU434" s="107" t="s">
        <v>863</v>
      </c>
      <c r="EV434" s="107"/>
      <c r="EW434" s="107" t="s">
        <v>1997</v>
      </c>
      <c r="EX434" s="987">
        <v>7594</v>
      </c>
      <c r="EY434" s="126">
        <v>75</v>
      </c>
      <c r="EZ434" s="223">
        <v>459805</v>
      </c>
      <c r="FA434" s="230">
        <v>2</v>
      </c>
      <c r="FB434" s="133">
        <v>12261.466666666667</v>
      </c>
      <c r="FC434" s="133"/>
      <c r="FD434" s="924">
        <v>12261.466666666667</v>
      </c>
      <c r="FE434" s="925"/>
      <c r="FF434" s="228"/>
      <c r="FG434" s="228"/>
      <c r="FH434" s="228"/>
      <c r="FI434" s="228"/>
      <c r="FJ434" s="35"/>
      <c r="FK434" s="35"/>
      <c r="FL434" s="35"/>
      <c r="FM434" s="929"/>
      <c r="FN434" s="634">
        <v>2.0150117984797902</v>
      </c>
      <c r="FO434" s="734"/>
      <c r="FP434" s="930">
        <v>24707</v>
      </c>
      <c r="FQ434" s="234" t="s">
        <v>158</v>
      </c>
      <c r="FR434" s="93"/>
      <c r="FS434" s="101"/>
      <c r="FU434" s="42"/>
      <c r="FV434" s="42"/>
      <c r="GR434" s="225"/>
      <c r="GS434" s="225"/>
    </row>
    <row r="435" spans="1:201" hidden="1" x14ac:dyDescent="0.25">
      <c r="A435" s="101">
        <v>312</v>
      </c>
      <c r="B435" s="228">
        <f>COUNTIFS($E$1:E435,E435,$G$1:G435,G435)</f>
        <v>1</v>
      </c>
      <c r="C435" s="228"/>
      <c r="D435" s="966">
        <v>7595</v>
      </c>
      <c r="E435" s="233" t="s">
        <v>1189</v>
      </c>
      <c r="F435" s="223" t="s">
        <v>181</v>
      </c>
      <c r="G435" s="230">
        <v>8612024553</v>
      </c>
      <c r="H435" s="230">
        <f t="shared" si="6"/>
        <v>31</v>
      </c>
      <c r="I435" s="223" t="s">
        <v>1187</v>
      </c>
      <c r="J435" s="232" t="s">
        <v>1190</v>
      </c>
      <c r="K435" s="230" t="s">
        <v>53</v>
      </c>
      <c r="L435" s="257" t="s">
        <v>48</v>
      </c>
      <c r="M435" s="230">
        <v>8</v>
      </c>
      <c r="N435" s="223">
        <v>8</v>
      </c>
      <c r="O435" s="223" t="s">
        <v>969</v>
      </c>
      <c r="P435" s="223" t="s">
        <v>40</v>
      </c>
      <c r="Q435" s="296" t="s">
        <v>951</v>
      </c>
      <c r="T435" s="173" t="s">
        <v>805</v>
      </c>
      <c r="U435" s="177" t="s">
        <v>817</v>
      </c>
      <c r="V435" s="193" t="s">
        <v>545</v>
      </c>
      <c r="W435" s="173" t="s">
        <v>807</v>
      </c>
      <c r="X435" s="190" t="s">
        <v>808</v>
      </c>
      <c r="Y435" s="173" t="s">
        <v>545</v>
      </c>
      <c r="Z435" s="173" t="s">
        <v>545</v>
      </c>
      <c r="AA435" s="97"/>
      <c r="AB435" s="97"/>
      <c r="AC435" s="109"/>
      <c r="AD435" s="109"/>
      <c r="AE435" s="109"/>
      <c r="AF435" s="109"/>
      <c r="AG435" s="109"/>
      <c r="AH435" s="166" t="s">
        <v>161</v>
      </c>
      <c r="AL435" s="318"/>
      <c r="AN435" s="281"/>
      <c r="AP435" s="370">
        <v>15.5</v>
      </c>
      <c r="AQ435" s="320">
        <v>54.3</v>
      </c>
      <c r="AR435" s="371">
        <v>22</v>
      </c>
      <c r="AS435" s="322">
        <v>91.8</v>
      </c>
      <c r="AT435" s="373">
        <v>0.28545119705340699</v>
      </c>
      <c r="AU435" s="369">
        <v>6.2799263351749541</v>
      </c>
      <c r="AV435" s="325">
        <v>0.20314547837483618</v>
      </c>
      <c r="AW435" s="280">
        <v>8.11</v>
      </c>
      <c r="AX435" s="326">
        <v>0.3</v>
      </c>
      <c r="AY435" s="330">
        <v>1.97</v>
      </c>
      <c r="AZ435" s="231" t="s">
        <v>754</v>
      </c>
      <c r="BA435" s="327">
        <v>9.58</v>
      </c>
      <c r="BB435" s="328">
        <v>0.3</v>
      </c>
      <c r="BC435" s="329">
        <v>1.4780000000000002</v>
      </c>
      <c r="BD435" s="329"/>
      <c r="BE435" s="231"/>
      <c r="BF435" s="231"/>
      <c r="BG435" s="231"/>
      <c r="BH435" s="231"/>
      <c r="BJ435" s="108">
        <v>21.3</v>
      </c>
      <c r="BK435" s="108">
        <v>77.599999999999994</v>
      </c>
      <c r="BL435" s="331">
        <v>0.27448453608247425</v>
      </c>
      <c r="BM435" s="332">
        <v>5.2999999999999999E-2</v>
      </c>
      <c r="BN435" s="231" t="s">
        <v>754</v>
      </c>
      <c r="BO435" s="330">
        <v>4.09</v>
      </c>
      <c r="BP435" s="330">
        <v>4.1399999999999997</v>
      </c>
      <c r="BQ435" s="333"/>
      <c r="BR435" s="347"/>
      <c r="BS435" s="347"/>
      <c r="BT435" s="347"/>
      <c r="BU435" s="347"/>
      <c r="BV435" s="347"/>
      <c r="BW435" s="347"/>
      <c r="BX435" s="347"/>
      <c r="BY435" s="347"/>
      <c r="BZ435" s="347"/>
      <c r="CA435" s="347"/>
      <c r="CB435" s="347"/>
      <c r="CC435" s="347"/>
      <c r="CN435" s="470">
        <v>66.900000000000006</v>
      </c>
      <c r="CO435" s="470">
        <v>48.4</v>
      </c>
      <c r="CP435" s="470">
        <v>32.4</v>
      </c>
      <c r="CQ435" s="470">
        <v>7.26</v>
      </c>
      <c r="CR435" s="470">
        <v>4.8499999999999996</v>
      </c>
      <c r="CS435" s="470">
        <v>38.5</v>
      </c>
      <c r="CT435" s="470">
        <v>25.7</v>
      </c>
      <c r="CU435" s="470">
        <v>0.79</v>
      </c>
      <c r="CX435" s="158" t="s">
        <v>926</v>
      </c>
      <c r="CY435" s="158"/>
      <c r="CZ435" s="62" t="s">
        <v>927</v>
      </c>
      <c r="DA435" s="62" t="s">
        <v>927</v>
      </c>
      <c r="DI435" s="4" t="s">
        <v>1189</v>
      </c>
      <c r="DM435" s="226">
        <v>31</v>
      </c>
      <c r="DN435" s="521" t="s">
        <v>1088</v>
      </c>
      <c r="DO435" s="46" t="s">
        <v>48</v>
      </c>
      <c r="DP435" s="986" t="s">
        <v>161</v>
      </c>
      <c r="DX435" s="230">
        <v>1.8</v>
      </c>
      <c r="DY435" s="223" t="s">
        <v>863</v>
      </c>
      <c r="DZ435" s="230">
        <v>702</v>
      </c>
      <c r="EA435" s="230">
        <v>16.7</v>
      </c>
      <c r="EB435" s="230">
        <v>83.3</v>
      </c>
      <c r="EC435" s="230">
        <v>0.7</v>
      </c>
      <c r="ED435" s="230">
        <v>544</v>
      </c>
      <c r="EE435" s="230">
        <v>197.1</v>
      </c>
      <c r="EF435" s="230">
        <v>1.85</v>
      </c>
      <c r="EG435" s="230">
        <v>0</v>
      </c>
      <c r="EI435" s="282">
        <v>8</v>
      </c>
      <c r="EJ435" s="282">
        <v>8</v>
      </c>
      <c r="EK435" s="230"/>
      <c r="EL435" s="107">
        <v>2</v>
      </c>
      <c r="EM435" s="107">
        <v>0</v>
      </c>
      <c r="EN435" s="107">
        <v>173</v>
      </c>
      <c r="EO435" s="107">
        <v>68</v>
      </c>
      <c r="EP435" s="557">
        <f>EO435/((EN435/100)*(EN435/100))</f>
        <v>22.720438370810918</v>
      </c>
      <c r="EQ435" s="557">
        <v>0</v>
      </c>
      <c r="ER435" s="107" t="s">
        <v>863</v>
      </c>
      <c r="ES435" s="557">
        <v>0</v>
      </c>
      <c r="ET435" s="557">
        <v>0</v>
      </c>
      <c r="EU435" s="107">
        <v>4</v>
      </c>
      <c r="EV435" s="1030">
        <v>43045</v>
      </c>
      <c r="EW435" s="107"/>
      <c r="EX435" s="987">
        <v>7595</v>
      </c>
      <c r="EY435" s="126">
        <v>75</v>
      </c>
      <c r="EZ435" s="223">
        <v>13721</v>
      </c>
      <c r="FA435" s="230">
        <v>2</v>
      </c>
      <c r="FB435" s="133">
        <v>365.89333333333332</v>
      </c>
      <c r="FC435" s="133"/>
      <c r="FD435" s="924">
        <v>365.89333333333332</v>
      </c>
      <c r="FE435" s="925"/>
      <c r="FF435" s="228"/>
      <c r="FG435" s="228"/>
      <c r="FH435" s="228"/>
      <c r="FI435" s="228"/>
      <c r="FJ435" s="35"/>
      <c r="FK435" s="35"/>
      <c r="FL435" s="35"/>
      <c r="FM435" s="929"/>
      <c r="FN435" s="634">
        <v>1.9185919393630202</v>
      </c>
      <c r="FO435" s="734"/>
      <c r="FP435" s="931">
        <v>702</v>
      </c>
      <c r="FQ435" s="234" t="s">
        <v>161</v>
      </c>
      <c r="FR435" s="93"/>
      <c r="FS435" s="101"/>
      <c r="FW435" s="42"/>
      <c r="FX435" s="42"/>
      <c r="FY435" s="42"/>
      <c r="FZ435" s="42"/>
      <c r="GA435" s="42"/>
      <c r="GB435" s="42"/>
      <c r="GC435" s="42"/>
      <c r="GR435" s="225"/>
      <c r="GS435" s="225"/>
    </row>
    <row r="436" spans="1:201" hidden="1" x14ac:dyDescent="0.25">
      <c r="A436" s="101">
        <v>313</v>
      </c>
      <c r="B436" s="228">
        <f>COUNTIFS($E$1:E436,E436,$G$1:G436,G436)</f>
        <v>1</v>
      </c>
      <c r="C436" s="228"/>
      <c r="D436" s="966">
        <v>7600</v>
      </c>
      <c r="E436" s="233" t="s">
        <v>338</v>
      </c>
      <c r="F436" s="223" t="s">
        <v>61</v>
      </c>
      <c r="G436" s="230">
        <v>350302424</v>
      </c>
      <c r="H436" s="230">
        <f t="shared" si="6"/>
        <v>82</v>
      </c>
      <c r="I436" s="223" t="s">
        <v>1191</v>
      </c>
      <c r="J436" s="232" t="s">
        <v>27</v>
      </c>
      <c r="K436" s="230" t="s">
        <v>53</v>
      </c>
      <c r="L436" s="257" t="s">
        <v>48</v>
      </c>
      <c r="M436" s="230">
        <v>10</v>
      </c>
      <c r="N436" s="223" t="s">
        <v>1192</v>
      </c>
      <c r="O436" s="223" t="s">
        <v>969</v>
      </c>
      <c r="P436" s="223" t="s">
        <v>40</v>
      </c>
      <c r="Q436" s="296" t="s">
        <v>951</v>
      </c>
      <c r="T436" s="173" t="s">
        <v>805</v>
      </c>
      <c r="U436" s="177" t="s">
        <v>817</v>
      </c>
      <c r="V436" s="193" t="s">
        <v>545</v>
      </c>
      <c r="W436" s="173" t="s">
        <v>807</v>
      </c>
      <c r="X436" s="190" t="s">
        <v>808</v>
      </c>
      <c r="Y436" s="173" t="s">
        <v>545</v>
      </c>
      <c r="Z436" s="173" t="s">
        <v>545</v>
      </c>
      <c r="AA436" s="97"/>
      <c r="AB436" s="97"/>
      <c r="AC436" s="109"/>
      <c r="AD436" s="109"/>
      <c r="AE436" s="109"/>
      <c r="AF436" s="109"/>
      <c r="AG436" s="109"/>
      <c r="AH436" s="166" t="s">
        <v>158</v>
      </c>
      <c r="AL436" s="318"/>
      <c r="AN436" s="281"/>
      <c r="AP436" s="370">
        <v>25.4</v>
      </c>
      <c r="AQ436" s="320">
        <v>49.4</v>
      </c>
      <c r="AR436" s="371">
        <v>8.77</v>
      </c>
      <c r="AS436" s="322">
        <v>83.57</v>
      </c>
      <c r="AT436" s="373">
        <v>0.51417004048582993</v>
      </c>
      <c r="AU436" s="369">
        <v>4.5092712550607281</v>
      </c>
      <c r="AV436" s="325">
        <v>0.43665119477393843</v>
      </c>
      <c r="AW436" s="280">
        <v>13.6</v>
      </c>
      <c r="AX436" s="326">
        <v>0.16</v>
      </c>
      <c r="AY436" s="330">
        <v>0.66</v>
      </c>
      <c r="AZ436" s="231" t="s">
        <v>754</v>
      </c>
      <c r="BA436" s="327">
        <v>50.7</v>
      </c>
      <c r="BB436" s="328">
        <v>0.2</v>
      </c>
      <c r="BC436" s="329">
        <v>2.36</v>
      </c>
      <c r="BD436" s="329"/>
      <c r="BE436" s="231"/>
      <c r="BF436" s="231"/>
      <c r="BG436" s="231"/>
      <c r="BH436" s="231"/>
      <c r="BJ436" s="108">
        <v>32.5</v>
      </c>
      <c r="BK436" s="108">
        <v>67.3</v>
      </c>
      <c r="BL436" s="331">
        <v>0.48291233283803864</v>
      </c>
      <c r="BM436" s="332">
        <v>0.1</v>
      </c>
      <c r="BN436" s="231" t="s">
        <v>754</v>
      </c>
      <c r="BO436" s="330">
        <v>2.52</v>
      </c>
      <c r="BP436" s="330">
        <v>14.9</v>
      </c>
      <c r="BQ436" s="333"/>
      <c r="BR436" s="347"/>
      <c r="BS436" s="347"/>
      <c r="BT436" s="347"/>
      <c r="BU436" s="347"/>
      <c r="BV436" s="347"/>
      <c r="BW436" s="347"/>
      <c r="BX436" s="347"/>
      <c r="BY436" s="347"/>
      <c r="BZ436" s="347"/>
      <c r="CA436" s="347"/>
      <c r="CB436" s="347"/>
      <c r="CC436" s="347"/>
      <c r="CN436" s="470">
        <v>46.9</v>
      </c>
      <c r="CO436" s="470">
        <v>76.8</v>
      </c>
      <c r="CP436" s="470">
        <v>36</v>
      </c>
      <c r="CQ436" s="470">
        <v>7.59</v>
      </c>
      <c r="CR436" s="470">
        <v>3.56</v>
      </c>
      <c r="CS436" s="470">
        <v>9.89</v>
      </c>
      <c r="CT436" s="470">
        <v>4.6399999999999997</v>
      </c>
      <c r="CU436" s="470">
        <v>1.1200000000000001</v>
      </c>
      <c r="CX436" s="158" t="s">
        <v>929</v>
      </c>
      <c r="CY436" s="158">
        <v>3</v>
      </c>
      <c r="CZ436" s="62" t="s">
        <v>927</v>
      </c>
      <c r="DA436" s="62" t="s">
        <v>927</v>
      </c>
      <c r="DI436" s="4" t="s">
        <v>338</v>
      </c>
      <c r="DM436" s="226">
        <v>82</v>
      </c>
      <c r="DN436" s="521" t="s">
        <v>1088</v>
      </c>
      <c r="DO436" s="46" t="s">
        <v>48</v>
      </c>
      <c r="DP436" s="986" t="s">
        <v>158</v>
      </c>
      <c r="DX436" s="230">
        <v>1.2</v>
      </c>
      <c r="DY436" s="223" t="s">
        <v>863</v>
      </c>
      <c r="DZ436" s="230">
        <v>243</v>
      </c>
      <c r="EA436" s="230">
        <v>5.3</v>
      </c>
      <c r="EB436" s="230">
        <v>94.7</v>
      </c>
      <c r="EC436" s="230">
        <v>0.7</v>
      </c>
      <c r="ED436" s="230">
        <v>1312</v>
      </c>
      <c r="EE436" s="230">
        <v>42.2</v>
      </c>
      <c r="EF436" s="230">
        <v>3.17</v>
      </c>
      <c r="EG436" s="230">
        <v>0</v>
      </c>
      <c r="EI436" s="282" t="s">
        <v>1192</v>
      </c>
      <c r="EJ436" s="282">
        <v>10</v>
      </c>
      <c r="EK436" s="230"/>
      <c r="EL436" s="107">
        <v>2</v>
      </c>
      <c r="EM436" s="107">
        <v>1</v>
      </c>
      <c r="EN436" s="223">
        <v>175</v>
      </c>
      <c r="EO436" s="223">
        <v>105</v>
      </c>
      <c r="EP436" s="557">
        <f>EO436/((EN436/100)*(EN436/100))</f>
        <v>34.285714285714285</v>
      </c>
      <c r="EQ436" s="546">
        <v>1</v>
      </c>
      <c r="ER436" s="107" t="s">
        <v>863</v>
      </c>
      <c r="ES436" s="546">
        <v>3</v>
      </c>
      <c r="ET436" s="557">
        <v>2</v>
      </c>
      <c r="EU436" s="223">
        <v>4</v>
      </c>
      <c r="EV436" s="1030">
        <v>43070</v>
      </c>
      <c r="EW436" s="107"/>
      <c r="EX436" s="987">
        <v>7600</v>
      </c>
      <c r="EY436" s="126">
        <v>75</v>
      </c>
      <c r="EZ436" s="223">
        <v>5734</v>
      </c>
      <c r="FA436" s="230">
        <v>2</v>
      </c>
      <c r="FB436" s="133">
        <v>152.90666666666667</v>
      </c>
      <c r="FC436" s="133"/>
      <c r="FD436" s="924">
        <v>152.90666666666667</v>
      </c>
      <c r="FE436" s="925"/>
      <c r="FF436" s="228"/>
      <c r="FG436" s="228"/>
      <c r="FH436" s="228"/>
      <c r="FI436" s="228"/>
      <c r="FJ436" s="35"/>
      <c r="FK436" s="35"/>
      <c r="FL436" s="35"/>
      <c r="FM436" s="929"/>
      <c r="FN436" s="634">
        <v>1.5892047436344612</v>
      </c>
      <c r="FO436" s="734"/>
      <c r="FP436" s="931">
        <v>243</v>
      </c>
      <c r="FQ436" s="234" t="s">
        <v>158</v>
      </c>
      <c r="FR436" s="93"/>
      <c r="FS436" s="101"/>
      <c r="GD436" s="42"/>
      <c r="GE436" s="42"/>
      <c r="GF436" s="42"/>
      <c r="GG436" s="42"/>
      <c r="GH436" s="42"/>
      <c r="GI436" s="42"/>
      <c r="GJ436" s="42"/>
      <c r="GK436" s="42"/>
      <c r="GL436" s="42"/>
      <c r="GM436" s="42"/>
      <c r="GN436" s="42"/>
      <c r="GO436" s="42"/>
      <c r="GP436" s="42"/>
      <c r="GQ436" s="42"/>
      <c r="GR436" s="73"/>
      <c r="GS436" s="73"/>
    </row>
    <row r="437" spans="1:201" hidden="1" x14ac:dyDescent="0.25">
      <c r="A437" s="101">
        <v>314</v>
      </c>
      <c r="B437" s="228">
        <f>COUNTIFS($E$1:E437,E437,$G$1:G437,G437)</f>
        <v>1</v>
      </c>
      <c r="C437" s="228"/>
      <c r="D437" s="966">
        <v>7656</v>
      </c>
      <c r="E437" s="233" t="s">
        <v>1193</v>
      </c>
      <c r="F437" s="223" t="s">
        <v>265</v>
      </c>
      <c r="G437" s="230">
        <v>6053141171</v>
      </c>
      <c r="H437" s="230">
        <f t="shared" si="6"/>
        <v>58</v>
      </c>
      <c r="I437" s="223" t="s">
        <v>1194</v>
      </c>
      <c r="J437" s="232" t="s">
        <v>71</v>
      </c>
      <c r="K437" s="230" t="s">
        <v>53</v>
      </c>
      <c r="L437" s="257" t="s">
        <v>48</v>
      </c>
      <c r="M437" s="230">
        <v>7</v>
      </c>
      <c r="N437" s="223">
        <v>1</v>
      </c>
      <c r="O437" s="223" t="s">
        <v>863</v>
      </c>
      <c r="P437" s="223" t="s">
        <v>40</v>
      </c>
      <c r="Q437" s="296" t="s">
        <v>951</v>
      </c>
      <c r="T437" s="173" t="s">
        <v>805</v>
      </c>
      <c r="U437" s="177" t="s">
        <v>817</v>
      </c>
      <c r="V437" s="193" t="s">
        <v>545</v>
      </c>
      <c r="W437" s="173" t="s">
        <v>807</v>
      </c>
      <c r="X437" s="190" t="s">
        <v>808</v>
      </c>
      <c r="Y437" s="173" t="s">
        <v>545</v>
      </c>
      <c r="Z437" s="173" t="s">
        <v>545</v>
      </c>
      <c r="AA437" s="97"/>
      <c r="AB437" s="97"/>
      <c r="AC437" s="109"/>
      <c r="AD437" s="109"/>
      <c r="AE437" s="109"/>
      <c r="AF437" s="109"/>
      <c r="AG437" s="109"/>
      <c r="AH437" s="166" t="s">
        <v>158</v>
      </c>
      <c r="AL437" s="318">
        <v>70.8</v>
      </c>
      <c r="AN437" s="281"/>
      <c r="AP437" s="370">
        <v>41.6</v>
      </c>
      <c r="AQ437" s="320">
        <v>51.7</v>
      </c>
      <c r="AR437" s="371">
        <v>4.5999999999999996</v>
      </c>
      <c r="AS437" s="322">
        <v>97.9</v>
      </c>
      <c r="AT437" s="373">
        <v>0.80464216634429397</v>
      </c>
      <c r="AU437" s="369">
        <v>3.7013539651837521</v>
      </c>
      <c r="AV437" s="325">
        <v>0.738898756660746</v>
      </c>
      <c r="AW437" s="280">
        <v>33.700000000000003</v>
      </c>
      <c r="AX437" s="326">
        <v>1.04</v>
      </c>
      <c r="AY437" s="330">
        <v>2.5299999999999998</v>
      </c>
      <c r="AZ437" s="231" t="s">
        <v>754</v>
      </c>
      <c r="BA437" s="327">
        <v>10.5</v>
      </c>
      <c r="BB437" s="328">
        <v>8.6999999999999994E-2</v>
      </c>
      <c r="BC437" s="329">
        <v>1.5799999999999996</v>
      </c>
      <c r="BD437" s="329"/>
      <c r="BE437" s="231"/>
      <c r="BF437" s="231"/>
      <c r="BG437" s="231"/>
      <c r="BH437" s="231"/>
      <c r="BJ437" s="108">
        <v>24.4</v>
      </c>
      <c r="BK437" s="108">
        <v>74.3</v>
      </c>
      <c r="BL437" s="331">
        <v>0.32839838492597578</v>
      </c>
      <c r="BM437" s="332">
        <v>0.15</v>
      </c>
      <c r="BN437" s="231" t="s">
        <v>754</v>
      </c>
      <c r="BO437" s="330">
        <v>10.1</v>
      </c>
      <c r="BP437" s="330">
        <v>16.600000000000001</v>
      </c>
      <c r="BQ437" s="333"/>
      <c r="BR437" s="347"/>
      <c r="BS437" s="347"/>
      <c r="BT437" s="347"/>
      <c r="BU437" s="347"/>
      <c r="BV437" s="347"/>
      <c r="BW437" s="347"/>
      <c r="BX437" s="347"/>
      <c r="BY437" s="347"/>
      <c r="BZ437" s="347"/>
      <c r="CA437" s="347"/>
      <c r="CB437" s="347"/>
      <c r="CC437" s="347"/>
      <c r="CN437" s="470">
        <v>49</v>
      </c>
      <c r="CO437" s="470">
        <v>25.7</v>
      </c>
      <c r="CP437" s="470">
        <v>12.6</v>
      </c>
      <c r="CQ437" s="470">
        <v>4.33</v>
      </c>
      <c r="CR437" s="470">
        <v>2.12</v>
      </c>
      <c r="CS437" s="470">
        <v>60.2</v>
      </c>
      <c r="CT437" s="470">
        <v>29.5</v>
      </c>
      <c r="CU437" s="470">
        <v>1.17</v>
      </c>
      <c r="CX437" s="158" t="s">
        <v>926</v>
      </c>
      <c r="CY437" s="158"/>
      <c r="CZ437" s="62" t="s">
        <v>935</v>
      </c>
      <c r="DA437" s="62" t="s">
        <v>935</v>
      </c>
      <c r="DI437" s="4" t="s">
        <v>1193</v>
      </c>
      <c r="DM437" s="226">
        <v>58</v>
      </c>
      <c r="DN437" s="266" t="s">
        <v>1090</v>
      </c>
      <c r="DO437" s="46" t="s">
        <v>48</v>
      </c>
      <c r="DP437" s="986" t="s">
        <v>158</v>
      </c>
      <c r="DX437" s="223" t="s">
        <v>863</v>
      </c>
      <c r="DY437" s="223" t="s">
        <v>863</v>
      </c>
      <c r="DZ437" s="230">
        <v>533</v>
      </c>
      <c r="EA437" s="230">
        <v>10.5</v>
      </c>
      <c r="EB437" s="230">
        <v>89.5</v>
      </c>
      <c r="EC437" s="223" t="s">
        <v>863</v>
      </c>
      <c r="ED437" s="223" t="s">
        <v>863</v>
      </c>
      <c r="EE437" s="223" t="s">
        <v>863</v>
      </c>
      <c r="EF437" s="223" t="s">
        <v>863</v>
      </c>
      <c r="EG437" s="230">
        <v>0</v>
      </c>
      <c r="EI437" s="282">
        <v>1</v>
      </c>
      <c r="EJ437" s="282">
        <v>7</v>
      </c>
      <c r="EK437" s="230"/>
      <c r="EL437" s="107">
        <v>2</v>
      </c>
      <c r="EM437" s="223">
        <v>1</v>
      </c>
      <c r="EN437" s="107" t="s">
        <v>754</v>
      </c>
      <c r="EO437" s="107" t="s">
        <v>754</v>
      </c>
      <c r="EP437" s="557" t="s">
        <v>754</v>
      </c>
      <c r="EQ437" s="557">
        <v>2</v>
      </c>
      <c r="ER437" s="107" t="s">
        <v>863</v>
      </c>
      <c r="ES437" s="557">
        <v>2</v>
      </c>
      <c r="ET437" s="557">
        <v>1</v>
      </c>
      <c r="EU437" s="107" t="s">
        <v>863</v>
      </c>
      <c r="EV437" s="107"/>
      <c r="EW437" s="107"/>
      <c r="EX437" s="987">
        <v>7656</v>
      </c>
      <c r="EY437" s="126">
        <v>75</v>
      </c>
      <c r="EZ437" s="223">
        <v>9620</v>
      </c>
      <c r="FA437" s="230">
        <v>2</v>
      </c>
      <c r="FB437" s="133">
        <v>256.53333333333336</v>
      </c>
      <c r="FC437" s="133"/>
      <c r="FD437" s="924">
        <v>256.53333333333336</v>
      </c>
      <c r="FE437" s="925"/>
      <c r="FF437" s="32"/>
      <c r="FG437" s="230"/>
      <c r="FH437" s="230"/>
      <c r="FI437" s="230"/>
      <c r="FJ437" s="233"/>
      <c r="FK437" s="233"/>
      <c r="FL437" s="233"/>
      <c r="FM437" s="92"/>
      <c r="FN437" s="634">
        <v>2.0777027027027026</v>
      </c>
      <c r="FO437" s="735"/>
      <c r="FP437" s="640">
        <v>533</v>
      </c>
      <c r="FQ437" s="234" t="s">
        <v>158</v>
      </c>
      <c r="FR437" s="116" t="s">
        <v>470</v>
      </c>
      <c r="FS437" s="629"/>
      <c r="GR437" s="225"/>
      <c r="GS437" s="225"/>
    </row>
    <row r="438" spans="1:201" hidden="1" x14ac:dyDescent="0.25">
      <c r="A438" s="101">
        <v>315</v>
      </c>
      <c r="B438" s="228">
        <f>COUNTIFS($E$1:E438,E438,$G$1:G438,G438)</f>
        <v>1</v>
      </c>
      <c r="C438" s="228"/>
      <c r="D438" s="966">
        <v>7678</v>
      </c>
      <c r="E438" s="233" t="s">
        <v>1195</v>
      </c>
      <c r="F438" s="223" t="s">
        <v>74</v>
      </c>
      <c r="G438" s="230">
        <v>525211151</v>
      </c>
      <c r="H438" s="230">
        <f t="shared" si="6"/>
        <v>66</v>
      </c>
      <c r="I438" s="223" t="s">
        <v>1196</v>
      </c>
      <c r="J438" s="232" t="s">
        <v>27</v>
      </c>
      <c r="K438" s="230" t="s">
        <v>53</v>
      </c>
      <c r="L438" s="257" t="s">
        <v>48</v>
      </c>
      <c r="M438" s="230">
        <v>18</v>
      </c>
      <c r="N438" s="223">
        <v>1</v>
      </c>
      <c r="O438" s="223" t="s">
        <v>863</v>
      </c>
      <c r="P438" s="223" t="s">
        <v>40</v>
      </c>
      <c r="Q438" s="296" t="s">
        <v>951</v>
      </c>
      <c r="T438" s="173" t="s">
        <v>805</v>
      </c>
      <c r="U438" s="177" t="s">
        <v>817</v>
      </c>
      <c r="V438" s="193" t="s">
        <v>545</v>
      </c>
      <c r="W438" s="173" t="s">
        <v>807</v>
      </c>
      <c r="X438" s="190" t="s">
        <v>808</v>
      </c>
      <c r="Y438" s="173" t="s">
        <v>545</v>
      </c>
      <c r="Z438" s="173" t="s">
        <v>545</v>
      </c>
      <c r="AA438" s="97"/>
      <c r="AB438" s="97"/>
      <c r="AC438" s="109"/>
      <c r="AD438" s="109"/>
      <c r="AE438" s="109"/>
      <c r="AF438" s="109"/>
      <c r="AG438" s="109"/>
      <c r="AH438" s="166" t="s">
        <v>161</v>
      </c>
      <c r="AI438" s="72" t="s">
        <v>470</v>
      </c>
      <c r="AL438" s="318"/>
      <c r="AN438" s="281"/>
      <c r="AP438" s="370">
        <v>57.2</v>
      </c>
      <c r="AQ438" s="320">
        <v>27.8</v>
      </c>
      <c r="AR438" s="371">
        <v>9.99</v>
      </c>
      <c r="AS438" s="322">
        <v>94.99</v>
      </c>
      <c r="AT438" s="373">
        <v>2.0575539568345325</v>
      </c>
      <c r="AU438" s="369">
        <v>20.554964028776979</v>
      </c>
      <c r="AV438" s="325">
        <v>1.5136279439005029</v>
      </c>
      <c r="AW438" s="280">
        <v>40.299999999999997</v>
      </c>
      <c r="AX438" s="326">
        <v>0.92</v>
      </c>
      <c r="AY438" s="330">
        <v>1.65</v>
      </c>
      <c r="AZ438" s="231" t="s">
        <v>754</v>
      </c>
      <c r="BA438" s="327">
        <v>8.24</v>
      </c>
      <c r="BB438" s="328">
        <v>0.02</v>
      </c>
      <c r="BC438" s="329">
        <v>3.3800000000000012</v>
      </c>
      <c r="BD438" s="329"/>
      <c r="BE438" s="231"/>
      <c r="BF438" s="231"/>
      <c r="BG438" s="231"/>
      <c r="BH438" s="231"/>
      <c r="BJ438" s="108">
        <v>56.1</v>
      </c>
      <c r="BK438" s="108">
        <v>43.9</v>
      </c>
      <c r="BL438" s="331">
        <v>1.2779043280182234</v>
      </c>
      <c r="BM438" s="332">
        <v>0.3</v>
      </c>
      <c r="BN438" s="231" t="s">
        <v>754</v>
      </c>
      <c r="BO438" s="330">
        <v>4.41</v>
      </c>
      <c r="BP438" s="330">
        <v>3.32</v>
      </c>
      <c r="BQ438" s="333"/>
      <c r="BR438" s="347"/>
      <c r="BS438" s="347"/>
      <c r="BT438" s="347"/>
      <c r="BU438" s="347"/>
      <c r="BV438" s="347"/>
      <c r="BW438" s="347"/>
      <c r="BX438" s="347"/>
      <c r="BY438" s="347"/>
      <c r="BZ438" s="347"/>
      <c r="CA438" s="347"/>
      <c r="CB438" s="347"/>
      <c r="CC438" s="347"/>
      <c r="CN438" s="470">
        <v>31.4</v>
      </c>
      <c r="CO438" s="470">
        <v>39.799999999999997</v>
      </c>
      <c r="CP438" s="470">
        <v>12.5</v>
      </c>
      <c r="CQ438" s="470">
        <v>7.53</v>
      </c>
      <c r="CR438" s="470">
        <v>2.36</v>
      </c>
      <c r="CS438" s="470">
        <v>47.9</v>
      </c>
      <c r="CT438" s="470">
        <v>15</v>
      </c>
      <c r="CU438" s="470">
        <v>0.56000000000000005</v>
      </c>
      <c r="CX438" s="158" t="s">
        <v>929</v>
      </c>
      <c r="CY438" s="158">
        <v>3</v>
      </c>
      <c r="CZ438" s="62" t="s">
        <v>930</v>
      </c>
      <c r="DA438" s="62" t="s">
        <v>930</v>
      </c>
      <c r="DI438" s="4" t="s">
        <v>1195</v>
      </c>
      <c r="DM438" s="226">
        <v>66</v>
      </c>
      <c r="DN438" s="266" t="s">
        <v>1090</v>
      </c>
      <c r="DO438" s="46" t="s">
        <v>48</v>
      </c>
      <c r="DP438" s="986" t="s">
        <v>161</v>
      </c>
      <c r="DX438" s="223" t="s">
        <v>863</v>
      </c>
      <c r="DY438" s="223" t="s">
        <v>863</v>
      </c>
      <c r="DZ438" s="230">
        <v>228</v>
      </c>
      <c r="EA438" s="230">
        <v>16.7</v>
      </c>
      <c r="EB438" s="230">
        <v>83.3</v>
      </c>
      <c r="EC438" s="223" t="s">
        <v>863</v>
      </c>
      <c r="ED438" s="223" t="s">
        <v>863</v>
      </c>
      <c r="EE438" s="223" t="s">
        <v>863</v>
      </c>
      <c r="EF438" s="223" t="s">
        <v>863</v>
      </c>
      <c r="EG438" s="230">
        <v>0</v>
      </c>
      <c r="EI438" s="282">
        <v>1</v>
      </c>
      <c r="EJ438" s="282">
        <v>18</v>
      </c>
      <c r="EK438" s="230"/>
      <c r="EL438" s="107">
        <v>2</v>
      </c>
      <c r="EM438" s="223">
        <v>1</v>
      </c>
      <c r="EN438" s="107" t="s">
        <v>754</v>
      </c>
      <c r="EO438" s="107" t="s">
        <v>754</v>
      </c>
      <c r="EP438" s="557" t="s">
        <v>754</v>
      </c>
      <c r="EQ438" s="546">
        <v>2</v>
      </c>
      <c r="ER438" s="107" t="s">
        <v>863</v>
      </c>
      <c r="ES438" s="546">
        <v>3</v>
      </c>
      <c r="ET438" s="557">
        <v>2</v>
      </c>
      <c r="EU438" s="107" t="s">
        <v>863</v>
      </c>
      <c r="EV438" s="107"/>
      <c r="EW438" s="107"/>
      <c r="EX438" s="987">
        <v>7678</v>
      </c>
      <c r="EY438" s="126">
        <v>75</v>
      </c>
      <c r="EZ438" s="223">
        <v>6369</v>
      </c>
      <c r="FA438" s="230">
        <v>2</v>
      </c>
      <c r="FB438" s="133">
        <v>169.84</v>
      </c>
      <c r="FC438" s="230">
        <v>4679</v>
      </c>
      <c r="FD438" s="607">
        <v>124.77333333333333</v>
      </c>
      <c r="FE438" s="623">
        <v>2245.92</v>
      </c>
      <c r="FF438" s="32"/>
      <c r="FG438" s="230"/>
      <c r="FH438" s="230"/>
      <c r="FI438" s="230"/>
      <c r="FJ438" s="233"/>
      <c r="FK438" s="233"/>
      <c r="FL438" s="233"/>
      <c r="FM438" s="729"/>
      <c r="FN438" s="634">
        <v>1.8273135285317377</v>
      </c>
      <c r="FO438" s="735"/>
      <c r="FP438" s="640">
        <v>228</v>
      </c>
      <c r="FQ438" s="234" t="s">
        <v>161</v>
      </c>
      <c r="FR438" s="116" t="s">
        <v>470</v>
      </c>
      <c r="FS438" s="629">
        <v>73.465222169885379</v>
      </c>
      <c r="GR438" s="225"/>
      <c r="GS438" s="225"/>
    </row>
    <row r="439" spans="1:201" hidden="1" x14ac:dyDescent="0.25">
      <c r="A439" s="101">
        <v>316</v>
      </c>
      <c r="B439" s="228">
        <f>COUNTIFS($E$1:E439,E439,$G$1:G439,G439)</f>
        <v>1</v>
      </c>
      <c r="C439" s="228"/>
      <c r="D439" s="966">
        <v>7679</v>
      </c>
      <c r="E439" s="233" t="s">
        <v>1197</v>
      </c>
      <c r="F439" s="223" t="s">
        <v>1198</v>
      </c>
      <c r="G439" s="230">
        <v>481228089</v>
      </c>
      <c r="H439" s="230">
        <f t="shared" si="6"/>
        <v>70</v>
      </c>
      <c r="I439" s="223" t="s">
        <v>1196</v>
      </c>
      <c r="J439" s="232" t="s">
        <v>1199</v>
      </c>
      <c r="K439" s="230" t="s">
        <v>53</v>
      </c>
      <c r="L439" s="257" t="s">
        <v>48</v>
      </c>
      <c r="M439" s="230">
        <v>10</v>
      </c>
      <c r="N439" s="223">
        <v>2</v>
      </c>
      <c r="O439" s="223" t="s">
        <v>965</v>
      </c>
      <c r="P439" s="223" t="s">
        <v>40</v>
      </c>
      <c r="Q439" s="296" t="s">
        <v>951</v>
      </c>
      <c r="T439" s="173" t="s">
        <v>805</v>
      </c>
      <c r="U439" s="177" t="s">
        <v>817</v>
      </c>
      <c r="V439" s="193" t="s">
        <v>545</v>
      </c>
      <c r="W439" s="173" t="s">
        <v>807</v>
      </c>
      <c r="X439" s="190" t="s">
        <v>808</v>
      </c>
      <c r="Y439" s="173" t="s">
        <v>545</v>
      </c>
      <c r="Z439" s="173" t="s">
        <v>545</v>
      </c>
      <c r="AA439" s="97"/>
      <c r="AB439" s="97"/>
      <c r="AC439" s="109"/>
      <c r="AD439" s="109"/>
      <c r="AE439" s="109"/>
      <c r="AF439" s="109"/>
      <c r="AG439" s="109"/>
      <c r="AH439" s="166" t="s">
        <v>161</v>
      </c>
      <c r="AI439" s="72" t="s">
        <v>470</v>
      </c>
      <c r="AL439" s="318"/>
      <c r="AN439" s="281"/>
      <c r="AP439" s="370">
        <v>32.200000000000003</v>
      </c>
      <c r="AQ439" s="320">
        <v>59.8</v>
      </c>
      <c r="AR439" s="371">
        <v>4.4000000000000004</v>
      </c>
      <c r="AS439" s="322">
        <v>96.4</v>
      </c>
      <c r="AT439" s="373">
        <v>0.53846153846153855</v>
      </c>
      <c r="AU439" s="369">
        <v>2.3692307692307697</v>
      </c>
      <c r="AV439" s="325">
        <v>0.50155763239875395</v>
      </c>
      <c r="AW439" s="280">
        <v>20.399999999999999</v>
      </c>
      <c r="AX439" s="326">
        <v>0.95</v>
      </c>
      <c r="AY439" s="330">
        <v>2.81</v>
      </c>
      <c r="AZ439" s="231" t="s">
        <v>754</v>
      </c>
      <c r="BA439" s="327">
        <v>50.9</v>
      </c>
      <c r="BB439" s="328">
        <v>1.7000000000000001E-2</v>
      </c>
      <c r="BC439" s="329">
        <v>2.3600000000000008</v>
      </c>
      <c r="BD439" s="329"/>
      <c r="BE439" s="231"/>
      <c r="BF439" s="231"/>
      <c r="BG439" s="231"/>
      <c r="BH439" s="231"/>
      <c r="BJ439" s="108">
        <v>42.9</v>
      </c>
      <c r="BK439" s="108">
        <v>57.1</v>
      </c>
      <c r="BL439" s="331">
        <v>0.75131348511383533</v>
      </c>
      <c r="BM439" s="332">
        <v>9.9000000000000005E-2</v>
      </c>
      <c r="BN439" s="231" t="s">
        <v>754</v>
      </c>
      <c r="BO439" s="330">
        <v>9.5</v>
      </c>
      <c r="BP439" s="330">
        <v>12.2</v>
      </c>
      <c r="BQ439" s="333"/>
      <c r="BR439" s="347"/>
      <c r="BS439" s="347"/>
      <c r="BT439" s="347"/>
      <c r="BU439" s="347"/>
      <c r="BV439" s="347"/>
      <c r="BW439" s="347"/>
      <c r="BX439" s="347"/>
      <c r="BY439" s="347"/>
      <c r="BZ439" s="347"/>
      <c r="CA439" s="347"/>
      <c r="CB439" s="347"/>
      <c r="CC439" s="347"/>
      <c r="CN439" s="470">
        <v>59.9</v>
      </c>
      <c r="CO439" s="470">
        <v>39.1</v>
      </c>
      <c r="CP439" s="470">
        <v>23.4</v>
      </c>
      <c r="CQ439" s="470">
        <v>10.199999999999999</v>
      </c>
      <c r="CR439" s="470">
        <v>6.11</v>
      </c>
      <c r="CS439" s="470">
        <v>44.8</v>
      </c>
      <c r="CT439" s="470">
        <v>26.9</v>
      </c>
      <c r="CU439" s="470">
        <v>0.76</v>
      </c>
      <c r="CX439" s="158" t="s">
        <v>929</v>
      </c>
      <c r="CY439" s="158">
        <v>3</v>
      </c>
      <c r="CZ439" s="62" t="s">
        <v>927</v>
      </c>
      <c r="DA439" s="62" t="s">
        <v>927</v>
      </c>
      <c r="DI439" s="4" t="s">
        <v>1197</v>
      </c>
      <c r="DM439" s="226">
        <v>70</v>
      </c>
      <c r="DN439" s="521" t="s">
        <v>1088</v>
      </c>
      <c r="DO439" s="46" t="s">
        <v>48</v>
      </c>
      <c r="DP439" s="986" t="s">
        <v>161</v>
      </c>
      <c r="DX439" s="223" t="s">
        <v>863</v>
      </c>
      <c r="DY439" s="223" t="s">
        <v>863</v>
      </c>
      <c r="DZ439" s="230">
        <v>86</v>
      </c>
      <c r="EA439" s="230">
        <v>20.9</v>
      </c>
      <c r="EB439" s="230">
        <v>79.099999999999994</v>
      </c>
      <c r="EC439" s="269" t="s">
        <v>863</v>
      </c>
      <c r="ED439" s="269" t="s">
        <v>863</v>
      </c>
      <c r="EE439" s="269" t="s">
        <v>863</v>
      </c>
      <c r="EF439" s="269" t="s">
        <v>863</v>
      </c>
      <c r="EG439" s="230">
        <v>0</v>
      </c>
      <c r="EI439" s="282">
        <v>2</v>
      </c>
      <c r="EJ439" s="282">
        <v>10</v>
      </c>
      <c r="EK439" s="230"/>
      <c r="EL439" s="107">
        <v>2</v>
      </c>
      <c r="EM439" s="107">
        <v>1</v>
      </c>
      <c r="EN439" s="107">
        <v>178</v>
      </c>
      <c r="EO439" s="107">
        <v>80</v>
      </c>
      <c r="EP439" s="557">
        <f>EO439/((EN439/100)*(EN439/100))</f>
        <v>25.249337204898371</v>
      </c>
      <c r="EQ439" s="557">
        <v>1</v>
      </c>
      <c r="ER439" s="107" t="s">
        <v>863</v>
      </c>
      <c r="ES439" s="557">
        <v>2</v>
      </c>
      <c r="ET439" s="557">
        <v>2</v>
      </c>
      <c r="EU439" s="107">
        <v>4</v>
      </c>
      <c r="EV439" s="1030">
        <v>42314</v>
      </c>
      <c r="EW439" s="107"/>
      <c r="EX439" s="987">
        <v>7679</v>
      </c>
      <c r="EY439" s="126">
        <v>75</v>
      </c>
      <c r="EZ439" s="223">
        <v>8304</v>
      </c>
      <c r="FA439" s="230">
        <v>2</v>
      </c>
      <c r="FB439" s="133">
        <v>221.44</v>
      </c>
      <c r="FC439" s="230">
        <v>1008</v>
      </c>
      <c r="FD439" s="607">
        <v>26.88</v>
      </c>
      <c r="FE439" s="623">
        <v>268.8</v>
      </c>
      <c r="FF439" s="32"/>
      <c r="FG439" s="230"/>
      <c r="FH439" s="230"/>
      <c r="FI439" s="230"/>
      <c r="FJ439" s="233"/>
      <c r="FK439" s="233"/>
      <c r="FL439" s="233"/>
      <c r="FM439" s="729"/>
      <c r="FN439" s="634">
        <v>3.1994047619047619</v>
      </c>
      <c r="FO439" s="735"/>
      <c r="FP439" s="640">
        <v>86</v>
      </c>
      <c r="FQ439" s="234" t="s">
        <v>161</v>
      </c>
      <c r="FR439" s="260"/>
      <c r="FS439" s="629">
        <v>12.138728323699421</v>
      </c>
      <c r="GR439" s="225"/>
      <c r="GS439" s="225"/>
    </row>
    <row r="440" spans="1:201" hidden="1" x14ac:dyDescent="0.25">
      <c r="A440" s="101">
        <v>317</v>
      </c>
      <c r="B440" s="228">
        <f>COUNTIFS($E$1:E440,E440,$G$1:G440,G440)</f>
        <v>1</v>
      </c>
      <c r="C440" s="228"/>
      <c r="D440" s="966">
        <v>7680</v>
      </c>
      <c r="E440" s="233" t="s">
        <v>1200</v>
      </c>
      <c r="F440" s="223" t="s">
        <v>36</v>
      </c>
      <c r="G440" s="230">
        <v>5603261939</v>
      </c>
      <c r="H440" s="230">
        <f t="shared" si="6"/>
        <v>62</v>
      </c>
      <c r="I440" s="223" t="s">
        <v>1196</v>
      </c>
      <c r="J440" s="232" t="s">
        <v>34</v>
      </c>
      <c r="K440" s="230" t="s">
        <v>53</v>
      </c>
      <c r="L440" s="257" t="s">
        <v>48</v>
      </c>
      <c r="M440" s="230">
        <v>5</v>
      </c>
      <c r="N440" s="223">
        <v>1</v>
      </c>
      <c r="O440" s="223" t="s">
        <v>863</v>
      </c>
      <c r="P440" s="223" t="s">
        <v>40</v>
      </c>
      <c r="Q440" s="296" t="s">
        <v>951</v>
      </c>
      <c r="T440" s="173" t="s">
        <v>805</v>
      </c>
      <c r="U440" s="177" t="s">
        <v>817</v>
      </c>
      <c r="V440" s="193" t="s">
        <v>545</v>
      </c>
      <c r="W440" s="173" t="s">
        <v>807</v>
      </c>
      <c r="X440" s="190" t="s">
        <v>808</v>
      </c>
      <c r="Y440" s="173" t="s">
        <v>545</v>
      </c>
      <c r="Z440" s="173" t="s">
        <v>545</v>
      </c>
      <c r="AA440" s="97"/>
      <c r="AB440" s="97"/>
      <c r="AC440" s="109"/>
      <c r="AD440" s="109"/>
      <c r="AE440" s="109"/>
      <c r="AF440" s="109"/>
      <c r="AG440" s="109"/>
      <c r="AH440" s="261" t="s">
        <v>161</v>
      </c>
      <c r="AL440" s="318"/>
      <c r="AN440" s="281"/>
      <c r="AP440" s="370">
        <v>33.299999999999997</v>
      </c>
      <c r="AQ440" s="320">
        <v>46.8</v>
      </c>
      <c r="AR440" s="371">
        <v>16.100000000000001</v>
      </c>
      <c r="AS440" s="322">
        <v>96.199999999999989</v>
      </c>
      <c r="AT440" s="373">
        <v>0.71153846153846156</v>
      </c>
      <c r="AU440" s="369">
        <v>11.455769230769231</v>
      </c>
      <c r="AV440" s="325">
        <v>0.52941176470588236</v>
      </c>
      <c r="AW440" s="280">
        <v>15</v>
      </c>
      <c r="AX440" s="326">
        <v>0.66</v>
      </c>
      <c r="AY440" s="330">
        <v>2.46</v>
      </c>
      <c r="AZ440" s="231" t="s">
        <v>754</v>
      </c>
      <c r="BA440" s="327">
        <v>78.599999999999994</v>
      </c>
      <c r="BB440" s="328">
        <v>9.5000000000000001E-2</v>
      </c>
      <c r="BC440" s="329">
        <v>3.6599999999999993</v>
      </c>
      <c r="BD440" s="329"/>
      <c r="BE440" s="231"/>
      <c r="BF440" s="231"/>
      <c r="BG440" s="231"/>
      <c r="BH440" s="231"/>
      <c r="BJ440" s="108">
        <v>45.4</v>
      </c>
      <c r="BK440" s="108">
        <v>54.6</v>
      </c>
      <c r="BL440" s="331">
        <v>0.83150183150183143</v>
      </c>
      <c r="BM440" s="332">
        <v>0.22</v>
      </c>
      <c r="BN440" s="231" t="s">
        <v>754</v>
      </c>
      <c r="BO440" s="330">
        <v>4.17</v>
      </c>
      <c r="BP440" s="330">
        <v>10.4</v>
      </c>
      <c r="BQ440" s="333"/>
      <c r="BR440" s="347"/>
      <c r="BS440" s="347"/>
      <c r="BT440" s="347"/>
      <c r="BU440" s="347"/>
      <c r="BV440" s="347"/>
      <c r="BW440" s="347"/>
      <c r="BX440" s="347"/>
      <c r="BY440" s="347"/>
      <c r="BZ440" s="347"/>
      <c r="CA440" s="347"/>
      <c r="CB440" s="347"/>
      <c r="CC440" s="347"/>
      <c r="CN440" s="470">
        <v>50</v>
      </c>
      <c r="CO440" s="470">
        <v>59.9</v>
      </c>
      <c r="CP440" s="470">
        <v>29.9</v>
      </c>
      <c r="CQ440" s="470">
        <v>9.9499999999999993</v>
      </c>
      <c r="CR440" s="470">
        <v>4.97</v>
      </c>
      <c r="CS440" s="470">
        <v>20.8</v>
      </c>
      <c r="CT440" s="470">
        <v>10.4</v>
      </c>
      <c r="CU440" s="470">
        <v>1.44</v>
      </c>
      <c r="CX440" s="158" t="s">
        <v>929</v>
      </c>
      <c r="CY440" s="158">
        <v>3</v>
      </c>
      <c r="CZ440" s="62" t="s">
        <v>927</v>
      </c>
      <c r="DA440" s="62" t="s">
        <v>927</v>
      </c>
      <c r="DI440" s="4" t="s">
        <v>1200</v>
      </c>
      <c r="DM440" s="226">
        <v>62</v>
      </c>
      <c r="DN440" s="521" t="s">
        <v>1088</v>
      </c>
      <c r="DO440" s="46" t="s">
        <v>48</v>
      </c>
      <c r="DP440" s="986" t="s">
        <v>161</v>
      </c>
      <c r="DX440" s="223" t="s">
        <v>863</v>
      </c>
      <c r="DY440" s="223" t="s">
        <v>863</v>
      </c>
      <c r="DZ440" s="230">
        <v>85</v>
      </c>
      <c r="EA440" s="230">
        <v>43.5</v>
      </c>
      <c r="EB440" s="230">
        <v>56.5</v>
      </c>
      <c r="EC440" s="223" t="s">
        <v>863</v>
      </c>
      <c r="ED440" s="223" t="s">
        <v>863</v>
      </c>
      <c r="EE440" s="223" t="s">
        <v>863</v>
      </c>
      <c r="EF440" s="223" t="s">
        <v>863</v>
      </c>
      <c r="EG440" s="230">
        <v>0</v>
      </c>
      <c r="EI440" s="282">
        <v>1</v>
      </c>
      <c r="EJ440" s="282">
        <v>5</v>
      </c>
      <c r="EK440" s="230"/>
      <c r="EL440" s="107">
        <v>2</v>
      </c>
      <c r="EM440" s="107">
        <v>0</v>
      </c>
      <c r="EN440" s="107" t="s">
        <v>754</v>
      </c>
      <c r="EO440" s="107" t="s">
        <v>754</v>
      </c>
      <c r="EP440" s="557" t="s">
        <v>754</v>
      </c>
      <c r="EQ440" s="546">
        <v>1</v>
      </c>
      <c r="ER440" s="107" t="s">
        <v>863</v>
      </c>
      <c r="ES440" s="546">
        <v>2</v>
      </c>
      <c r="ET440" s="557">
        <v>2</v>
      </c>
      <c r="EU440" s="223">
        <v>4</v>
      </c>
      <c r="EV440" s="1030">
        <v>39953</v>
      </c>
      <c r="EW440" s="107"/>
      <c r="EX440" s="987">
        <v>7680</v>
      </c>
      <c r="EY440" s="126">
        <v>75</v>
      </c>
      <c r="EZ440" s="223">
        <v>3718</v>
      </c>
      <c r="FA440" s="230">
        <v>2</v>
      </c>
      <c r="FB440" s="133">
        <v>99.146666666666661</v>
      </c>
      <c r="FC440" s="230">
        <v>597</v>
      </c>
      <c r="FD440" s="607">
        <v>15.92</v>
      </c>
      <c r="FE440" s="623">
        <v>79.599999999999994</v>
      </c>
      <c r="FF440" s="32"/>
      <c r="FG440" s="230"/>
      <c r="FH440" s="230"/>
      <c r="FI440" s="230"/>
      <c r="FJ440" s="233"/>
      <c r="FK440" s="233"/>
      <c r="FL440" s="233"/>
      <c r="FM440" s="729"/>
      <c r="FN440" s="634">
        <v>5.3391959798994977</v>
      </c>
      <c r="FO440" s="735"/>
      <c r="FP440" s="640">
        <v>85</v>
      </c>
      <c r="FQ440" s="234"/>
      <c r="FR440" s="260"/>
      <c r="FS440" s="629">
        <v>16.057019903173749</v>
      </c>
      <c r="GR440" s="225"/>
      <c r="GS440" s="225"/>
    </row>
    <row r="441" spans="1:201" hidden="1" x14ac:dyDescent="0.25">
      <c r="A441" s="101">
        <v>318</v>
      </c>
      <c r="B441" s="228">
        <f>COUNTIFS($E$1:E441,E441,$G$1:G441,G441)</f>
        <v>1</v>
      </c>
      <c r="C441" s="228"/>
      <c r="D441" s="966">
        <v>7725</v>
      </c>
      <c r="E441" s="233" t="s">
        <v>1201</v>
      </c>
      <c r="F441" s="223" t="s">
        <v>68</v>
      </c>
      <c r="G441" s="230">
        <v>370202427</v>
      </c>
      <c r="H441" s="230">
        <f t="shared" si="6"/>
        <v>81</v>
      </c>
      <c r="I441" s="223" t="s">
        <v>1202</v>
      </c>
      <c r="J441" s="232" t="s">
        <v>34</v>
      </c>
      <c r="K441" s="230" t="s">
        <v>53</v>
      </c>
      <c r="L441" s="257" t="s">
        <v>48</v>
      </c>
      <c r="M441" s="230">
        <v>6</v>
      </c>
      <c r="N441" s="223" t="s">
        <v>565</v>
      </c>
      <c r="O441" s="223" t="s">
        <v>863</v>
      </c>
      <c r="P441" s="223" t="s">
        <v>40</v>
      </c>
      <c r="Q441" s="296" t="s">
        <v>951</v>
      </c>
      <c r="T441" s="173" t="s">
        <v>805</v>
      </c>
      <c r="U441" s="177" t="s">
        <v>817</v>
      </c>
      <c r="V441" s="193" t="s">
        <v>545</v>
      </c>
      <c r="W441" s="173" t="s">
        <v>807</v>
      </c>
      <c r="X441" s="190" t="s">
        <v>808</v>
      </c>
      <c r="Y441" s="173" t="s">
        <v>545</v>
      </c>
      <c r="Z441" s="173" t="s">
        <v>545</v>
      </c>
      <c r="AA441" s="97"/>
      <c r="AB441" s="97"/>
      <c r="AC441" s="109"/>
      <c r="AD441" s="109"/>
      <c r="AE441" s="109"/>
      <c r="AF441" s="109"/>
      <c r="AG441" s="109"/>
      <c r="AH441" s="166" t="s">
        <v>161</v>
      </c>
      <c r="AL441" s="318"/>
      <c r="AN441" s="281"/>
      <c r="AP441" s="370">
        <v>0.25</v>
      </c>
      <c r="AQ441" s="320">
        <v>3.67</v>
      </c>
      <c r="AR441" s="371">
        <v>93.8</v>
      </c>
      <c r="AS441" s="322">
        <v>97.72</v>
      </c>
      <c r="AT441" s="373">
        <v>6.8119891008174394E-2</v>
      </c>
      <c r="AU441" s="369">
        <v>6.3896457765667583</v>
      </c>
      <c r="AV441" s="325">
        <v>2.5648917615676619E-3</v>
      </c>
      <c r="AW441" s="280">
        <v>0.22</v>
      </c>
      <c r="AX441" s="326">
        <v>0</v>
      </c>
      <c r="AY441" s="330">
        <v>0</v>
      </c>
      <c r="AZ441" s="231" t="s">
        <v>754</v>
      </c>
      <c r="BA441" s="327">
        <v>0</v>
      </c>
      <c r="BB441" s="328">
        <v>2.9000000000000001E-2</v>
      </c>
      <c r="BC441" s="329">
        <v>6.0000000000000001E-3</v>
      </c>
      <c r="BD441" s="329"/>
      <c r="BE441" s="231"/>
      <c r="BF441" s="231"/>
      <c r="BG441" s="231"/>
      <c r="BH441" s="231"/>
      <c r="BJ441" s="108">
        <v>61.1</v>
      </c>
      <c r="BK441" s="108">
        <v>38.9</v>
      </c>
      <c r="BL441" s="331">
        <v>1.5706940874035991</v>
      </c>
      <c r="BM441" s="332">
        <v>1.89E-3</v>
      </c>
      <c r="BN441" s="231" t="s">
        <v>754</v>
      </c>
      <c r="BO441" s="330">
        <v>3.03</v>
      </c>
      <c r="BP441" s="330">
        <v>9.52</v>
      </c>
      <c r="BQ441" s="333"/>
      <c r="BR441" s="347"/>
      <c r="BS441" s="347"/>
      <c r="BT441" s="347"/>
      <c r="BU441" s="347"/>
      <c r="BV441" s="347"/>
      <c r="BW441" s="347"/>
      <c r="BX441" s="347"/>
      <c r="BY441" s="347"/>
      <c r="BZ441" s="347"/>
      <c r="CA441" s="347"/>
      <c r="CB441" s="347"/>
      <c r="CC441" s="347"/>
      <c r="CN441" s="470">
        <v>4.5199999999999996</v>
      </c>
      <c r="CO441" s="470">
        <v>61.5</v>
      </c>
      <c r="CP441" s="470">
        <v>2.78</v>
      </c>
      <c r="CQ441" s="470">
        <v>21.3</v>
      </c>
      <c r="CR441" s="470">
        <v>0.96</v>
      </c>
      <c r="CS441" s="470">
        <v>11</v>
      </c>
      <c r="CT441" s="470">
        <v>0.5</v>
      </c>
      <c r="CU441" s="470">
        <v>0.05</v>
      </c>
      <c r="CX441" s="158" t="s">
        <v>929</v>
      </c>
      <c r="CY441" s="158">
        <v>3</v>
      </c>
      <c r="CZ441" s="62" t="s">
        <v>936</v>
      </c>
      <c r="DA441" s="62" t="s">
        <v>936</v>
      </c>
      <c r="DI441" s="4" t="s">
        <v>1201</v>
      </c>
      <c r="DM441" s="226">
        <v>81</v>
      </c>
      <c r="DN441" s="521" t="s">
        <v>1088</v>
      </c>
      <c r="DO441" s="46" t="s">
        <v>48</v>
      </c>
      <c r="DP441" s="986" t="s">
        <v>161</v>
      </c>
      <c r="DX441" s="230">
        <v>80.3</v>
      </c>
      <c r="DY441" s="223" t="s">
        <v>863</v>
      </c>
      <c r="DZ441" s="230">
        <v>18968</v>
      </c>
      <c r="EA441" s="230">
        <v>85.1</v>
      </c>
      <c r="EB441" s="230">
        <v>14.9</v>
      </c>
      <c r="EC441" s="223" t="s">
        <v>863</v>
      </c>
      <c r="ED441" s="223" t="s">
        <v>863</v>
      </c>
      <c r="EE441" s="223" t="s">
        <v>863</v>
      </c>
      <c r="EF441" s="223" t="s">
        <v>863</v>
      </c>
      <c r="EG441" s="223" t="s">
        <v>863</v>
      </c>
      <c r="EI441" s="282" t="s">
        <v>565</v>
      </c>
      <c r="EJ441" s="282">
        <v>6</v>
      </c>
      <c r="EK441" s="230"/>
      <c r="EL441" s="107">
        <v>2</v>
      </c>
      <c r="EM441" s="107">
        <v>1</v>
      </c>
      <c r="EN441" s="223">
        <v>172</v>
      </c>
      <c r="EO441" s="223">
        <v>74</v>
      </c>
      <c r="EP441" s="557">
        <f t="shared" ref="EP441:EP447" si="9">EO441/((EN441/100)*(EN441/100))</f>
        <v>25.013520822065985</v>
      </c>
      <c r="EQ441" s="557">
        <v>2</v>
      </c>
      <c r="ER441" s="107" t="s">
        <v>863</v>
      </c>
      <c r="ES441" s="557">
        <v>2</v>
      </c>
      <c r="ET441" s="557">
        <v>1</v>
      </c>
      <c r="EU441" s="107" t="s">
        <v>863</v>
      </c>
      <c r="EV441" s="107"/>
      <c r="EW441" s="107" t="s">
        <v>1984</v>
      </c>
      <c r="EX441" s="987">
        <v>7725</v>
      </c>
      <c r="EY441" s="126">
        <v>75</v>
      </c>
      <c r="EZ441" s="223">
        <v>506000</v>
      </c>
      <c r="FA441" s="230">
        <v>2</v>
      </c>
      <c r="FB441" s="133">
        <v>13493.333333333334</v>
      </c>
      <c r="FC441" s="230">
        <v>470000</v>
      </c>
      <c r="FD441" s="607">
        <v>12533.333333333334</v>
      </c>
      <c r="FE441" s="623">
        <v>75200</v>
      </c>
      <c r="FF441" s="32"/>
      <c r="FG441" s="230"/>
      <c r="FH441" s="230"/>
      <c r="FI441" s="230"/>
      <c r="FJ441" s="233"/>
      <c r="FK441" s="233"/>
      <c r="FL441" s="233"/>
      <c r="FM441" s="729"/>
      <c r="FN441" s="634">
        <v>0.2659308510638298</v>
      </c>
      <c r="FO441" s="735"/>
      <c r="FP441" s="640">
        <v>3333</v>
      </c>
      <c r="FQ441" s="234" t="s">
        <v>161</v>
      </c>
      <c r="FR441" s="260"/>
      <c r="FS441" s="629">
        <v>92.885375494071141</v>
      </c>
      <c r="GR441" s="225"/>
      <c r="GS441" s="225"/>
    </row>
    <row r="442" spans="1:201" hidden="1" x14ac:dyDescent="0.25">
      <c r="A442" s="101">
        <v>319</v>
      </c>
      <c r="B442" s="228">
        <f>COUNTIFS($E$1:E442,E442,$G$1:G442,G442)</f>
        <v>1</v>
      </c>
      <c r="C442" s="228"/>
      <c r="D442" s="966">
        <v>7733</v>
      </c>
      <c r="E442" s="233" t="s">
        <v>1203</v>
      </c>
      <c r="F442" s="223" t="s">
        <v>29</v>
      </c>
      <c r="G442" s="230">
        <v>445425137</v>
      </c>
      <c r="H442" s="230">
        <f t="shared" si="6"/>
        <v>74</v>
      </c>
      <c r="I442" s="223" t="s">
        <v>1204</v>
      </c>
      <c r="J442" s="232" t="s">
        <v>34</v>
      </c>
      <c r="K442" s="230" t="s">
        <v>53</v>
      </c>
      <c r="L442" s="257" t="s">
        <v>48</v>
      </c>
      <c r="M442" s="230">
        <v>5</v>
      </c>
      <c r="N442" s="223">
        <v>2</v>
      </c>
      <c r="O442" s="223" t="s">
        <v>863</v>
      </c>
      <c r="P442" s="223" t="s">
        <v>40</v>
      </c>
      <c r="Q442" s="296" t="s">
        <v>951</v>
      </c>
      <c r="T442" s="173" t="s">
        <v>805</v>
      </c>
      <c r="U442" s="177" t="s">
        <v>817</v>
      </c>
      <c r="V442" s="193" t="s">
        <v>545</v>
      </c>
      <c r="W442" s="173" t="s">
        <v>807</v>
      </c>
      <c r="X442" s="190" t="s">
        <v>808</v>
      </c>
      <c r="Y442" s="173" t="s">
        <v>545</v>
      </c>
      <c r="Z442" s="173" t="s">
        <v>545</v>
      </c>
      <c r="AA442" s="97"/>
      <c r="AB442" s="97"/>
      <c r="AC442" s="109"/>
      <c r="AD442" s="109"/>
      <c r="AE442" s="109"/>
      <c r="AF442" s="109"/>
      <c r="AG442" s="109"/>
      <c r="AH442" s="166" t="s">
        <v>161</v>
      </c>
      <c r="AL442" s="318"/>
      <c r="AN442" s="281"/>
      <c r="AP442" s="370">
        <v>50.7</v>
      </c>
      <c r="AQ442" s="320">
        <v>13.8</v>
      </c>
      <c r="AR442" s="371">
        <v>27.8</v>
      </c>
      <c r="AS442" s="322">
        <v>92.3</v>
      </c>
      <c r="AT442" s="373">
        <v>3.6739130434782608</v>
      </c>
      <c r="AU442" s="369">
        <v>102.13478260869564</v>
      </c>
      <c r="AV442" s="325">
        <v>1.21875</v>
      </c>
      <c r="AW442" s="280">
        <v>25.8</v>
      </c>
      <c r="AX442" s="326">
        <v>0.66</v>
      </c>
      <c r="AY442" s="330">
        <v>2.1800000000000002</v>
      </c>
      <c r="AZ442" s="231" t="s">
        <v>754</v>
      </c>
      <c r="BA442" s="327">
        <v>4.0199999999999996</v>
      </c>
      <c r="BB442" s="328">
        <v>1.07</v>
      </c>
      <c r="BC442" s="329">
        <v>4.9800000000000004</v>
      </c>
      <c r="BD442" s="329"/>
      <c r="BE442" s="231"/>
      <c r="BF442" s="231"/>
      <c r="BG442" s="231"/>
      <c r="BH442" s="231"/>
      <c r="BJ442" s="108">
        <v>50.8</v>
      </c>
      <c r="BK442" s="108">
        <v>48.8</v>
      </c>
      <c r="BL442" s="331">
        <v>1.040983606557377</v>
      </c>
      <c r="BM442" s="332">
        <v>0.75</v>
      </c>
      <c r="BN442" s="231" t="s">
        <v>754</v>
      </c>
      <c r="BO442" s="330">
        <v>9.81</v>
      </c>
      <c r="BP442" s="330">
        <v>19.8</v>
      </c>
      <c r="BQ442" s="333"/>
      <c r="BR442" s="347"/>
      <c r="BS442" s="347"/>
      <c r="BT442" s="347"/>
      <c r="BU442" s="347"/>
      <c r="BV442" s="347"/>
      <c r="BW442" s="347"/>
      <c r="BX442" s="347"/>
      <c r="BY442" s="347"/>
      <c r="BZ442" s="347"/>
      <c r="CA442" s="347"/>
      <c r="CB442" s="347"/>
      <c r="CC442" s="347"/>
      <c r="CN442" s="470">
        <v>13.1</v>
      </c>
      <c r="CO442" s="470">
        <v>51.2</v>
      </c>
      <c r="CP442" s="470">
        <v>6.73</v>
      </c>
      <c r="CQ442" s="470">
        <v>17.899999999999999</v>
      </c>
      <c r="CR442" s="470">
        <v>2.35</v>
      </c>
      <c r="CS442" s="470">
        <v>18.399999999999999</v>
      </c>
      <c r="CT442" s="470">
        <v>2.42</v>
      </c>
      <c r="CU442" s="470">
        <v>1.1399999999999999</v>
      </c>
      <c r="CX442" s="158" t="s">
        <v>929</v>
      </c>
      <c r="CY442" s="158">
        <v>3</v>
      </c>
      <c r="CZ442" s="62" t="s">
        <v>930</v>
      </c>
      <c r="DA442" s="62" t="s">
        <v>930</v>
      </c>
      <c r="DI442" s="4" t="s">
        <v>1203</v>
      </c>
      <c r="DM442" s="226">
        <v>74</v>
      </c>
      <c r="DN442" s="266" t="s">
        <v>1090</v>
      </c>
      <c r="DO442" s="46" t="s">
        <v>48</v>
      </c>
      <c r="DP442" s="986" t="s">
        <v>161</v>
      </c>
      <c r="DX442" s="230">
        <v>5.9</v>
      </c>
      <c r="DY442" s="230">
        <v>3.2</v>
      </c>
      <c r="DZ442" s="230">
        <v>223</v>
      </c>
      <c r="EA442" s="230">
        <v>48.4</v>
      </c>
      <c r="EB442" s="230">
        <v>51.6</v>
      </c>
      <c r="EC442" s="223" t="s">
        <v>863</v>
      </c>
      <c r="ED442" s="223" t="s">
        <v>863</v>
      </c>
      <c r="EE442" s="223" t="s">
        <v>863</v>
      </c>
      <c r="EF442" s="223" t="s">
        <v>863</v>
      </c>
      <c r="EG442" s="448" t="s">
        <v>2753</v>
      </c>
      <c r="EI442" s="282">
        <v>2</v>
      </c>
      <c r="EJ442" s="282">
        <v>5</v>
      </c>
      <c r="EK442" s="230"/>
      <c r="EL442" s="107">
        <v>2</v>
      </c>
      <c r="EM442" s="107">
        <v>0</v>
      </c>
      <c r="EN442" s="107">
        <v>156</v>
      </c>
      <c r="EO442" s="107">
        <v>80</v>
      </c>
      <c r="EP442" s="557">
        <f t="shared" si="9"/>
        <v>32.873109796186718</v>
      </c>
      <c r="EQ442" s="557">
        <v>1</v>
      </c>
      <c r="ER442" s="107" t="s">
        <v>863</v>
      </c>
      <c r="ES442" s="557">
        <v>3</v>
      </c>
      <c r="ET442" s="557">
        <v>2</v>
      </c>
      <c r="EU442" s="107" t="s">
        <v>863</v>
      </c>
      <c r="EV442" s="107"/>
      <c r="EW442" s="107"/>
      <c r="EX442" s="987">
        <v>7733</v>
      </c>
      <c r="EY442" s="126">
        <v>75</v>
      </c>
      <c r="EZ442" s="223">
        <v>92479</v>
      </c>
      <c r="FA442" s="230">
        <v>1</v>
      </c>
      <c r="FB442" s="133">
        <v>1233.0533333333333</v>
      </c>
      <c r="FC442" s="230">
        <v>2818</v>
      </c>
      <c r="FD442" s="607">
        <v>37.573333333333331</v>
      </c>
      <c r="FE442" s="623">
        <v>187.86666666666662</v>
      </c>
      <c r="FF442" s="32"/>
      <c r="FG442" s="230"/>
      <c r="FH442" s="230"/>
      <c r="FI442" s="230"/>
      <c r="FJ442" s="233"/>
      <c r="FK442" s="233"/>
      <c r="FL442" s="233"/>
      <c r="FM442" s="729"/>
      <c r="FN442" s="634">
        <v>5.9350603264726765</v>
      </c>
      <c r="FO442" s="735"/>
      <c r="FP442" s="640">
        <v>223</v>
      </c>
      <c r="FQ442" s="234" t="s">
        <v>161</v>
      </c>
      <c r="FR442" s="260"/>
      <c r="FS442" s="629">
        <v>3.0471782783118329</v>
      </c>
      <c r="GR442" s="225"/>
      <c r="GS442" s="225"/>
    </row>
    <row r="443" spans="1:201" hidden="1" x14ac:dyDescent="0.25">
      <c r="A443" s="101">
        <v>320</v>
      </c>
      <c r="B443" s="228">
        <f>COUNTIFS($E$1:E443,E443,$G$1:G443,G443)</f>
        <v>1</v>
      </c>
      <c r="C443" s="228"/>
      <c r="D443" s="966">
        <v>7734</v>
      </c>
      <c r="E443" s="233" t="s">
        <v>1205</v>
      </c>
      <c r="F443" s="223" t="s">
        <v>552</v>
      </c>
      <c r="G443" s="230">
        <v>465616414</v>
      </c>
      <c r="H443" s="230">
        <f t="shared" si="6"/>
        <v>72</v>
      </c>
      <c r="I443" s="223" t="s">
        <v>1204</v>
      </c>
      <c r="J443" s="232" t="s">
        <v>1206</v>
      </c>
      <c r="K443" s="230" t="s">
        <v>53</v>
      </c>
      <c r="L443" s="257" t="s">
        <v>48</v>
      </c>
      <c r="M443" s="230">
        <v>20</v>
      </c>
      <c r="N443" s="223" t="s">
        <v>571</v>
      </c>
      <c r="O443" s="223" t="s">
        <v>863</v>
      </c>
      <c r="P443" s="223" t="s">
        <v>40</v>
      </c>
      <c r="Q443" s="296" t="s">
        <v>951</v>
      </c>
      <c r="T443" s="173" t="s">
        <v>805</v>
      </c>
      <c r="U443" s="177" t="s">
        <v>817</v>
      </c>
      <c r="V443" s="193" t="s">
        <v>545</v>
      </c>
      <c r="W443" s="173" t="s">
        <v>807</v>
      </c>
      <c r="X443" s="190" t="s">
        <v>808</v>
      </c>
      <c r="Y443" s="173" t="s">
        <v>545</v>
      </c>
      <c r="Z443" s="173" t="s">
        <v>545</v>
      </c>
      <c r="AA443" s="97"/>
      <c r="AB443" s="97"/>
      <c r="AC443" s="109"/>
      <c r="AD443" s="109"/>
      <c r="AE443" s="109"/>
      <c r="AF443" s="109"/>
      <c r="AG443" s="109"/>
      <c r="AH443" s="166" t="s">
        <v>158</v>
      </c>
      <c r="AL443" s="318"/>
      <c r="AN443" s="281"/>
      <c r="AP443" s="370">
        <v>11.7</v>
      </c>
      <c r="AQ443" s="320">
        <v>36.6</v>
      </c>
      <c r="AR443" s="371">
        <v>49.3</v>
      </c>
      <c r="AS443" s="322">
        <v>97.6</v>
      </c>
      <c r="AT443" s="373">
        <v>0.31967213114754095</v>
      </c>
      <c r="AU443" s="369">
        <v>15.759836065573769</v>
      </c>
      <c r="AV443" s="325">
        <v>0.13620488940628636</v>
      </c>
      <c r="AW443" s="280">
        <v>4.1100000000000003</v>
      </c>
      <c r="AX443" s="326">
        <v>0.12</v>
      </c>
      <c r="AY443" s="330">
        <v>1.21</v>
      </c>
      <c r="AZ443" s="231" t="s">
        <v>754</v>
      </c>
      <c r="BA443" s="327">
        <v>21.6</v>
      </c>
      <c r="BB443" s="328">
        <v>9.2999999999999999E-2</v>
      </c>
      <c r="BC443" s="329">
        <v>1.5179999999999998</v>
      </c>
      <c r="BD443" s="329"/>
      <c r="BE443" s="231"/>
      <c r="BF443" s="231"/>
      <c r="BG443" s="231"/>
      <c r="BH443" s="231"/>
      <c r="BJ443" s="108">
        <v>46</v>
      </c>
      <c r="BK443" s="108">
        <v>53.2</v>
      </c>
      <c r="BL443" s="331">
        <v>0.86466165413533835</v>
      </c>
      <c r="BM443" s="332">
        <v>8.3000000000000004E-2</v>
      </c>
      <c r="BN443" s="231" t="s">
        <v>754</v>
      </c>
      <c r="BO443" s="330">
        <v>19.2</v>
      </c>
      <c r="BP443" s="330">
        <v>35.4</v>
      </c>
      <c r="BQ443" s="333"/>
      <c r="BR443" s="347"/>
      <c r="BS443" s="347"/>
      <c r="BT443" s="347"/>
      <c r="BU443" s="347"/>
      <c r="BV443" s="347"/>
      <c r="BW443" s="347"/>
      <c r="BX443" s="347"/>
      <c r="BY443" s="347"/>
      <c r="BZ443" s="347"/>
      <c r="CA443" s="347"/>
      <c r="CB443" s="347"/>
      <c r="CC443" s="347"/>
      <c r="CN443" s="470">
        <v>36.200000000000003</v>
      </c>
      <c r="CO443" s="470">
        <v>37.700000000000003</v>
      </c>
      <c r="CP443" s="470">
        <v>13.7</v>
      </c>
      <c r="CQ443" s="470">
        <v>12</v>
      </c>
      <c r="CR443" s="470">
        <v>4.34</v>
      </c>
      <c r="CS443" s="470">
        <v>47.9</v>
      </c>
      <c r="CT443" s="470">
        <v>17.399999999999999</v>
      </c>
      <c r="CU443" s="470">
        <v>0.31</v>
      </c>
      <c r="CX443" s="158" t="s">
        <v>929</v>
      </c>
      <c r="CY443" s="158"/>
      <c r="CZ443" s="62" t="s">
        <v>1292</v>
      </c>
      <c r="DA443" s="62" t="s">
        <v>1292</v>
      </c>
      <c r="DI443" s="4" t="s">
        <v>1205</v>
      </c>
      <c r="DM443" s="226">
        <v>72</v>
      </c>
      <c r="DN443" s="266" t="s">
        <v>1090</v>
      </c>
      <c r="DO443" s="46" t="s">
        <v>48</v>
      </c>
      <c r="DP443" s="986" t="s">
        <v>158</v>
      </c>
      <c r="DX443" s="230">
        <v>3.4</v>
      </c>
      <c r="DY443" s="223" t="s">
        <v>863</v>
      </c>
      <c r="DZ443" s="230">
        <v>685</v>
      </c>
      <c r="EA443" s="230">
        <v>46.7</v>
      </c>
      <c r="EB443" s="230">
        <v>53.3</v>
      </c>
      <c r="EC443" s="230">
        <v>1.2</v>
      </c>
      <c r="ED443" s="223" t="s">
        <v>2754</v>
      </c>
      <c r="EE443" s="223" t="s">
        <v>863</v>
      </c>
      <c r="EF443" s="230">
        <v>2.74</v>
      </c>
      <c r="EG443" s="230">
        <v>0</v>
      </c>
      <c r="EI443" s="282" t="s">
        <v>571</v>
      </c>
      <c r="EJ443" s="282">
        <v>20</v>
      </c>
      <c r="EK443" s="230"/>
      <c r="EL443" s="107">
        <v>2</v>
      </c>
      <c r="EM443" s="107">
        <v>1</v>
      </c>
      <c r="EN443" s="223">
        <v>166</v>
      </c>
      <c r="EO443" s="223">
        <v>82</v>
      </c>
      <c r="EP443" s="557">
        <f t="shared" si="9"/>
        <v>29.757584555087824</v>
      </c>
      <c r="EQ443" s="546">
        <v>1</v>
      </c>
      <c r="ER443" s="107" t="s">
        <v>863</v>
      </c>
      <c r="ES443" s="546">
        <v>3</v>
      </c>
      <c r="ET443" s="557">
        <v>2</v>
      </c>
      <c r="EU443" s="223">
        <v>4</v>
      </c>
      <c r="EV443" s="1030">
        <v>43076</v>
      </c>
      <c r="EW443" s="107"/>
      <c r="EX443" s="987">
        <v>7734</v>
      </c>
      <c r="EY443" s="126">
        <v>75</v>
      </c>
      <c r="EZ443" s="223">
        <v>16295</v>
      </c>
      <c r="FA443" s="230">
        <v>1</v>
      </c>
      <c r="FB443" s="133">
        <v>217.26666666666668</v>
      </c>
      <c r="FC443" s="230">
        <v>2089</v>
      </c>
      <c r="FD443" s="607">
        <v>27.853333333333332</v>
      </c>
      <c r="FE443" s="623">
        <v>557.06666666666661</v>
      </c>
      <c r="FF443" s="32"/>
      <c r="FG443" s="230"/>
      <c r="FH443" s="230"/>
      <c r="FI443" s="230"/>
      <c r="FJ443" s="233"/>
      <c r="FK443" s="233"/>
      <c r="FL443" s="233"/>
      <c r="FM443" s="729"/>
      <c r="FN443" s="634">
        <v>24.593106749640977</v>
      </c>
      <c r="FO443" s="735"/>
      <c r="FP443" s="640">
        <v>685</v>
      </c>
      <c r="FQ443" s="234" t="s">
        <v>158</v>
      </c>
      <c r="FR443" s="260"/>
      <c r="FS443" s="629">
        <v>12.819883399815895</v>
      </c>
      <c r="GR443" s="225"/>
      <c r="GS443" s="225"/>
    </row>
    <row r="444" spans="1:201" hidden="1" x14ac:dyDescent="0.25">
      <c r="A444" s="101">
        <v>321</v>
      </c>
      <c r="B444" s="228">
        <f>COUNTIFS($E$1:E444,E444,$G$1:G444,G444)</f>
        <v>1</v>
      </c>
      <c r="C444" s="228"/>
      <c r="D444" s="966">
        <v>7794</v>
      </c>
      <c r="E444" s="233" t="s">
        <v>1207</v>
      </c>
      <c r="F444" s="223" t="s">
        <v>43</v>
      </c>
      <c r="G444" s="230">
        <v>470407401</v>
      </c>
      <c r="H444" s="230">
        <f t="shared" si="6"/>
        <v>71</v>
      </c>
      <c r="I444" s="223" t="s">
        <v>1208</v>
      </c>
      <c r="J444" s="232" t="s">
        <v>1209</v>
      </c>
      <c r="K444" s="230" t="s">
        <v>53</v>
      </c>
      <c r="L444" s="257" t="s">
        <v>48</v>
      </c>
      <c r="M444" s="230">
        <v>5</v>
      </c>
      <c r="N444" s="223" t="s">
        <v>571</v>
      </c>
      <c r="O444" s="223" t="s">
        <v>863</v>
      </c>
      <c r="P444" s="223" t="s">
        <v>40</v>
      </c>
      <c r="Q444" s="296"/>
      <c r="T444" s="173" t="s">
        <v>805</v>
      </c>
      <c r="U444" s="177" t="s">
        <v>817</v>
      </c>
      <c r="V444" s="193" t="s">
        <v>545</v>
      </c>
      <c r="W444" s="173" t="s">
        <v>807</v>
      </c>
      <c r="X444" s="190" t="s">
        <v>808</v>
      </c>
      <c r="Y444" s="173" t="s">
        <v>545</v>
      </c>
      <c r="Z444" s="173" t="s">
        <v>545</v>
      </c>
      <c r="AA444" s="97"/>
      <c r="AB444" s="97"/>
      <c r="AC444" s="109"/>
      <c r="AD444" s="109"/>
      <c r="AE444" s="109"/>
      <c r="AF444" s="109"/>
      <c r="AG444" s="109"/>
      <c r="AH444" s="166" t="s">
        <v>158</v>
      </c>
      <c r="AL444" s="318"/>
      <c r="AN444" s="281"/>
      <c r="AP444" s="370">
        <v>40.4</v>
      </c>
      <c r="AQ444" s="320">
        <v>54.2</v>
      </c>
      <c r="AR444" s="371">
        <v>1.83</v>
      </c>
      <c r="AS444" s="322">
        <v>96.429999999999993</v>
      </c>
      <c r="AT444" s="373">
        <v>0.74538745387453864</v>
      </c>
      <c r="AU444" s="369">
        <v>1.3640590405904058</v>
      </c>
      <c r="AV444" s="325">
        <v>0.72104229876851678</v>
      </c>
      <c r="AW444" s="280">
        <v>23.4</v>
      </c>
      <c r="AX444" s="326">
        <v>2.37</v>
      </c>
      <c r="AY444" s="330">
        <v>5.86</v>
      </c>
      <c r="AZ444" s="231" t="s">
        <v>754</v>
      </c>
      <c r="BA444" s="327">
        <v>8.39</v>
      </c>
      <c r="BB444" s="328">
        <v>1.7999999999999999E-2</v>
      </c>
      <c r="BC444" s="329">
        <v>3.4</v>
      </c>
      <c r="BD444" s="329"/>
      <c r="BE444" s="231"/>
      <c r="BF444" s="231"/>
      <c r="BG444" s="231"/>
      <c r="BH444" s="231"/>
      <c r="BJ444" s="108">
        <v>53.8</v>
      </c>
      <c r="BK444" s="108">
        <v>45.7</v>
      </c>
      <c r="BL444" s="331">
        <v>1.1772428884026256</v>
      </c>
      <c r="BM444" s="332">
        <v>0.11</v>
      </c>
      <c r="BN444" s="231" t="s">
        <v>754</v>
      </c>
      <c r="BO444" s="330">
        <v>20.399999999999999</v>
      </c>
      <c r="BP444" s="330">
        <v>29.4</v>
      </c>
      <c r="BQ444" s="333"/>
      <c r="BR444" s="347"/>
      <c r="BS444" s="347"/>
      <c r="BT444" s="347"/>
      <c r="BU444" s="347"/>
      <c r="BV444" s="347"/>
      <c r="BW444" s="347"/>
      <c r="BX444" s="347"/>
      <c r="BY444" s="347"/>
      <c r="BZ444" s="347"/>
      <c r="CA444" s="347"/>
      <c r="CB444" s="347"/>
      <c r="CC444" s="347"/>
      <c r="CN444" s="470">
        <v>63.1</v>
      </c>
      <c r="CO444" s="470">
        <v>56</v>
      </c>
      <c r="CP444" s="470">
        <v>35.4</v>
      </c>
      <c r="CQ444" s="470">
        <v>5.05</v>
      </c>
      <c r="CR444" s="470">
        <v>3.19</v>
      </c>
      <c r="CS444" s="470">
        <v>35.299999999999997</v>
      </c>
      <c r="CT444" s="470">
        <v>22.3</v>
      </c>
      <c r="CU444" s="470">
        <v>0.34</v>
      </c>
      <c r="CX444" s="158" t="s">
        <v>929</v>
      </c>
      <c r="CY444" s="158"/>
      <c r="CZ444" s="62" t="s">
        <v>927</v>
      </c>
      <c r="DA444" s="62" t="s">
        <v>927</v>
      </c>
      <c r="DI444" s="4" t="s">
        <v>1207</v>
      </c>
      <c r="DM444" s="226">
        <v>71</v>
      </c>
      <c r="DN444" s="521" t="s">
        <v>1088</v>
      </c>
      <c r="DO444" s="46" t="s">
        <v>48</v>
      </c>
      <c r="DP444" s="986" t="s">
        <v>158</v>
      </c>
      <c r="DX444" s="223" t="s">
        <v>863</v>
      </c>
      <c r="DY444" s="223" t="s">
        <v>863</v>
      </c>
      <c r="DZ444" s="230">
        <v>331</v>
      </c>
      <c r="EA444" s="230">
        <v>10.6</v>
      </c>
      <c r="EB444" s="230">
        <v>89.4</v>
      </c>
      <c r="EC444" s="223" t="s">
        <v>863</v>
      </c>
      <c r="ED444" s="223" t="s">
        <v>863</v>
      </c>
      <c r="EE444" s="223" t="s">
        <v>863</v>
      </c>
      <c r="EF444" s="223" t="s">
        <v>863</v>
      </c>
      <c r="EG444" s="230">
        <v>0</v>
      </c>
      <c r="EK444" s="230"/>
      <c r="EL444" s="107"/>
      <c r="EM444" s="107">
        <v>1</v>
      </c>
      <c r="EN444" s="107">
        <v>178</v>
      </c>
      <c r="EO444" s="107">
        <v>99</v>
      </c>
      <c r="EP444" s="557">
        <f t="shared" si="9"/>
        <v>31.246054791061734</v>
      </c>
      <c r="EQ444" s="557">
        <v>3</v>
      </c>
      <c r="ER444" s="107" t="s">
        <v>863</v>
      </c>
      <c r="ES444" s="557">
        <v>2</v>
      </c>
      <c r="ET444" s="557">
        <v>1</v>
      </c>
      <c r="EU444" s="107">
        <v>6</v>
      </c>
      <c r="EV444" s="1030">
        <v>40833</v>
      </c>
      <c r="EW444" s="107"/>
      <c r="EX444" s="901">
        <v>7794</v>
      </c>
      <c r="EY444" s="126">
        <v>75</v>
      </c>
      <c r="EZ444" s="223">
        <v>7322</v>
      </c>
      <c r="FA444" s="230">
        <v>2</v>
      </c>
      <c r="FB444" s="133">
        <v>195.25333333333333</v>
      </c>
      <c r="FC444" s="230">
        <v>5140</v>
      </c>
      <c r="FD444" s="607">
        <v>137.06666666666666</v>
      </c>
      <c r="FE444" s="623">
        <v>685.33333333333326</v>
      </c>
      <c r="FF444" s="32"/>
      <c r="FG444" s="230"/>
      <c r="FH444" s="230"/>
      <c r="FI444" s="230"/>
      <c r="FJ444" s="233"/>
      <c r="FK444" s="233"/>
      <c r="FL444" s="233"/>
      <c r="FM444" s="729"/>
      <c r="FN444" s="634">
        <v>2.4148832684824901</v>
      </c>
      <c r="FO444" s="735"/>
      <c r="FP444" s="640">
        <v>331</v>
      </c>
      <c r="FQ444" s="234" t="s">
        <v>158</v>
      </c>
      <c r="FR444" s="713" t="s">
        <v>1215</v>
      </c>
      <c r="FS444" s="629">
        <v>70.199399071291992</v>
      </c>
      <c r="GR444" s="225"/>
      <c r="GS444" s="225"/>
    </row>
    <row r="445" spans="1:201" hidden="1" x14ac:dyDescent="0.25">
      <c r="A445" s="101">
        <v>322</v>
      </c>
      <c r="B445" s="228">
        <f>COUNTIFS($E$1:E445,E445,$G$1:G445,G445)</f>
        <v>1</v>
      </c>
      <c r="C445" s="228"/>
      <c r="D445" s="1046">
        <v>7798</v>
      </c>
      <c r="E445" s="10" t="s">
        <v>1210</v>
      </c>
      <c r="F445" s="209" t="s">
        <v>62</v>
      </c>
      <c r="G445" s="207">
        <v>6905275696</v>
      </c>
      <c r="H445" s="230">
        <f t="shared" si="6"/>
        <v>49</v>
      </c>
      <c r="I445" s="209" t="s">
        <v>1211</v>
      </c>
      <c r="J445" s="210" t="s">
        <v>1212</v>
      </c>
      <c r="K445" s="207" t="s">
        <v>53</v>
      </c>
      <c r="L445" s="256" t="s">
        <v>48</v>
      </c>
      <c r="M445" s="207">
        <v>4</v>
      </c>
      <c r="N445" s="209">
        <v>2</v>
      </c>
      <c r="O445" s="209" t="s">
        <v>863</v>
      </c>
      <c r="P445" s="209" t="s">
        <v>40</v>
      </c>
      <c r="Q445" s="296" t="s">
        <v>1213</v>
      </c>
      <c r="T445" s="173" t="s">
        <v>805</v>
      </c>
      <c r="U445" s="177" t="s">
        <v>1214</v>
      </c>
      <c r="V445" s="193"/>
      <c r="W445" s="173" t="s">
        <v>40</v>
      </c>
      <c r="X445" s="190" t="s">
        <v>808</v>
      </c>
      <c r="Y445" s="173"/>
      <c r="Z445" s="173"/>
      <c r="AA445" s="97"/>
      <c r="AB445" s="97"/>
      <c r="AC445" s="109"/>
      <c r="AD445" s="109"/>
      <c r="AE445" s="109"/>
      <c r="AF445" s="109"/>
      <c r="AG445" s="109"/>
      <c r="AH445" s="166" t="s">
        <v>158</v>
      </c>
      <c r="AI445" s="72" t="s">
        <v>1215</v>
      </c>
      <c r="AL445" s="318"/>
      <c r="AN445" s="281"/>
      <c r="AP445" s="370">
        <v>3.86</v>
      </c>
      <c r="AQ445" s="320">
        <v>8.51</v>
      </c>
      <c r="AR445" s="371">
        <v>84.9</v>
      </c>
      <c r="AS445" s="322">
        <v>97.27000000000001</v>
      </c>
      <c r="AT445" s="373">
        <v>0.45358401880141008</v>
      </c>
      <c r="AU445" s="369">
        <v>38.509283196239721</v>
      </c>
      <c r="AV445" s="325">
        <v>4.1323198800984902E-2</v>
      </c>
      <c r="AW445" s="280">
        <v>0</v>
      </c>
      <c r="AX445" s="326">
        <v>0</v>
      </c>
      <c r="AY445" s="330">
        <v>0</v>
      </c>
      <c r="AZ445" s="231" t="s">
        <v>754</v>
      </c>
      <c r="BA445" s="327">
        <v>0</v>
      </c>
      <c r="BB445" s="328">
        <v>0</v>
      </c>
      <c r="BC445" s="329">
        <v>0.77200000000000002</v>
      </c>
      <c r="BD445" s="329"/>
      <c r="BE445" s="231"/>
      <c r="BF445" s="231"/>
      <c r="BG445" s="231"/>
      <c r="BH445" s="231"/>
      <c r="BJ445" s="108" t="s">
        <v>754</v>
      </c>
      <c r="BK445" s="108" t="s">
        <v>754</v>
      </c>
      <c r="BL445" s="331" t="s">
        <v>754</v>
      </c>
      <c r="BM445" s="332">
        <v>8.8999999999999996E-2</v>
      </c>
      <c r="BN445" s="231" t="s">
        <v>754</v>
      </c>
      <c r="BO445" s="330"/>
      <c r="BP445" s="330"/>
      <c r="BQ445" s="333"/>
      <c r="BR445" s="347"/>
      <c r="BS445" s="347"/>
      <c r="BT445" s="347"/>
      <c r="BU445" s="347"/>
      <c r="BV445" s="347"/>
      <c r="BW445" s="347"/>
      <c r="BX445" s="347"/>
      <c r="BY445" s="347"/>
      <c r="BZ445" s="347"/>
      <c r="CA445" s="347"/>
      <c r="CB445" s="347"/>
      <c r="CC445" s="347"/>
      <c r="CN445" s="470">
        <v>9.3000000000000007</v>
      </c>
      <c r="CO445" s="470">
        <v>52</v>
      </c>
      <c r="CP445" s="470">
        <v>4.84</v>
      </c>
      <c r="CQ445" s="470">
        <v>7.55</v>
      </c>
      <c r="CR445" s="470">
        <v>0.7</v>
      </c>
      <c r="CS445" s="470">
        <v>37.700000000000003</v>
      </c>
      <c r="CT445" s="470">
        <v>3.51</v>
      </c>
      <c r="CU445" s="470">
        <v>9.7000000000000003E-2</v>
      </c>
      <c r="CX445" s="158" t="s">
        <v>926</v>
      </c>
      <c r="CY445" s="158"/>
      <c r="CZ445" s="62" t="s">
        <v>936</v>
      </c>
      <c r="DA445" s="62" t="s">
        <v>936</v>
      </c>
      <c r="DI445" s="4" t="s">
        <v>1210</v>
      </c>
      <c r="DM445" s="226">
        <v>49</v>
      </c>
      <c r="DN445" s="521" t="s">
        <v>1088</v>
      </c>
      <c r="DO445" s="46" t="s">
        <v>48</v>
      </c>
      <c r="DP445" s="986" t="s">
        <v>158</v>
      </c>
      <c r="DX445" s="269" t="s">
        <v>863</v>
      </c>
      <c r="DY445" s="269" t="s">
        <v>863</v>
      </c>
      <c r="DZ445" s="230">
        <v>19091</v>
      </c>
      <c r="EA445" s="230">
        <v>83.5</v>
      </c>
      <c r="EB445" s="230">
        <v>16.5</v>
      </c>
      <c r="EC445" s="269" t="s">
        <v>863</v>
      </c>
      <c r="ED445" s="269" t="s">
        <v>863</v>
      </c>
      <c r="EE445" s="269" t="s">
        <v>863</v>
      </c>
      <c r="EF445" s="269" t="s">
        <v>863</v>
      </c>
      <c r="EG445" s="230">
        <v>0</v>
      </c>
      <c r="EI445" s="282">
        <v>2</v>
      </c>
      <c r="EJ445" s="282">
        <v>4</v>
      </c>
      <c r="EK445" s="230"/>
      <c r="EL445" s="107">
        <v>2</v>
      </c>
      <c r="EM445" s="107">
        <v>1</v>
      </c>
      <c r="EN445" s="107">
        <v>165</v>
      </c>
      <c r="EO445" s="107">
        <v>77</v>
      </c>
      <c r="EP445" s="557">
        <f t="shared" si="9"/>
        <v>28.282828282828287</v>
      </c>
      <c r="EQ445" s="557">
        <v>2</v>
      </c>
      <c r="ER445" s="107" t="s">
        <v>863</v>
      </c>
      <c r="ES445" s="557">
        <v>0</v>
      </c>
      <c r="ET445" s="557">
        <v>0</v>
      </c>
      <c r="EU445" s="107">
        <v>1</v>
      </c>
      <c r="EV445" s="1030">
        <v>43023</v>
      </c>
      <c r="EW445" s="107"/>
      <c r="EX445" s="987">
        <v>7798</v>
      </c>
      <c r="EY445" s="126">
        <v>75</v>
      </c>
      <c r="EZ445" s="223">
        <v>460000</v>
      </c>
      <c r="FA445" s="230">
        <v>2</v>
      </c>
      <c r="FB445" s="133">
        <v>12266.666666666666</v>
      </c>
      <c r="FC445" s="230">
        <v>411000</v>
      </c>
      <c r="FD445" s="607">
        <v>10960</v>
      </c>
      <c r="FE445" s="623">
        <v>43840</v>
      </c>
      <c r="FF445" s="32"/>
      <c r="FG445" s="230"/>
      <c r="FH445" s="230"/>
      <c r="FI445" s="230"/>
      <c r="FJ445" s="233"/>
      <c r="FK445" s="233"/>
      <c r="FL445" s="233"/>
      <c r="FM445" s="729"/>
      <c r="FN445" s="634">
        <v>1.7418795620437957</v>
      </c>
      <c r="FO445" s="735"/>
      <c r="FP445" s="640">
        <v>19091</v>
      </c>
      <c r="FQ445" s="234" t="s">
        <v>158</v>
      </c>
      <c r="FR445" s="42"/>
      <c r="FS445" s="629">
        <v>89.347826086956516</v>
      </c>
      <c r="GR445" s="225"/>
      <c r="GS445" s="225"/>
    </row>
    <row r="446" spans="1:201" hidden="1" x14ac:dyDescent="0.25">
      <c r="A446" s="101">
        <v>323</v>
      </c>
      <c r="B446" s="228">
        <f>COUNTIFS($E$1:E446,E446,$G$1:G446,G446)</f>
        <v>3</v>
      </c>
      <c r="C446" s="228"/>
      <c r="D446" s="1046">
        <v>7803</v>
      </c>
      <c r="E446" s="10" t="s">
        <v>38</v>
      </c>
      <c r="F446" s="209" t="s">
        <v>30</v>
      </c>
      <c r="G446" s="207">
        <v>481007231</v>
      </c>
      <c r="H446" s="230">
        <f t="shared" si="6"/>
        <v>70</v>
      </c>
      <c r="I446" s="209" t="s">
        <v>1216</v>
      </c>
      <c r="J446" s="210" t="s">
        <v>104</v>
      </c>
      <c r="K446" s="207" t="s">
        <v>53</v>
      </c>
      <c r="L446" s="256" t="s">
        <v>48</v>
      </c>
      <c r="M446" s="207">
        <v>5</v>
      </c>
      <c r="N446" s="209">
        <v>9</v>
      </c>
      <c r="O446" s="209" t="s">
        <v>969</v>
      </c>
      <c r="P446" s="209" t="s">
        <v>40</v>
      </c>
      <c r="Q446" s="297" t="s">
        <v>1213</v>
      </c>
      <c r="T446" s="173" t="s">
        <v>805</v>
      </c>
      <c r="U446" s="177" t="s">
        <v>817</v>
      </c>
      <c r="V446" s="193" t="s">
        <v>545</v>
      </c>
      <c r="W446" s="173" t="s">
        <v>807</v>
      </c>
      <c r="X446" s="190" t="s">
        <v>808</v>
      </c>
      <c r="Y446" s="173" t="s">
        <v>545</v>
      </c>
      <c r="Z446" s="173" t="s">
        <v>545</v>
      </c>
      <c r="AA446" s="97"/>
      <c r="AB446" s="97"/>
      <c r="AC446" s="109"/>
      <c r="AD446" s="109"/>
      <c r="AE446" s="109"/>
      <c r="AF446" s="109"/>
      <c r="AG446" s="109"/>
      <c r="AH446" s="166" t="s">
        <v>158</v>
      </c>
      <c r="AL446" s="318"/>
      <c r="AN446" s="281"/>
      <c r="AP446" s="370">
        <v>0.46</v>
      </c>
      <c r="AQ446" s="320">
        <v>1.42</v>
      </c>
      <c r="AR446" s="371">
        <v>96.6</v>
      </c>
      <c r="AS446" s="322">
        <v>98.47999999999999</v>
      </c>
      <c r="AT446" s="373">
        <v>0.323943661971831</v>
      </c>
      <c r="AU446" s="369">
        <v>31.292957746478873</v>
      </c>
      <c r="AV446" s="325">
        <v>4.692919812283208E-3</v>
      </c>
      <c r="AW446" s="280">
        <v>0.21</v>
      </c>
      <c r="AX446" s="326">
        <v>0.2</v>
      </c>
      <c r="AY446" s="330">
        <v>36.5</v>
      </c>
      <c r="AZ446" s="231" t="s">
        <v>754</v>
      </c>
      <c r="BA446" s="327">
        <v>0.5</v>
      </c>
      <c r="BB446" s="328">
        <v>9.1599999999999997E-3</v>
      </c>
      <c r="BC446" s="329">
        <v>0.05</v>
      </c>
      <c r="BD446" s="329"/>
      <c r="BE446" s="231"/>
      <c r="BF446" s="231"/>
      <c r="BG446" s="231"/>
      <c r="BH446" s="231"/>
      <c r="BJ446" s="108">
        <v>56.6</v>
      </c>
      <c r="BK446" s="108">
        <v>43.6</v>
      </c>
      <c r="BL446" s="331">
        <v>1.298165137614679</v>
      </c>
      <c r="BM446" s="332">
        <v>6.5500000000000003E-3</v>
      </c>
      <c r="BN446" s="231" t="s">
        <v>754</v>
      </c>
      <c r="BO446" s="330">
        <v>2.19</v>
      </c>
      <c r="BP446" s="330">
        <v>3.47</v>
      </c>
      <c r="BQ446" s="333"/>
      <c r="BR446" s="347"/>
      <c r="BS446" s="347"/>
      <c r="BT446" s="347"/>
      <c r="BU446" s="347"/>
      <c r="BV446" s="347"/>
      <c r="BW446" s="347"/>
      <c r="BX446" s="347"/>
      <c r="BY446" s="347"/>
      <c r="BZ446" s="347"/>
      <c r="CA446" s="347"/>
      <c r="CB446" s="347"/>
      <c r="CC446" s="347"/>
      <c r="CN446" s="470">
        <v>3.09</v>
      </c>
      <c r="CO446" s="470">
        <v>31.6</v>
      </c>
      <c r="CP446" s="470">
        <v>0.98</v>
      </c>
      <c r="CQ446" s="470">
        <v>34.5</v>
      </c>
      <c r="CR446" s="470">
        <v>1.07</v>
      </c>
      <c r="CS446" s="470">
        <v>3.21</v>
      </c>
      <c r="CT446" s="470">
        <v>9.9000000000000005E-2</v>
      </c>
      <c r="CU446" s="470">
        <v>6.5000000000000002E-2</v>
      </c>
      <c r="CX446" s="158" t="s">
        <v>943</v>
      </c>
      <c r="CY446" s="158">
        <v>6</v>
      </c>
      <c r="CZ446" s="62" t="s">
        <v>936</v>
      </c>
      <c r="DA446" s="62" t="s">
        <v>936</v>
      </c>
      <c r="DI446" s="4" t="s">
        <v>38</v>
      </c>
      <c r="DM446" s="226">
        <v>70</v>
      </c>
      <c r="DN446" s="521" t="s">
        <v>1088</v>
      </c>
      <c r="DO446" s="46" t="s">
        <v>48</v>
      </c>
      <c r="DP446" s="986" t="s">
        <v>1998</v>
      </c>
      <c r="DX446" s="230">
        <v>61.9</v>
      </c>
      <c r="DY446" s="230">
        <v>42.4</v>
      </c>
      <c r="DZ446" s="230">
        <v>29633</v>
      </c>
      <c r="EA446" s="230">
        <v>94.9</v>
      </c>
      <c r="EB446" s="230">
        <v>5.0999999999999996</v>
      </c>
      <c r="EC446" s="230">
        <v>26</v>
      </c>
      <c r="ED446" s="230">
        <v>35904</v>
      </c>
      <c r="EE446" s="230">
        <v>3991</v>
      </c>
      <c r="EF446" s="230">
        <v>9.57</v>
      </c>
      <c r="EG446" s="457" t="s">
        <v>2755</v>
      </c>
      <c r="EI446" s="282">
        <v>9</v>
      </c>
      <c r="EJ446" s="282">
        <v>5</v>
      </c>
      <c r="EK446" s="230"/>
      <c r="EL446" s="107">
        <v>2</v>
      </c>
      <c r="EM446" s="107">
        <v>0</v>
      </c>
      <c r="EN446" s="107">
        <v>176</v>
      </c>
      <c r="EO446" s="107">
        <v>128</v>
      </c>
      <c r="EP446" s="557">
        <f t="shared" si="9"/>
        <v>41.32231404958678</v>
      </c>
      <c r="EQ446" s="557">
        <v>0</v>
      </c>
      <c r="ER446" s="1030">
        <v>43201</v>
      </c>
      <c r="ES446" s="557" t="s">
        <v>754</v>
      </c>
      <c r="ET446" s="557" t="s">
        <v>754</v>
      </c>
      <c r="EU446" s="107" t="s">
        <v>863</v>
      </c>
      <c r="EV446" s="107"/>
      <c r="EW446" s="107"/>
      <c r="EX446" s="987">
        <v>7803</v>
      </c>
      <c r="EY446" s="630">
        <v>20</v>
      </c>
      <c r="EZ446" s="223">
        <v>1090000</v>
      </c>
      <c r="FA446" s="230">
        <v>2</v>
      </c>
      <c r="FB446" s="133">
        <v>109000</v>
      </c>
      <c r="FC446" s="230">
        <v>251308</v>
      </c>
      <c r="FD446" s="607">
        <v>25130.799999999999</v>
      </c>
      <c r="FE446" s="623">
        <v>125654</v>
      </c>
      <c r="FF446" s="32"/>
      <c r="FG446" s="230"/>
      <c r="FH446" s="230"/>
      <c r="FI446" s="230"/>
      <c r="FJ446" s="233"/>
      <c r="FK446" s="233"/>
      <c r="FL446" s="233"/>
      <c r="FM446" s="729"/>
      <c r="FN446" s="634">
        <v>1.179150683623283</v>
      </c>
      <c r="FO446" s="735"/>
      <c r="FP446" s="640">
        <v>29633</v>
      </c>
      <c r="FQ446" s="234" t="s">
        <v>158</v>
      </c>
      <c r="FR446" s="42"/>
      <c r="FS446" s="629">
        <v>23.055779816513763</v>
      </c>
      <c r="GR446" s="225"/>
      <c r="GS446" s="225"/>
    </row>
    <row r="447" spans="1:201" hidden="1" x14ac:dyDescent="0.25">
      <c r="A447" s="101">
        <v>324</v>
      </c>
      <c r="B447" s="228">
        <f>COUNTIFS($E$1:E447,E447,$G$1:G447,G447)</f>
        <v>1</v>
      </c>
      <c r="C447" s="228"/>
      <c r="D447" s="966">
        <v>7807</v>
      </c>
      <c r="E447" s="233" t="s">
        <v>1217</v>
      </c>
      <c r="F447" s="223" t="s">
        <v>498</v>
      </c>
      <c r="G447" s="230">
        <v>9503124851</v>
      </c>
      <c r="H447" s="230">
        <f t="shared" si="6"/>
        <v>23</v>
      </c>
      <c r="I447" s="223" t="s">
        <v>1216</v>
      </c>
      <c r="J447" s="232" t="s">
        <v>499</v>
      </c>
      <c r="K447" s="230" t="s">
        <v>53</v>
      </c>
      <c r="L447" s="257" t="s">
        <v>48</v>
      </c>
      <c r="M447" s="230">
        <v>9</v>
      </c>
      <c r="N447" s="223" t="s">
        <v>1218</v>
      </c>
      <c r="O447" s="223" t="s">
        <v>863</v>
      </c>
      <c r="P447" s="223" t="s">
        <v>40</v>
      </c>
      <c r="Q447" s="296" t="s">
        <v>1213</v>
      </c>
      <c r="T447" s="173" t="s">
        <v>805</v>
      </c>
      <c r="U447" s="177" t="s">
        <v>817</v>
      </c>
      <c r="V447" s="193" t="s">
        <v>545</v>
      </c>
      <c r="W447" s="173" t="s">
        <v>807</v>
      </c>
      <c r="X447" s="190" t="s">
        <v>808</v>
      </c>
      <c r="Y447" s="173" t="s">
        <v>545</v>
      </c>
      <c r="Z447" s="173" t="s">
        <v>545</v>
      </c>
      <c r="AA447" s="97"/>
      <c r="AB447" s="97"/>
      <c r="AC447" s="109"/>
      <c r="AD447" s="109"/>
      <c r="AE447" s="109"/>
      <c r="AF447" s="109"/>
      <c r="AG447" s="109"/>
      <c r="AH447" s="166" t="s">
        <v>158</v>
      </c>
      <c r="AL447" s="318"/>
      <c r="AN447" s="281"/>
      <c r="AP447" s="370">
        <v>2.25</v>
      </c>
      <c r="AQ447" s="320">
        <v>4.3899999999999997</v>
      </c>
      <c r="AR447" s="371">
        <v>91.5</v>
      </c>
      <c r="AS447" s="322">
        <v>98.14</v>
      </c>
      <c r="AT447" s="373">
        <v>0.51252847380410027</v>
      </c>
      <c r="AU447" s="369">
        <v>46.896355353075172</v>
      </c>
      <c r="AV447" s="325">
        <v>2.3464386275941183E-2</v>
      </c>
      <c r="AW447" s="280">
        <v>1.05</v>
      </c>
      <c r="AX447" s="326">
        <v>1.4999999999999999E-2</v>
      </c>
      <c r="AY447" s="330">
        <v>1.1499999999999999</v>
      </c>
      <c r="AZ447" s="231" t="s">
        <v>754</v>
      </c>
      <c r="BA447" s="327">
        <v>0.2</v>
      </c>
      <c r="BB447" s="328">
        <v>1.4999999999999999E-2</v>
      </c>
      <c r="BC447" s="329">
        <v>0.24</v>
      </c>
      <c r="BD447" s="329"/>
      <c r="BE447" s="231"/>
      <c r="BF447" s="231"/>
      <c r="BG447" s="231"/>
      <c r="BH447" s="231"/>
      <c r="BJ447" s="108">
        <v>68.2</v>
      </c>
      <c r="BK447" s="108">
        <v>31.7</v>
      </c>
      <c r="BL447" s="331">
        <v>2.1514195583596214</v>
      </c>
      <c r="BM447" s="332">
        <v>1.4E-2</v>
      </c>
      <c r="BN447" s="231" t="s">
        <v>754</v>
      </c>
      <c r="BO447" s="330">
        <v>2.5999999999999999E-2</v>
      </c>
      <c r="BP447" s="330">
        <v>6.4000000000000001E-2</v>
      </c>
      <c r="BQ447" s="333"/>
      <c r="BR447" s="347"/>
      <c r="BS447" s="347"/>
      <c r="BT447" s="347"/>
      <c r="BU447" s="347"/>
      <c r="BV447" s="347"/>
      <c r="BW447" s="347"/>
      <c r="BX447" s="347"/>
      <c r="BY447" s="347"/>
      <c r="BZ447" s="347"/>
      <c r="CA447" s="347"/>
      <c r="CB447" s="347"/>
      <c r="CC447" s="347"/>
      <c r="CN447" s="470">
        <v>5.0199999999999996</v>
      </c>
      <c r="CO447" s="470">
        <v>59.5</v>
      </c>
      <c r="CP447" s="470">
        <v>2.98</v>
      </c>
      <c r="CQ447" s="470">
        <v>16.5</v>
      </c>
      <c r="CR447" s="470">
        <v>0.83</v>
      </c>
      <c r="CS447" s="470">
        <v>23.7</v>
      </c>
      <c r="CT447" s="470">
        <v>1.19</v>
      </c>
      <c r="CU447" s="470">
        <v>2.5999999999999999E-2</v>
      </c>
      <c r="CX447" s="158" t="s">
        <v>926</v>
      </c>
      <c r="CY447" s="158"/>
      <c r="CZ447" s="62" t="s">
        <v>936</v>
      </c>
      <c r="DA447" s="62" t="s">
        <v>936</v>
      </c>
      <c r="DI447" s="4" t="s">
        <v>1217</v>
      </c>
      <c r="DM447" s="226">
        <v>23</v>
      </c>
      <c r="DN447" s="521" t="s">
        <v>1088</v>
      </c>
      <c r="DO447" s="46" t="s">
        <v>48</v>
      </c>
      <c r="DP447" s="986" t="s">
        <v>158</v>
      </c>
      <c r="DX447" s="223" t="s">
        <v>863</v>
      </c>
      <c r="DY447" s="223" t="s">
        <v>863</v>
      </c>
      <c r="DZ447" s="230">
        <v>36017</v>
      </c>
      <c r="EA447" s="230">
        <v>93.4</v>
      </c>
      <c r="EB447" s="230">
        <v>6.6</v>
      </c>
      <c r="EC447" s="223" t="s">
        <v>863</v>
      </c>
      <c r="ED447" s="223" t="s">
        <v>863</v>
      </c>
      <c r="EE447" s="223" t="s">
        <v>863</v>
      </c>
      <c r="EF447" s="223" t="s">
        <v>863</v>
      </c>
      <c r="EG447" s="230">
        <v>0</v>
      </c>
      <c r="EI447" s="282" t="s">
        <v>1218</v>
      </c>
      <c r="EJ447" s="282">
        <v>9</v>
      </c>
      <c r="EK447" s="230"/>
      <c r="EL447" s="107">
        <v>2</v>
      </c>
      <c r="EM447" s="107">
        <v>0</v>
      </c>
      <c r="EN447" s="107">
        <v>185</v>
      </c>
      <c r="EO447" s="107">
        <v>80</v>
      </c>
      <c r="EP447" s="557">
        <f t="shared" si="9"/>
        <v>23.374726077428779</v>
      </c>
      <c r="EQ447" s="557">
        <v>0</v>
      </c>
      <c r="ER447" s="107" t="s">
        <v>863</v>
      </c>
      <c r="ES447" s="557">
        <v>0</v>
      </c>
      <c r="ET447" s="557">
        <v>0</v>
      </c>
      <c r="EU447" s="107">
        <v>4</v>
      </c>
      <c r="EV447" s="1030">
        <v>43021</v>
      </c>
      <c r="EW447" s="107"/>
      <c r="EX447" s="987">
        <v>7807</v>
      </c>
      <c r="EY447" s="630">
        <v>75</v>
      </c>
      <c r="EZ447" s="223">
        <v>1470000</v>
      </c>
      <c r="FA447" s="230">
        <v>2</v>
      </c>
      <c r="FB447" s="133">
        <v>39200</v>
      </c>
      <c r="FC447" s="230">
        <v>1010000</v>
      </c>
      <c r="FD447" s="607">
        <v>26933.333333333332</v>
      </c>
      <c r="FE447" s="623">
        <v>242400</v>
      </c>
      <c r="FF447" s="32"/>
      <c r="FG447" s="230"/>
      <c r="FH447" s="230"/>
      <c r="FI447" s="230"/>
      <c r="FJ447" s="233"/>
      <c r="FK447" s="233"/>
      <c r="FL447" s="233"/>
      <c r="FM447" s="729"/>
      <c r="FN447" s="634">
        <v>1.3372648514851486</v>
      </c>
      <c r="FO447" s="735"/>
      <c r="FP447" s="640">
        <v>36017</v>
      </c>
      <c r="FQ447" s="234" t="s">
        <v>158</v>
      </c>
      <c r="FR447" s="42"/>
      <c r="FS447" s="629">
        <v>68.707482993197274</v>
      </c>
      <c r="GR447" s="225"/>
      <c r="GS447" s="225"/>
    </row>
    <row r="448" spans="1:201" hidden="1" x14ac:dyDescent="0.25">
      <c r="A448" s="101">
        <v>325</v>
      </c>
      <c r="B448" s="228">
        <f>COUNTIFS($E$1:E448,E448,$G$1:G448,G448)</f>
        <v>1</v>
      </c>
      <c r="C448" s="228"/>
      <c r="D448" s="966">
        <v>7821</v>
      </c>
      <c r="E448" s="233" t="s">
        <v>1219</v>
      </c>
      <c r="F448" s="223" t="s">
        <v>79</v>
      </c>
      <c r="G448" s="230">
        <v>465506434</v>
      </c>
      <c r="H448" s="230">
        <f t="shared" si="6"/>
        <v>72</v>
      </c>
      <c r="I448" s="223" t="s">
        <v>1220</v>
      </c>
      <c r="J448" s="232" t="s">
        <v>34</v>
      </c>
      <c r="K448" s="230" t="s">
        <v>53</v>
      </c>
      <c r="L448" s="257" t="s">
        <v>48</v>
      </c>
      <c r="M448" s="230">
        <v>5</v>
      </c>
      <c r="N448" s="223" t="s">
        <v>1221</v>
      </c>
      <c r="O448" s="223" t="s">
        <v>965</v>
      </c>
      <c r="P448" s="223" t="s">
        <v>40</v>
      </c>
      <c r="Q448" s="296" t="s">
        <v>1213</v>
      </c>
      <c r="T448" s="173" t="s">
        <v>805</v>
      </c>
      <c r="U448" s="177" t="s">
        <v>817</v>
      </c>
      <c r="V448" s="193" t="s">
        <v>545</v>
      </c>
      <c r="W448" s="173" t="s">
        <v>807</v>
      </c>
      <c r="X448" s="190" t="s">
        <v>808</v>
      </c>
      <c r="Y448" s="173" t="s">
        <v>545</v>
      </c>
      <c r="Z448" s="173" t="s">
        <v>545</v>
      </c>
      <c r="AA448" s="97"/>
      <c r="AB448" s="97"/>
      <c r="AC448" s="109"/>
      <c r="AD448" s="109"/>
      <c r="AE448" s="109"/>
      <c r="AF448" s="109"/>
      <c r="AG448" s="109"/>
      <c r="AH448" s="166" t="s">
        <v>158</v>
      </c>
      <c r="AL448" s="318"/>
      <c r="AN448" s="281"/>
      <c r="AP448" s="370">
        <v>13.7</v>
      </c>
      <c r="AQ448" s="320">
        <v>5.64</v>
      </c>
      <c r="AR448" s="371">
        <v>78.3</v>
      </c>
      <c r="AS448" s="322">
        <v>97.64</v>
      </c>
      <c r="AT448" s="373">
        <v>2.4290780141843973</v>
      </c>
      <c r="AU448" s="369">
        <v>190.19680851063831</v>
      </c>
      <c r="AV448" s="325">
        <v>0.16321181796521325</v>
      </c>
      <c r="AW448" s="280">
        <v>10.9</v>
      </c>
      <c r="AX448" s="326">
        <v>7.2999999999999995E-2</v>
      </c>
      <c r="AY448" s="330">
        <v>0.6</v>
      </c>
      <c r="AZ448" s="231" t="s">
        <v>754</v>
      </c>
      <c r="BA448" s="327">
        <v>2.31</v>
      </c>
      <c r="BB448" s="328">
        <v>3.9E-2</v>
      </c>
      <c r="BC448" s="329">
        <v>0.55999999999999983</v>
      </c>
      <c r="BD448" s="329"/>
      <c r="BE448" s="231"/>
      <c r="BF448" s="231"/>
      <c r="BG448" s="231"/>
      <c r="BH448" s="231"/>
      <c r="BJ448" s="108">
        <v>66.900000000000006</v>
      </c>
      <c r="BK448" s="108">
        <v>33.1</v>
      </c>
      <c r="BL448" s="331">
        <v>2.0211480362537766</v>
      </c>
      <c r="BM448" s="332">
        <v>1.1100000000000001</v>
      </c>
      <c r="BN448" s="231" t="s">
        <v>754</v>
      </c>
      <c r="BO448" s="330">
        <v>7.3</v>
      </c>
      <c r="BP448" s="330">
        <v>12.2</v>
      </c>
      <c r="BQ448" s="333"/>
      <c r="BR448" s="347"/>
      <c r="BS448" s="347"/>
      <c r="BT448" s="347"/>
      <c r="BU448" s="347"/>
      <c r="BV448" s="347"/>
      <c r="BW448" s="347"/>
      <c r="BX448" s="347"/>
      <c r="BY448" s="347"/>
      <c r="BZ448" s="347"/>
      <c r="CA448" s="347"/>
      <c r="CB448" s="347"/>
      <c r="CC448" s="347"/>
      <c r="CN448" s="470">
        <v>6.1</v>
      </c>
      <c r="CO448" s="470">
        <v>48.5</v>
      </c>
      <c r="CP448" s="470">
        <v>2.96</v>
      </c>
      <c r="CQ448" s="470">
        <v>9.1999999999999993</v>
      </c>
      <c r="CR448" s="470">
        <v>0.56000000000000005</v>
      </c>
      <c r="CS448" s="470">
        <v>38.700000000000003</v>
      </c>
      <c r="CT448" s="470">
        <v>2.36</v>
      </c>
      <c r="CU448" s="470">
        <v>9.2999999999999999E-2</v>
      </c>
      <c r="CX448" s="158" t="s">
        <v>929</v>
      </c>
      <c r="CY448" s="158">
        <v>3</v>
      </c>
      <c r="CZ448" s="62" t="s">
        <v>933</v>
      </c>
      <c r="DA448" s="62" t="s">
        <v>1291</v>
      </c>
      <c r="DI448" s="4" t="s">
        <v>1219</v>
      </c>
      <c r="DM448" s="226">
        <v>72</v>
      </c>
      <c r="DN448" s="266" t="s">
        <v>1090</v>
      </c>
      <c r="DO448" s="46" t="s">
        <v>48</v>
      </c>
      <c r="DP448" s="986" t="s">
        <v>158</v>
      </c>
      <c r="DX448" s="223" t="s">
        <v>863</v>
      </c>
      <c r="DY448" s="223" t="s">
        <v>863</v>
      </c>
      <c r="DZ448" s="230">
        <v>11269</v>
      </c>
      <c r="EA448" s="230">
        <v>72.5</v>
      </c>
      <c r="EB448" s="230">
        <v>27.5</v>
      </c>
      <c r="EC448" s="223" t="s">
        <v>863</v>
      </c>
      <c r="ED448" s="223" t="s">
        <v>863</v>
      </c>
      <c r="EE448" s="223" t="s">
        <v>863</v>
      </c>
      <c r="EF448" s="223" t="s">
        <v>863</v>
      </c>
      <c r="EG448" s="230">
        <v>0</v>
      </c>
      <c r="EI448" s="282" t="s">
        <v>1221</v>
      </c>
      <c r="EJ448" s="282">
        <v>5</v>
      </c>
      <c r="EK448" s="230"/>
      <c r="EL448" s="107">
        <v>2</v>
      </c>
      <c r="EM448" s="107">
        <v>0</v>
      </c>
      <c r="EN448" s="107" t="s">
        <v>754</v>
      </c>
      <c r="EO448" s="223" t="s">
        <v>754</v>
      </c>
      <c r="EP448" s="557" t="s">
        <v>754</v>
      </c>
      <c r="EQ448" s="557">
        <v>1</v>
      </c>
      <c r="ER448" s="107" t="s">
        <v>863</v>
      </c>
      <c r="ES448" s="557">
        <v>2</v>
      </c>
      <c r="ET448" s="557">
        <v>1</v>
      </c>
      <c r="EU448" s="107" t="s">
        <v>863</v>
      </c>
      <c r="EV448" s="107"/>
      <c r="EW448" s="107"/>
      <c r="EX448" s="987">
        <v>7821</v>
      </c>
      <c r="EY448" s="630" t="s">
        <v>754</v>
      </c>
      <c r="EZ448" s="230" t="s">
        <v>754</v>
      </c>
      <c r="FA448" s="230" t="s">
        <v>754</v>
      </c>
      <c r="FB448" s="230" t="s">
        <v>754</v>
      </c>
      <c r="FC448" s="230" t="s">
        <v>754</v>
      </c>
      <c r="FD448" s="932">
        <v>12900</v>
      </c>
      <c r="FE448" s="623">
        <v>64500</v>
      </c>
      <c r="FF448" s="32"/>
      <c r="FG448" s="230"/>
      <c r="FH448" s="230"/>
      <c r="FI448" s="230"/>
      <c r="FJ448" s="233"/>
      <c r="FK448" s="233"/>
      <c r="FL448" s="233"/>
      <c r="FM448" s="729"/>
      <c r="FN448" s="634"/>
      <c r="FO448" s="735"/>
      <c r="FP448" s="640">
        <v>11269</v>
      </c>
      <c r="FQ448" s="234" t="s">
        <v>158</v>
      </c>
      <c r="FR448" s="93"/>
      <c r="FS448" s="629">
        <v>88.4</v>
      </c>
      <c r="GR448" s="225"/>
      <c r="GS448" s="225"/>
    </row>
    <row r="449" spans="1:201" hidden="1" x14ac:dyDescent="0.25">
      <c r="A449" s="101">
        <v>326</v>
      </c>
      <c r="B449" s="228">
        <f>COUNTIFS($E$1:E449,E449,$G$1:G449,G449)</f>
        <v>1</v>
      </c>
      <c r="C449" s="228"/>
      <c r="D449" s="966">
        <v>7822</v>
      </c>
      <c r="E449" s="233" t="s">
        <v>1222</v>
      </c>
      <c r="F449" s="223" t="s">
        <v>30</v>
      </c>
      <c r="G449" s="230">
        <v>6601070685</v>
      </c>
      <c r="H449" s="230">
        <f t="shared" si="6"/>
        <v>52</v>
      </c>
      <c r="I449" s="223" t="s">
        <v>1220</v>
      </c>
      <c r="J449" s="232" t="s">
        <v>1223</v>
      </c>
      <c r="K449" s="230" t="s">
        <v>53</v>
      </c>
      <c r="L449" s="257" t="s">
        <v>48</v>
      </c>
      <c r="M449" s="230">
        <v>6</v>
      </c>
      <c r="N449" s="223" t="s">
        <v>736</v>
      </c>
      <c r="O449" s="223" t="s">
        <v>965</v>
      </c>
      <c r="P449" s="223" t="s">
        <v>40</v>
      </c>
      <c r="Q449" s="297" t="s">
        <v>1213</v>
      </c>
      <c r="T449" s="173" t="s">
        <v>805</v>
      </c>
      <c r="U449" s="177" t="s">
        <v>817</v>
      </c>
      <c r="V449" s="193" t="s">
        <v>545</v>
      </c>
      <c r="W449" s="173" t="s">
        <v>807</v>
      </c>
      <c r="X449" s="190" t="s">
        <v>808</v>
      </c>
      <c r="Y449" s="173" t="s">
        <v>545</v>
      </c>
      <c r="Z449" s="173" t="s">
        <v>545</v>
      </c>
      <c r="AA449" s="97"/>
      <c r="AB449" s="97"/>
      <c r="AC449" s="109"/>
      <c r="AD449" s="109"/>
      <c r="AE449" s="109"/>
      <c r="AF449" s="109"/>
      <c r="AG449" s="109"/>
      <c r="AH449" s="166" t="s">
        <v>161</v>
      </c>
      <c r="AL449" s="318"/>
      <c r="AN449" s="281"/>
      <c r="AP449" s="370">
        <v>1.9</v>
      </c>
      <c r="AQ449" s="320">
        <v>5.69</v>
      </c>
      <c r="AR449" s="371">
        <v>85.9</v>
      </c>
      <c r="AS449" s="322">
        <v>93.490000000000009</v>
      </c>
      <c r="AT449" s="373">
        <v>0.33391915641476272</v>
      </c>
      <c r="AU449" s="369">
        <v>28.68365553602812</v>
      </c>
      <c r="AV449" s="325">
        <v>2.0744622775412162E-2</v>
      </c>
      <c r="AW449" s="280">
        <v>4.1000000000000002E-2</v>
      </c>
      <c r="AX449" s="326">
        <v>1.2E-2</v>
      </c>
      <c r="AY449" s="330">
        <v>5.08</v>
      </c>
      <c r="AZ449" s="231" t="s">
        <v>754</v>
      </c>
      <c r="BA449" s="327">
        <v>0.87</v>
      </c>
      <c r="BB449" s="328">
        <v>8.1499999999999993E-3</v>
      </c>
      <c r="BC449" s="329">
        <v>0.37180000000000002</v>
      </c>
      <c r="BD449" s="329"/>
      <c r="BE449" s="231"/>
      <c r="BF449" s="231"/>
      <c r="BG449" s="231"/>
      <c r="BH449" s="231"/>
      <c r="BJ449" s="108">
        <v>76.7</v>
      </c>
      <c r="BK449" s="108">
        <v>23.3</v>
      </c>
      <c r="BL449" s="331">
        <v>3.2918454935622319</v>
      </c>
      <c r="BM449" s="332">
        <v>3.2000000000000002E-3</v>
      </c>
      <c r="BN449" s="231" t="s">
        <v>754</v>
      </c>
      <c r="BO449" s="330">
        <v>7.39</v>
      </c>
      <c r="BP449" s="330">
        <v>11.8</v>
      </c>
      <c r="BQ449" s="333"/>
      <c r="BR449" s="347"/>
      <c r="BS449" s="347"/>
      <c r="BT449" s="347"/>
      <c r="BU449" s="347"/>
      <c r="BV449" s="347"/>
      <c r="BW449" s="347"/>
      <c r="BX449" s="347"/>
      <c r="BY449" s="347"/>
      <c r="BZ449" s="347"/>
      <c r="CA449" s="347"/>
      <c r="CB449" s="347"/>
      <c r="CC449" s="347"/>
      <c r="CN449" s="470">
        <v>12.9</v>
      </c>
      <c r="CO449" s="470">
        <v>82.6</v>
      </c>
      <c r="CP449" s="470">
        <v>10.6</v>
      </c>
      <c r="CQ449" s="470">
        <v>8.68</v>
      </c>
      <c r="CR449" s="470">
        <v>1.1200000000000001</v>
      </c>
      <c r="CS449" s="470">
        <v>2.37</v>
      </c>
      <c r="CT449" s="470">
        <v>0.3</v>
      </c>
      <c r="CU449" s="470">
        <v>6.2E-2</v>
      </c>
      <c r="CX449" s="158"/>
      <c r="CY449" s="158"/>
      <c r="CZ449" s="62" t="s">
        <v>936</v>
      </c>
      <c r="DA449" s="62" t="s">
        <v>936</v>
      </c>
      <c r="DI449" s="4" t="s">
        <v>1222</v>
      </c>
      <c r="DM449" s="226">
        <v>52</v>
      </c>
      <c r="DN449" s="521" t="s">
        <v>1088</v>
      </c>
      <c r="DO449" s="46" t="s">
        <v>48</v>
      </c>
      <c r="DP449" s="986" t="s">
        <v>161</v>
      </c>
      <c r="DX449" s="223" t="s">
        <v>863</v>
      </c>
      <c r="DY449" s="223" t="s">
        <v>863</v>
      </c>
      <c r="DZ449" s="230">
        <v>20178</v>
      </c>
      <c r="EA449" s="230">
        <v>84</v>
      </c>
      <c r="EB449" s="230">
        <v>16</v>
      </c>
      <c r="EC449" s="223" t="s">
        <v>863</v>
      </c>
      <c r="ED449" s="223" t="s">
        <v>863</v>
      </c>
      <c r="EE449" s="223" t="s">
        <v>863</v>
      </c>
      <c r="EF449" s="223" t="s">
        <v>863</v>
      </c>
      <c r="EG449" s="230">
        <v>0</v>
      </c>
      <c r="EI449" s="282" t="s">
        <v>736</v>
      </c>
      <c r="EJ449" s="282">
        <v>6</v>
      </c>
      <c r="EK449" s="230"/>
      <c r="EL449" s="107">
        <v>2</v>
      </c>
      <c r="EM449" s="107">
        <v>0</v>
      </c>
      <c r="EN449" s="107" t="s">
        <v>754</v>
      </c>
      <c r="EO449" s="107" t="s">
        <v>754</v>
      </c>
      <c r="EP449" s="557" t="s">
        <v>754</v>
      </c>
      <c r="EQ449" s="557">
        <v>2</v>
      </c>
      <c r="ER449" s="107" t="s">
        <v>863</v>
      </c>
      <c r="ES449" s="557">
        <v>4</v>
      </c>
      <c r="ET449" s="557">
        <v>2</v>
      </c>
      <c r="EU449" s="107" t="s">
        <v>863</v>
      </c>
      <c r="EV449" s="107"/>
      <c r="EW449" s="107"/>
      <c r="EX449" s="987">
        <v>7822</v>
      </c>
      <c r="EY449" s="630" t="s">
        <v>754</v>
      </c>
      <c r="EZ449" s="230" t="s">
        <v>754</v>
      </c>
      <c r="FA449" s="230" t="s">
        <v>754</v>
      </c>
      <c r="FB449" s="230" t="s">
        <v>754</v>
      </c>
      <c r="FC449" s="230" t="s">
        <v>754</v>
      </c>
      <c r="FD449" s="932">
        <v>26172</v>
      </c>
      <c r="FE449" s="623">
        <v>157032</v>
      </c>
      <c r="FF449" s="32"/>
      <c r="FG449" s="230"/>
      <c r="FH449" s="230"/>
      <c r="FI449" s="230"/>
      <c r="FJ449" s="233"/>
      <c r="FK449" s="233"/>
      <c r="FL449" s="233"/>
      <c r="FM449" s="729"/>
      <c r="FN449" s="634"/>
      <c r="FO449" s="735"/>
      <c r="FP449" s="640">
        <v>20178</v>
      </c>
      <c r="FQ449" s="234" t="s">
        <v>161</v>
      </c>
      <c r="FR449" s="93"/>
      <c r="FS449" s="629">
        <v>68.400000000000006</v>
      </c>
      <c r="GR449" s="225"/>
      <c r="GS449" s="225"/>
    </row>
    <row r="450" spans="1:201" hidden="1" x14ac:dyDescent="0.25">
      <c r="A450" s="101">
        <v>327</v>
      </c>
      <c r="B450" s="228">
        <f>COUNTIFS($E$1:E450,E450,$G$1:G450,G450)</f>
        <v>1</v>
      </c>
      <c r="C450" s="228"/>
      <c r="D450" s="966">
        <v>7823</v>
      </c>
      <c r="E450" s="233" t="s">
        <v>1224</v>
      </c>
      <c r="F450" s="223" t="s">
        <v>56</v>
      </c>
      <c r="G450" s="230">
        <v>460703156</v>
      </c>
      <c r="H450" s="230">
        <f t="shared" si="6"/>
        <v>72</v>
      </c>
      <c r="I450" s="223" t="s">
        <v>1220</v>
      </c>
      <c r="J450" s="232" t="s">
        <v>1225</v>
      </c>
      <c r="K450" s="230" t="s">
        <v>53</v>
      </c>
      <c r="L450" s="257" t="s">
        <v>48</v>
      </c>
      <c r="M450" s="230">
        <v>6</v>
      </c>
      <c r="N450" s="223">
        <v>2</v>
      </c>
      <c r="O450" s="223" t="s">
        <v>863</v>
      </c>
      <c r="P450" s="223" t="s">
        <v>40</v>
      </c>
      <c r="Q450" s="297" t="s">
        <v>1213</v>
      </c>
      <c r="T450" s="173" t="s">
        <v>805</v>
      </c>
      <c r="U450" s="177" t="s">
        <v>817</v>
      </c>
      <c r="V450" s="193" t="s">
        <v>545</v>
      </c>
      <c r="W450" s="173" t="s">
        <v>807</v>
      </c>
      <c r="X450" s="190" t="s">
        <v>808</v>
      </c>
      <c r="Y450" s="173" t="s">
        <v>545</v>
      </c>
      <c r="Z450" s="173" t="s">
        <v>545</v>
      </c>
      <c r="AA450" s="97"/>
      <c r="AB450" s="97"/>
      <c r="AC450" s="109"/>
      <c r="AD450" s="109"/>
      <c r="AE450" s="109"/>
      <c r="AF450" s="109"/>
      <c r="AG450" s="109"/>
      <c r="AH450" s="166" t="s">
        <v>161</v>
      </c>
      <c r="AL450" s="318"/>
      <c r="AN450" s="281"/>
      <c r="AP450" s="370">
        <v>0.59</v>
      </c>
      <c r="AQ450" s="320">
        <v>7.89</v>
      </c>
      <c r="AR450" s="371">
        <v>85.3</v>
      </c>
      <c r="AS450" s="322">
        <v>93.78</v>
      </c>
      <c r="AT450" s="373">
        <v>7.477820025348543E-2</v>
      </c>
      <c r="AU450" s="369">
        <v>6.3785804816223068</v>
      </c>
      <c r="AV450" s="325">
        <v>6.3311514110956108E-3</v>
      </c>
      <c r="AW450" s="280">
        <v>0.5</v>
      </c>
      <c r="AX450" s="326">
        <v>0.11</v>
      </c>
      <c r="AY450" s="330">
        <v>8.9</v>
      </c>
      <c r="AZ450" s="231" t="s">
        <v>754</v>
      </c>
      <c r="BA450" s="327">
        <v>1.33</v>
      </c>
      <c r="BB450" s="328">
        <v>1.9E-2</v>
      </c>
      <c r="BC450" s="329">
        <v>1.7999999999999995E-2</v>
      </c>
      <c r="BD450" s="329"/>
      <c r="BE450" s="231"/>
      <c r="BF450" s="231"/>
      <c r="BG450" s="231"/>
      <c r="BH450" s="231"/>
      <c r="BJ450" s="108">
        <v>29.3</v>
      </c>
      <c r="BK450" s="108">
        <v>70.099999999999994</v>
      </c>
      <c r="BL450" s="331">
        <v>0.41797432239657634</v>
      </c>
      <c r="BM450" s="332">
        <v>2.1999999999999999E-2</v>
      </c>
      <c r="BN450" s="231" t="s">
        <v>754</v>
      </c>
      <c r="BO450" s="330">
        <v>11.9</v>
      </c>
      <c r="BP450" s="330">
        <v>10.4</v>
      </c>
      <c r="BQ450" s="333"/>
      <c r="BR450" s="347"/>
      <c r="BS450" s="347"/>
      <c r="BT450" s="347"/>
      <c r="BU450" s="347"/>
      <c r="BV450" s="347"/>
      <c r="BW450" s="347"/>
      <c r="BX450" s="347"/>
      <c r="BY450" s="347"/>
      <c r="BZ450" s="347"/>
      <c r="CA450" s="347"/>
      <c r="CB450" s="347"/>
      <c r="CC450" s="347"/>
      <c r="CN450" s="470">
        <v>1.55</v>
      </c>
      <c r="CO450" s="470">
        <v>23.8</v>
      </c>
      <c r="CP450" s="470">
        <v>0.37</v>
      </c>
      <c r="CQ450" s="470">
        <v>62.4</v>
      </c>
      <c r="CR450" s="470">
        <v>0.97</v>
      </c>
      <c r="CS450" s="470">
        <v>9.39</v>
      </c>
      <c r="CT450" s="470">
        <v>0.15</v>
      </c>
      <c r="CU450" s="470">
        <v>5.7000000000000002E-3</v>
      </c>
      <c r="CX450" s="158"/>
      <c r="CY450" s="158"/>
      <c r="CZ450" s="62" t="s">
        <v>936</v>
      </c>
      <c r="DA450" s="62" t="s">
        <v>936</v>
      </c>
      <c r="DI450" s="4" t="s">
        <v>1224</v>
      </c>
      <c r="DM450" s="226">
        <v>72</v>
      </c>
      <c r="DN450" s="521" t="s">
        <v>1088</v>
      </c>
      <c r="DO450" s="46" t="s">
        <v>48</v>
      </c>
      <c r="DP450" s="986" t="s">
        <v>161</v>
      </c>
      <c r="DX450" s="230">
        <v>441.3</v>
      </c>
      <c r="DY450" s="230">
        <v>293.39999999999998</v>
      </c>
      <c r="DZ450" s="230">
        <v>16508</v>
      </c>
      <c r="EA450" s="230">
        <v>18.899999999999999</v>
      </c>
      <c r="EB450" s="230">
        <v>81.099999999999994</v>
      </c>
      <c r="EC450" s="223" t="s">
        <v>863</v>
      </c>
      <c r="ED450" s="223" t="s">
        <v>863</v>
      </c>
      <c r="EE450" s="223" t="s">
        <v>863</v>
      </c>
      <c r="EF450" s="223" t="s">
        <v>863</v>
      </c>
      <c r="EG450" s="844" t="s">
        <v>2756</v>
      </c>
      <c r="EI450" s="282">
        <v>2</v>
      </c>
      <c r="EJ450" s="282">
        <v>6</v>
      </c>
      <c r="EK450" s="230"/>
      <c r="EL450" s="107">
        <v>2</v>
      </c>
      <c r="EM450" s="107">
        <v>0</v>
      </c>
      <c r="EN450" s="107" t="s">
        <v>754</v>
      </c>
      <c r="EO450" s="107" t="s">
        <v>754</v>
      </c>
      <c r="EP450" s="557" t="s">
        <v>754</v>
      </c>
      <c r="EQ450" s="557">
        <v>2</v>
      </c>
      <c r="ER450" s="1030">
        <v>43130</v>
      </c>
      <c r="ES450" s="557" t="s">
        <v>754</v>
      </c>
      <c r="ET450" s="557" t="s">
        <v>754</v>
      </c>
      <c r="EU450" s="107" t="s">
        <v>863</v>
      </c>
      <c r="EV450" s="107"/>
      <c r="EW450" s="107"/>
      <c r="EX450" s="987">
        <v>7823</v>
      </c>
      <c r="EY450" s="630" t="s">
        <v>754</v>
      </c>
      <c r="EZ450" s="230" t="s">
        <v>754</v>
      </c>
      <c r="FA450" s="230" t="s">
        <v>754</v>
      </c>
      <c r="FB450" s="230" t="s">
        <v>754</v>
      </c>
      <c r="FC450" s="230" t="s">
        <v>754</v>
      </c>
      <c r="FD450" s="932">
        <v>7014</v>
      </c>
      <c r="FE450" s="623">
        <v>42084</v>
      </c>
      <c r="FF450" s="32"/>
      <c r="FG450" s="230"/>
      <c r="FH450" s="230"/>
      <c r="FI450" s="230"/>
      <c r="FJ450" s="233"/>
      <c r="FK450" s="233"/>
      <c r="FL450" s="233"/>
      <c r="FM450" s="729"/>
      <c r="FN450" s="634"/>
      <c r="FO450" s="735"/>
      <c r="FP450" s="640">
        <v>16508</v>
      </c>
      <c r="FQ450" s="234" t="s">
        <v>161</v>
      </c>
      <c r="FR450" s="93"/>
      <c r="FS450" s="629">
        <v>63.9</v>
      </c>
      <c r="GR450" s="225"/>
      <c r="GS450" s="225"/>
    </row>
    <row r="451" spans="1:201" hidden="1" x14ac:dyDescent="0.25">
      <c r="A451" s="101">
        <v>328</v>
      </c>
      <c r="B451" s="228">
        <f>COUNTIFS($E$1:E451,E451,$G$1:G451,G451)</f>
        <v>2</v>
      </c>
      <c r="C451" s="228"/>
      <c r="D451" s="966">
        <v>7829</v>
      </c>
      <c r="E451" s="233" t="s">
        <v>1197</v>
      </c>
      <c r="F451" s="223" t="s">
        <v>1198</v>
      </c>
      <c r="G451" s="230">
        <v>481228089</v>
      </c>
      <c r="H451" s="230">
        <f t="shared" si="6"/>
        <v>70</v>
      </c>
      <c r="I451" s="223" t="s">
        <v>1226</v>
      </c>
      <c r="J451" s="232" t="s">
        <v>1199</v>
      </c>
      <c r="K451" s="230" t="s">
        <v>53</v>
      </c>
      <c r="L451" s="257" t="s">
        <v>48</v>
      </c>
      <c r="M451" s="230">
        <v>8</v>
      </c>
      <c r="N451" s="223">
        <v>2</v>
      </c>
      <c r="O451" s="223" t="s">
        <v>863</v>
      </c>
      <c r="P451" s="223" t="s">
        <v>40</v>
      </c>
      <c r="Q451" s="297" t="s">
        <v>1213</v>
      </c>
      <c r="T451" s="173" t="s">
        <v>805</v>
      </c>
      <c r="U451" s="177" t="s">
        <v>817</v>
      </c>
      <c r="V451" s="193" t="s">
        <v>545</v>
      </c>
      <c r="W451" s="173" t="s">
        <v>807</v>
      </c>
      <c r="X451" s="190" t="s">
        <v>808</v>
      </c>
      <c r="Y451" s="173" t="s">
        <v>545</v>
      </c>
      <c r="Z451" s="173" t="s">
        <v>545</v>
      </c>
      <c r="AA451" s="97"/>
      <c r="AB451" s="97"/>
      <c r="AC451" s="109"/>
      <c r="AD451" s="109"/>
      <c r="AE451" s="109"/>
      <c r="AF451" s="109"/>
      <c r="AG451" s="109"/>
      <c r="AH451" s="166" t="s">
        <v>161</v>
      </c>
      <c r="AL451" s="318"/>
      <c r="AN451" s="281"/>
      <c r="AP451" s="370">
        <v>32.9</v>
      </c>
      <c r="AQ451" s="320">
        <v>57.6</v>
      </c>
      <c r="AR451" s="371">
        <v>4.75</v>
      </c>
      <c r="AS451" s="322">
        <v>95.25</v>
      </c>
      <c r="AT451" s="373">
        <v>0.57118055555555547</v>
      </c>
      <c r="AU451" s="369">
        <v>2.7131076388888884</v>
      </c>
      <c r="AV451" s="325">
        <v>0.52766639935846027</v>
      </c>
      <c r="AW451" s="280">
        <v>20.5</v>
      </c>
      <c r="AX451" s="326">
        <v>0.42</v>
      </c>
      <c r="AY451" s="330">
        <v>1.55</v>
      </c>
      <c r="AZ451" s="231" t="s">
        <v>754</v>
      </c>
      <c r="BA451" s="327">
        <v>29.7</v>
      </c>
      <c r="BB451" s="328">
        <v>0.16</v>
      </c>
      <c r="BC451" s="329">
        <v>2.4799999999999995</v>
      </c>
      <c r="BD451" s="329"/>
      <c r="BE451" s="231"/>
      <c r="BF451" s="231"/>
      <c r="BG451" s="231"/>
      <c r="BH451" s="231"/>
      <c r="BJ451" s="108">
        <v>24.8</v>
      </c>
      <c r="BK451" s="108">
        <v>75.400000000000006</v>
      </c>
      <c r="BL451" s="331">
        <v>0.32891246684350128</v>
      </c>
      <c r="BM451" s="332">
        <v>0.13</v>
      </c>
      <c r="BN451" s="231" t="s">
        <v>754</v>
      </c>
      <c r="BO451" s="330">
        <v>4.66</v>
      </c>
      <c r="BP451" s="330">
        <v>8.26</v>
      </c>
      <c r="BQ451" s="333"/>
      <c r="BR451" s="347"/>
      <c r="BS451" s="347"/>
      <c r="BT451" s="347"/>
      <c r="BU451" s="347"/>
      <c r="BV451" s="347"/>
      <c r="BW451" s="347"/>
      <c r="BX451" s="347"/>
      <c r="BY451" s="347"/>
      <c r="BZ451" s="347"/>
      <c r="CA451" s="347"/>
      <c r="CB451" s="347"/>
      <c r="CC451" s="347"/>
      <c r="CN451" s="470">
        <v>62.6</v>
      </c>
      <c r="CO451" s="470">
        <v>48.3</v>
      </c>
      <c r="CP451" s="470">
        <v>30.2</v>
      </c>
      <c r="CQ451" s="470">
        <v>6.68</v>
      </c>
      <c r="CR451" s="470">
        <v>4.18</v>
      </c>
      <c r="CS451" s="470">
        <v>35.799999999999997</v>
      </c>
      <c r="CT451" s="470">
        <v>22.4</v>
      </c>
      <c r="CU451" s="470">
        <v>0.52</v>
      </c>
      <c r="CX451" s="158"/>
      <c r="CY451" s="158"/>
      <c r="CZ451" s="62" t="s">
        <v>927</v>
      </c>
      <c r="DA451" s="62" t="s">
        <v>927</v>
      </c>
      <c r="DI451" s="4" t="s">
        <v>1197</v>
      </c>
      <c r="DM451" s="226">
        <v>70</v>
      </c>
      <c r="DN451" s="521" t="s">
        <v>1088</v>
      </c>
      <c r="DO451" s="46" t="s">
        <v>48</v>
      </c>
      <c r="DP451" s="986" t="s">
        <v>161</v>
      </c>
      <c r="DX451" s="223" t="s">
        <v>863</v>
      </c>
      <c r="DY451" s="223" t="s">
        <v>863</v>
      </c>
      <c r="DZ451" s="230">
        <v>91</v>
      </c>
      <c r="EA451" s="230">
        <v>25.3</v>
      </c>
      <c r="EB451" s="230">
        <v>74.7</v>
      </c>
      <c r="EC451" s="269" t="s">
        <v>863</v>
      </c>
      <c r="ED451" s="269" t="s">
        <v>863</v>
      </c>
      <c r="EE451" s="269" t="s">
        <v>863</v>
      </c>
      <c r="EF451" s="269" t="s">
        <v>863</v>
      </c>
      <c r="EG451" s="230">
        <v>0</v>
      </c>
      <c r="EI451" s="282">
        <v>2</v>
      </c>
      <c r="EJ451" s="282">
        <v>8</v>
      </c>
      <c r="EK451" s="230"/>
      <c r="EL451" s="107">
        <v>2</v>
      </c>
      <c r="EM451" s="107">
        <v>1</v>
      </c>
      <c r="EN451" s="107">
        <v>178</v>
      </c>
      <c r="EO451" s="107">
        <v>80</v>
      </c>
      <c r="EP451" s="557">
        <f t="shared" ref="EP451:EP465" si="10">EO451/((EN451/100)*(EN451/100))</f>
        <v>25.249337204898371</v>
      </c>
      <c r="EQ451" s="557">
        <v>1</v>
      </c>
      <c r="ER451" s="107" t="s">
        <v>863</v>
      </c>
      <c r="ES451" s="557">
        <v>2</v>
      </c>
      <c r="ET451" s="557">
        <v>2</v>
      </c>
      <c r="EU451" s="107">
        <v>4</v>
      </c>
      <c r="EV451" s="1030">
        <v>42314</v>
      </c>
      <c r="EW451" s="107" t="s">
        <v>1986</v>
      </c>
      <c r="EX451" s="987">
        <v>7829</v>
      </c>
      <c r="EY451" s="630">
        <v>75</v>
      </c>
      <c r="EZ451" s="223">
        <v>4925</v>
      </c>
      <c r="FA451" s="230">
        <v>2</v>
      </c>
      <c r="FB451" s="133">
        <v>131.33333333333334</v>
      </c>
      <c r="FC451" s="230">
        <v>1764</v>
      </c>
      <c r="FD451" s="607">
        <v>47.04</v>
      </c>
      <c r="FE451" s="623">
        <v>376.32</v>
      </c>
      <c r="FF451" s="32"/>
      <c r="FG451" s="230"/>
      <c r="FH451" s="230"/>
      <c r="FI451" s="230"/>
      <c r="FJ451" s="233"/>
      <c r="FK451" s="233"/>
      <c r="FL451" s="233"/>
      <c r="FM451" s="729"/>
      <c r="FN451" s="634">
        <v>1.9345238095238095</v>
      </c>
      <c r="FO451" s="735"/>
      <c r="FP451" s="640">
        <v>91</v>
      </c>
      <c r="FQ451" s="234" t="s">
        <v>161</v>
      </c>
      <c r="FR451" s="93"/>
      <c r="FS451" s="629">
        <v>35.817258883248734</v>
      </c>
      <c r="GR451" s="225"/>
      <c r="GS451" s="225"/>
    </row>
    <row r="452" spans="1:201" hidden="1" x14ac:dyDescent="0.25">
      <c r="A452" s="101">
        <v>329</v>
      </c>
      <c r="B452" s="228">
        <f>COUNTIFS($E$1:E452,E452,$G$1:G452,G452)</f>
        <v>1</v>
      </c>
      <c r="C452" s="228"/>
      <c r="D452" s="966">
        <v>7830</v>
      </c>
      <c r="E452" s="233" t="s">
        <v>1227</v>
      </c>
      <c r="F452" s="223" t="s">
        <v>73</v>
      </c>
      <c r="G452" s="230">
        <v>6807282141</v>
      </c>
      <c r="H452" s="230">
        <f t="shared" si="6"/>
        <v>50</v>
      </c>
      <c r="I452" s="223" t="s">
        <v>1226</v>
      </c>
      <c r="J452" s="232" t="s">
        <v>1228</v>
      </c>
      <c r="K452" s="230" t="s">
        <v>53</v>
      </c>
      <c r="L452" s="257" t="s">
        <v>48</v>
      </c>
      <c r="M452" s="230">
        <v>15</v>
      </c>
      <c r="N452" s="223">
        <v>2</v>
      </c>
      <c r="O452" s="223" t="s">
        <v>863</v>
      </c>
      <c r="P452" s="223" t="s">
        <v>40</v>
      </c>
      <c r="Q452" s="297" t="s">
        <v>1213</v>
      </c>
      <c r="T452" s="173" t="s">
        <v>805</v>
      </c>
      <c r="U452" s="177" t="s">
        <v>817</v>
      </c>
      <c r="V452" s="193" t="s">
        <v>545</v>
      </c>
      <c r="W452" s="173" t="s">
        <v>807</v>
      </c>
      <c r="X452" s="190" t="s">
        <v>808</v>
      </c>
      <c r="Y452" s="173" t="s">
        <v>545</v>
      </c>
      <c r="Z452" s="173" t="s">
        <v>545</v>
      </c>
      <c r="AA452" s="97"/>
      <c r="AB452" s="97"/>
      <c r="AC452" s="109"/>
      <c r="AD452" s="109"/>
      <c r="AE452" s="109"/>
      <c r="AF452" s="109"/>
      <c r="AG452" s="109"/>
      <c r="AH452" s="166" t="s">
        <v>158</v>
      </c>
      <c r="AL452" s="318"/>
      <c r="AN452" s="281"/>
      <c r="AP452" s="370">
        <v>20.100000000000001</v>
      </c>
      <c r="AQ452" s="320">
        <v>73.5</v>
      </c>
      <c r="AR452" s="371">
        <v>4.0599999999999996</v>
      </c>
      <c r="AS452" s="322">
        <v>97.66</v>
      </c>
      <c r="AT452" s="373">
        <v>0.27346938775510204</v>
      </c>
      <c r="AU452" s="369">
        <v>1.1102857142857141</v>
      </c>
      <c r="AV452" s="325">
        <v>0.25915420319752452</v>
      </c>
      <c r="AW452" s="280">
        <v>11.8</v>
      </c>
      <c r="AX452" s="326">
        <v>0.42</v>
      </c>
      <c r="AY452" s="330">
        <v>2.73</v>
      </c>
      <c r="AZ452" s="231" t="s">
        <v>754</v>
      </c>
      <c r="BA452" s="327">
        <v>30.9</v>
      </c>
      <c r="BB452" s="328">
        <v>5.1999999999999998E-2</v>
      </c>
      <c r="BC452" s="329">
        <v>1.6600000000000001</v>
      </c>
      <c r="BD452" s="329"/>
      <c r="BE452" s="231"/>
      <c r="BF452" s="231"/>
      <c r="BG452" s="231"/>
      <c r="BH452" s="231"/>
      <c r="BJ452" s="108">
        <v>33.200000000000003</v>
      </c>
      <c r="BK452" s="108">
        <v>66.8</v>
      </c>
      <c r="BL452" s="331">
        <v>0.49700598802395218</v>
      </c>
      <c r="BM452" s="332">
        <v>7.0000000000000007E-2</v>
      </c>
      <c r="BN452" s="231" t="s">
        <v>754</v>
      </c>
      <c r="BO452" s="330">
        <v>11</v>
      </c>
      <c r="BP452" s="330">
        <v>22.5</v>
      </c>
      <c r="BQ452" s="333"/>
      <c r="BR452" s="347"/>
      <c r="BS452" s="347"/>
      <c r="BT452" s="347"/>
      <c r="BU452" s="347"/>
      <c r="BV452" s="347"/>
      <c r="BW452" s="347"/>
      <c r="BX452" s="347"/>
      <c r="BY452" s="347"/>
      <c r="BZ452" s="347"/>
      <c r="CA452" s="347"/>
      <c r="CB452" s="347"/>
      <c r="CC452" s="347"/>
      <c r="CN452" s="470">
        <v>74.599999999999994</v>
      </c>
      <c r="CO452" s="470">
        <v>66.3</v>
      </c>
      <c r="CP452" s="470">
        <v>49.4</v>
      </c>
      <c r="CQ452" s="470">
        <v>15.1</v>
      </c>
      <c r="CR452" s="470">
        <v>11.3</v>
      </c>
      <c r="CS452" s="470">
        <v>15.2</v>
      </c>
      <c r="CT452" s="470">
        <v>11.3</v>
      </c>
      <c r="CU452" s="470">
        <v>0.63</v>
      </c>
      <c r="CX452" s="158"/>
      <c r="CY452" s="158"/>
      <c r="CZ452" s="62" t="s">
        <v>927</v>
      </c>
      <c r="DA452" s="62" t="s">
        <v>927</v>
      </c>
      <c r="DI452" s="4" t="s">
        <v>1227</v>
      </c>
      <c r="DM452" s="226">
        <v>50</v>
      </c>
      <c r="DN452" s="521" t="s">
        <v>1088</v>
      </c>
      <c r="DO452" s="46" t="s">
        <v>48</v>
      </c>
      <c r="DP452" s="986" t="s">
        <v>158</v>
      </c>
      <c r="DX452" s="223" t="s">
        <v>863</v>
      </c>
      <c r="DY452" s="223" t="s">
        <v>863</v>
      </c>
      <c r="DZ452" s="230">
        <v>163</v>
      </c>
      <c r="EA452" s="230">
        <v>8</v>
      </c>
      <c r="EB452" s="230">
        <v>92</v>
      </c>
      <c r="EC452" s="223" t="s">
        <v>863</v>
      </c>
      <c r="ED452" s="223" t="s">
        <v>863</v>
      </c>
      <c r="EE452" s="223" t="s">
        <v>863</v>
      </c>
      <c r="EF452" s="223" t="s">
        <v>863</v>
      </c>
      <c r="EG452" s="230">
        <v>0</v>
      </c>
      <c r="EI452" s="282">
        <v>2</v>
      </c>
      <c r="EJ452" s="282">
        <v>15</v>
      </c>
      <c r="EK452" s="230"/>
      <c r="EL452" s="107">
        <v>2</v>
      </c>
      <c r="EM452" s="107">
        <v>1</v>
      </c>
      <c r="EN452" s="107">
        <v>183</v>
      </c>
      <c r="EO452" s="107">
        <v>126</v>
      </c>
      <c r="EP452" s="557">
        <f t="shared" si="10"/>
        <v>37.624294544477287</v>
      </c>
      <c r="EQ452" s="557">
        <v>1</v>
      </c>
      <c r="ER452" s="107" t="s">
        <v>863</v>
      </c>
      <c r="ES452" s="557">
        <v>2</v>
      </c>
      <c r="ET452" s="557">
        <v>2</v>
      </c>
      <c r="EU452" s="107">
        <v>1</v>
      </c>
      <c r="EV452" s="107">
        <v>2008</v>
      </c>
      <c r="EW452" s="107" t="s">
        <v>2000</v>
      </c>
      <c r="EX452" s="987">
        <v>7830</v>
      </c>
      <c r="EY452" s="630">
        <v>75</v>
      </c>
      <c r="EZ452" s="223">
        <v>5117</v>
      </c>
      <c r="FA452" s="230">
        <v>2</v>
      </c>
      <c r="FB452" s="133">
        <v>136.45333333333335</v>
      </c>
      <c r="FC452" s="230">
        <v>2407</v>
      </c>
      <c r="FD452" s="607">
        <v>64.186666666666667</v>
      </c>
      <c r="FE452" s="623">
        <v>962.8</v>
      </c>
      <c r="FF452" s="32"/>
      <c r="FG452" s="230"/>
      <c r="FH452" s="230"/>
      <c r="FI452" s="230"/>
      <c r="FJ452" s="233"/>
      <c r="FK452" s="233"/>
      <c r="FL452" s="233"/>
      <c r="FM452" s="729"/>
      <c r="FN452" s="634">
        <v>2.5394682176983796</v>
      </c>
      <c r="FO452" s="735"/>
      <c r="FP452" s="640">
        <v>163</v>
      </c>
      <c r="FQ452" s="234" t="s">
        <v>158</v>
      </c>
      <c r="FR452" s="93"/>
      <c r="FS452" s="629">
        <v>47.039280828610515</v>
      </c>
      <c r="GR452" s="225"/>
      <c r="GS452" s="225"/>
    </row>
    <row r="453" spans="1:201" hidden="1" x14ac:dyDescent="0.25">
      <c r="A453" s="101">
        <v>330</v>
      </c>
      <c r="B453" s="228">
        <f>COUNTIFS($E$1:E453,E453,$G$1:G453,G453)</f>
        <v>1</v>
      </c>
      <c r="C453" s="228"/>
      <c r="D453" s="966">
        <v>7831</v>
      </c>
      <c r="E453" s="233" t="s">
        <v>1229</v>
      </c>
      <c r="F453" s="223" t="s">
        <v>187</v>
      </c>
      <c r="G453" s="230">
        <v>8310195344</v>
      </c>
      <c r="H453" s="230">
        <f t="shared" si="6"/>
        <v>35</v>
      </c>
      <c r="I453" s="223" t="s">
        <v>1226</v>
      </c>
      <c r="J453" s="232" t="s">
        <v>1230</v>
      </c>
      <c r="K453" s="230" t="s">
        <v>53</v>
      </c>
      <c r="L453" s="257" t="s">
        <v>48</v>
      </c>
      <c r="M453" s="230">
        <v>18</v>
      </c>
      <c r="N453" s="223" t="s">
        <v>974</v>
      </c>
      <c r="O453" s="223" t="s">
        <v>863</v>
      </c>
      <c r="P453" s="620" t="s">
        <v>40</v>
      </c>
      <c r="Q453" s="297" t="s">
        <v>1213</v>
      </c>
      <c r="T453" s="173" t="s">
        <v>805</v>
      </c>
      <c r="U453" s="177" t="s">
        <v>817</v>
      </c>
      <c r="V453" s="193" t="s">
        <v>545</v>
      </c>
      <c r="W453" s="173" t="s">
        <v>807</v>
      </c>
      <c r="X453" s="190" t="s">
        <v>808</v>
      </c>
      <c r="Y453" s="173" t="s">
        <v>545</v>
      </c>
      <c r="Z453" s="173" t="s">
        <v>545</v>
      </c>
      <c r="AA453" s="97"/>
      <c r="AB453" s="97"/>
      <c r="AC453" s="109"/>
      <c r="AD453" s="109"/>
      <c r="AE453" s="109"/>
      <c r="AF453" s="109"/>
      <c r="AG453" s="109"/>
      <c r="AH453" s="166" t="s">
        <v>158</v>
      </c>
      <c r="AL453" s="318"/>
      <c r="AN453" s="281"/>
      <c r="AP453" s="370">
        <v>57.7</v>
      </c>
      <c r="AQ453" s="320">
        <v>23</v>
      </c>
      <c r="AR453" s="371">
        <v>13</v>
      </c>
      <c r="AS453" s="322">
        <v>93.7</v>
      </c>
      <c r="AT453" s="373">
        <v>2.508695652173913</v>
      </c>
      <c r="AU453" s="369">
        <v>32.61304347826087</v>
      </c>
      <c r="AV453" s="325">
        <v>1.6027777777777779</v>
      </c>
      <c r="AW453" s="280">
        <v>6.28</v>
      </c>
      <c r="AX453" s="326">
        <v>9.4E-2</v>
      </c>
      <c r="AY453" s="330">
        <v>0.52</v>
      </c>
      <c r="AZ453" s="231" t="s">
        <v>754</v>
      </c>
      <c r="BA453" s="327">
        <v>45.5</v>
      </c>
      <c r="BB453" s="328">
        <v>0.11</v>
      </c>
      <c r="BC453" s="329">
        <v>10.284000000000001</v>
      </c>
      <c r="BD453" s="329"/>
      <c r="BE453" s="231"/>
      <c r="BF453" s="231"/>
      <c r="BG453" s="231"/>
      <c r="BH453" s="231"/>
      <c r="BJ453" s="108">
        <v>79</v>
      </c>
      <c r="BK453" s="108">
        <v>20.6</v>
      </c>
      <c r="BL453" s="331">
        <v>3.8349514563106792</v>
      </c>
      <c r="BM453" s="332">
        <v>3.3000000000000002E-2</v>
      </c>
      <c r="BN453" s="231" t="s">
        <v>754</v>
      </c>
      <c r="BO453" s="330">
        <v>5.15</v>
      </c>
      <c r="BP453" s="330">
        <v>11.2</v>
      </c>
      <c r="BQ453" s="333"/>
      <c r="BR453" s="347"/>
      <c r="BS453" s="347"/>
      <c r="BT453" s="347"/>
      <c r="BU453" s="347"/>
      <c r="BV453" s="347"/>
      <c r="BW453" s="347"/>
      <c r="BX453" s="347"/>
      <c r="BY453" s="347"/>
      <c r="BZ453" s="347"/>
      <c r="CA453" s="347"/>
      <c r="CB453" s="347"/>
      <c r="CC453" s="347"/>
      <c r="CN453" s="470">
        <v>25.7</v>
      </c>
      <c r="CO453" s="470">
        <v>68.099999999999994</v>
      </c>
      <c r="CP453" s="470">
        <v>17.5</v>
      </c>
      <c r="CQ453" s="470">
        <v>6.58</v>
      </c>
      <c r="CR453" s="470">
        <v>1.69</v>
      </c>
      <c r="CS453" s="470">
        <v>23.5</v>
      </c>
      <c r="CT453" s="470">
        <v>6.05</v>
      </c>
      <c r="CU453" s="470">
        <v>9.8000000000000004E-2</v>
      </c>
      <c r="CX453" s="158" t="s">
        <v>926</v>
      </c>
      <c r="CY453" s="158"/>
      <c r="CZ453" s="62" t="s">
        <v>927</v>
      </c>
      <c r="DA453" s="62" t="s">
        <v>928</v>
      </c>
      <c r="DI453" s="4" t="s">
        <v>1229</v>
      </c>
      <c r="DM453" s="226">
        <v>35</v>
      </c>
      <c r="DN453" s="521" t="s">
        <v>1088</v>
      </c>
      <c r="DO453" s="46" t="s">
        <v>48</v>
      </c>
      <c r="DP453" s="986" t="s">
        <v>161</v>
      </c>
      <c r="DX453" s="223" t="s">
        <v>863</v>
      </c>
      <c r="DY453" s="223" t="s">
        <v>863</v>
      </c>
      <c r="DZ453" s="230">
        <v>426</v>
      </c>
      <c r="EA453" s="230">
        <v>31</v>
      </c>
      <c r="EB453" s="230">
        <v>69</v>
      </c>
      <c r="EC453" s="223" t="s">
        <v>863</v>
      </c>
      <c r="ED453" s="223" t="s">
        <v>863</v>
      </c>
      <c r="EE453" s="223" t="s">
        <v>863</v>
      </c>
      <c r="EF453" s="223" t="s">
        <v>863</v>
      </c>
      <c r="EG453" s="230">
        <v>0</v>
      </c>
      <c r="EI453" s="282" t="s">
        <v>974</v>
      </c>
      <c r="EJ453" s="282">
        <v>18</v>
      </c>
      <c r="EK453" s="230"/>
      <c r="EL453" s="107">
        <v>2</v>
      </c>
      <c r="EM453" s="107">
        <v>0</v>
      </c>
      <c r="EN453" s="223">
        <v>173</v>
      </c>
      <c r="EO453" s="223">
        <v>70</v>
      </c>
      <c r="EP453" s="557">
        <f t="shared" si="10"/>
        <v>23.388686558187711</v>
      </c>
      <c r="EQ453" s="546">
        <v>0</v>
      </c>
      <c r="ER453" s="107" t="s">
        <v>863</v>
      </c>
      <c r="ES453" s="546">
        <v>0</v>
      </c>
      <c r="ET453" s="557">
        <v>0</v>
      </c>
      <c r="EU453" s="223">
        <v>4</v>
      </c>
      <c r="EV453" s="1030">
        <v>42865</v>
      </c>
      <c r="EW453" s="107"/>
      <c r="EX453" s="987">
        <v>7831</v>
      </c>
      <c r="EY453" s="630">
        <v>75</v>
      </c>
      <c r="EZ453" s="223">
        <v>468000</v>
      </c>
      <c r="FA453" s="230">
        <v>2</v>
      </c>
      <c r="FB453" s="133">
        <v>12480</v>
      </c>
      <c r="FC453" s="230">
        <v>6205</v>
      </c>
      <c r="FD453" s="607">
        <v>165.46666666666667</v>
      </c>
      <c r="FE453" s="623">
        <v>2978.4</v>
      </c>
      <c r="FF453" s="32"/>
      <c r="FG453" s="230"/>
      <c r="FH453" s="230"/>
      <c r="FI453" s="230"/>
      <c r="FJ453" s="233"/>
      <c r="FK453" s="233"/>
      <c r="FL453" s="233"/>
      <c r="FM453" s="729"/>
      <c r="FN453" s="634">
        <v>2.5745366639806608</v>
      </c>
      <c r="FO453" s="735"/>
      <c r="FP453" s="640">
        <v>426</v>
      </c>
      <c r="FQ453" s="234" t="s">
        <v>158</v>
      </c>
      <c r="FR453" s="93"/>
      <c r="FS453" s="629">
        <v>1.3258547008547008</v>
      </c>
      <c r="GR453" s="225"/>
      <c r="GS453" s="225"/>
    </row>
    <row r="454" spans="1:201" hidden="1" x14ac:dyDescent="0.25">
      <c r="A454" s="101">
        <v>331</v>
      </c>
      <c r="B454" s="228">
        <f>COUNTIFS($E$1:E454,E454,$G$1:G454,G454)</f>
        <v>1</v>
      </c>
      <c r="C454" s="228"/>
      <c r="D454" s="1046">
        <v>7833</v>
      </c>
      <c r="E454" s="10" t="s">
        <v>1231</v>
      </c>
      <c r="F454" s="209" t="s">
        <v>90</v>
      </c>
      <c r="G454" s="207">
        <v>510118356</v>
      </c>
      <c r="H454" s="230">
        <f t="shared" si="6"/>
        <v>67</v>
      </c>
      <c r="I454" s="209" t="s">
        <v>1226</v>
      </c>
      <c r="J454" s="210" t="s">
        <v>1232</v>
      </c>
      <c r="K454" s="207" t="s">
        <v>53</v>
      </c>
      <c r="L454" s="256" t="s">
        <v>48</v>
      </c>
      <c r="M454" s="207">
        <v>8</v>
      </c>
      <c r="N454" s="209">
        <v>9</v>
      </c>
      <c r="O454" s="209" t="s">
        <v>969</v>
      </c>
      <c r="P454" s="209"/>
      <c r="Q454" s="297" t="s">
        <v>1213</v>
      </c>
      <c r="R454" s="71"/>
      <c r="S454" s="71"/>
      <c r="T454" s="172" t="s">
        <v>805</v>
      </c>
      <c r="U454" s="175" t="s">
        <v>817</v>
      </c>
      <c r="V454" s="523" t="s">
        <v>545</v>
      </c>
      <c r="W454" s="172" t="s">
        <v>807</v>
      </c>
      <c r="X454" s="174" t="s">
        <v>808</v>
      </c>
      <c r="Y454" s="172" t="s">
        <v>545</v>
      </c>
      <c r="Z454" s="172" t="s">
        <v>545</v>
      </c>
      <c r="AA454" s="230"/>
      <c r="AB454" s="230"/>
      <c r="AC454" s="218"/>
      <c r="AD454" s="218"/>
      <c r="AE454" s="218"/>
      <c r="AF454" s="218"/>
      <c r="AG454" s="218"/>
      <c r="AH454" s="261" t="s">
        <v>158</v>
      </c>
      <c r="AI454" s="457"/>
      <c r="AJ454" s="230"/>
      <c r="AK454" s="230"/>
      <c r="AL454" s="524"/>
      <c r="AM454" s="230"/>
      <c r="AN454" s="495"/>
      <c r="AO454" s="230"/>
      <c r="AP454" s="525">
        <v>46</v>
      </c>
      <c r="AQ454" s="526">
        <v>20.6</v>
      </c>
      <c r="AR454" s="526">
        <v>25</v>
      </c>
      <c r="AS454" s="322">
        <v>91.6</v>
      </c>
      <c r="AT454" s="323">
        <v>2.233009708737864</v>
      </c>
      <c r="AU454" s="324">
        <v>55.825242718446603</v>
      </c>
      <c r="AV454" s="527">
        <v>1.0087719298245614</v>
      </c>
      <c r="AW454" s="528">
        <v>27.6</v>
      </c>
      <c r="AX454" s="529">
        <v>0.32</v>
      </c>
      <c r="AY454" s="530">
        <v>0.99</v>
      </c>
      <c r="AZ454" s="223" t="s">
        <v>754</v>
      </c>
      <c r="BA454" s="531">
        <v>0</v>
      </c>
      <c r="BB454" s="532">
        <v>0.2</v>
      </c>
      <c r="BC454" s="533">
        <v>3.6799999999999997</v>
      </c>
      <c r="BD454" s="632"/>
      <c r="BE454" s="223"/>
      <c r="BF454" s="223"/>
      <c r="BG454" s="223"/>
      <c r="BH454" s="223"/>
      <c r="BI454" s="230"/>
      <c r="BJ454" s="107">
        <v>41.3</v>
      </c>
      <c r="BK454" s="107">
        <v>57.9</v>
      </c>
      <c r="BL454" s="534">
        <v>0.71329879101899829</v>
      </c>
      <c r="BM454" s="613">
        <v>0.67</v>
      </c>
      <c r="BN454" s="223" t="s">
        <v>754</v>
      </c>
      <c r="BO454" s="530">
        <v>29.9</v>
      </c>
      <c r="BP454" s="530">
        <v>45.8</v>
      </c>
      <c r="BQ454" s="535"/>
      <c r="BR454" s="536">
        <v>10.6</v>
      </c>
      <c r="BS454" s="536">
        <v>93.3</v>
      </c>
      <c r="BT454" s="536"/>
      <c r="BU454" s="357">
        <v>1.3000000000000007</v>
      </c>
      <c r="BV454" s="356">
        <v>18.600000000000001</v>
      </c>
      <c r="BW454" s="356">
        <v>13.3</v>
      </c>
      <c r="BX454" s="356">
        <v>2.5</v>
      </c>
      <c r="BY454" s="356">
        <v>42.8</v>
      </c>
      <c r="BZ454" s="356">
        <v>8</v>
      </c>
      <c r="CA454" s="356">
        <v>36.5</v>
      </c>
      <c r="CB454" s="356">
        <v>6.8</v>
      </c>
      <c r="CC454" s="357" t="s">
        <v>754</v>
      </c>
      <c r="CD454" s="230"/>
      <c r="CE454" s="230"/>
      <c r="CF454" s="230"/>
      <c r="CG454" s="230"/>
      <c r="CH454" s="230"/>
      <c r="CI454" s="230"/>
      <c r="CJ454" s="230"/>
      <c r="CK454" s="230"/>
      <c r="CL454" s="230"/>
      <c r="CM454" s="230"/>
      <c r="CN454" s="537">
        <v>12.51</v>
      </c>
      <c r="CO454" s="537">
        <v>38.1</v>
      </c>
      <c r="CP454" s="537">
        <v>5.13</v>
      </c>
      <c r="CQ454" s="537">
        <v>30.4</v>
      </c>
      <c r="CR454" s="537">
        <v>4.0999999999999996</v>
      </c>
      <c r="CS454" s="537">
        <v>24.3</v>
      </c>
      <c r="CT454" s="537">
        <v>3.28</v>
      </c>
      <c r="CU454" s="619">
        <v>7.6999999999999999E-2</v>
      </c>
      <c r="CV454" s="230"/>
      <c r="CW454" s="230"/>
      <c r="CX454" s="217" t="s">
        <v>932</v>
      </c>
      <c r="CY454" s="217">
        <v>4</v>
      </c>
      <c r="CZ454" s="98" t="s">
        <v>927</v>
      </c>
      <c r="DA454" s="98" t="s">
        <v>928</v>
      </c>
      <c r="DB454" s="448"/>
      <c r="DC454" s="230"/>
      <c r="DD454" s="230"/>
      <c r="DE454" s="230"/>
      <c r="DF454" s="230"/>
      <c r="DG454" s="230"/>
      <c r="DH454" s="230"/>
      <c r="DI454" s="233" t="s">
        <v>1231</v>
      </c>
      <c r="DJ454" s="230"/>
      <c r="DK454" s="230"/>
      <c r="DL454" s="230"/>
      <c r="DM454" s="230">
        <v>67</v>
      </c>
      <c r="DN454" s="521" t="s">
        <v>1088</v>
      </c>
      <c r="DO454" s="279" t="s">
        <v>48</v>
      </c>
      <c r="DP454" s="986" t="s">
        <v>1999</v>
      </c>
      <c r="DQ454" s="230">
        <v>2</v>
      </c>
      <c r="DR454" s="557" t="s">
        <v>1100</v>
      </c>
      <c r="DS454" s="557" t="s">
        <v>1100</v>
      </c>
      <c r="DT454" s="230">
        <v>0</v>
      </c>
      <c r="DU454" s="230">
        <v>1</v>
      </c>
      <c r="DV454" s="1032">
        <v>42766</v>
      </c>
      <c r="DW454" s="230">
        <v>1</v>
      </c>
      <c r="DX454" s="223" t="s">
        <v>863</v>
      </c>
      <c r="DY454" s="223" t="s">
        <v>863</v>
      </c>
      <c r="DZ454" s="230">
        <v>406</v>
      </c>
      <c r="EA454" s="230">
        <v>46.3</v>
      </c>
      <c r="EB454" s="230">
        <v>53.7</v>
      </c>
      <c r="EC454" s="230">
        <v>1</v>
      </c>
      <c r="ED454" s="230">
        <v>1002</v>
      </c>
      <c r="EE454" s="230">
        <v>136.4</v>
      </c>
      <c r="EF454" s="230">
        <v>4.92</v>
      </c>
      <c r="EG454" s="230">
        <v>0</v>
      </c>
      <c r="EI454" s="282">
        <v>9</v>
      </c>
      <c r="EJ454" s="282">
        <v>8</v>
      </c>
      <c r="EK454" s="230"/>
      <c r="EL454" s="107">
        <v>2</v>
      </c>
      <c r="EM454" s="223">
        <v>0</v>
      </c>
      <c r="EN454" s="223">
        <v>170</v>
      </c>
      <c r="EO454" s="223">
        <v>93</v>
      </c>
      <c r="EP454" s="557">
        <f t="shared" si="10"/>
        <v>32.179930795847753</v>
      </c>
      <c r="EQ454" s="546">
        <v>1</v>
      </c>
      <c r="ER454" s="1030">
        <v>42766</v>
      </c>
      <c r="ES454" s="557" t="s">
        <v>754</v>
      </c>
      <c r="ET454" s="557" t="s">
        <v>754</v>
      </c>
      <c r="EU454" s="107" t="s">
        <v>863</v>
      </c>
      <c r="EV454" s="107"/>
      <c r="EW454" s="107"/>
      <c r="EX454" s="987">
        <v>7833</v>
      </c>
      <c r="EY454" s="630">
        <v>50.6</v>
      </c>
      <c r="EZ454" s="223">
        <v>1020000</v>
      </c>
      <c r="FA454" s="230">
        <v>2</v>
      </c>
      <c r="FB454" s="133">
        <v>40316.20553359684</v>
      </c>
      <c r="FC454" s="230">
        <v>6187</v>
      </c>
      <c r="FD454" s="607">
        <v>244.54545454545453</v>
      </c>
      <c r="FE454" s="623">
        <v>1956.3636363636363</v>
      </c>
      <c r="FF454" s="32"/>
      <c r="FG454" s="230"/>
      <c r="FH454" s="230"/>
      <c r="FI454" s="230"/>
      <c r="FJ454" s="233"/>
      <c r="FK454" s="233"/>
      <c r="FL454" s="233"/>
      <c r="FM454" s="729"/>
      <c r="FN454" s="634">
        <v>1.6602230483271376</v>
      </c>
      <c r="FO454" s="735"/>
      <c r="FP454" s="640">
        <v>406</v>
      </c>
      <c r="FQ454" s="234" t="s">
        <v>158</v>
      </c>
      <c r="FR454" s="93"/>
      <c r="FS454" s="629">
        <v>0.60656862745098039</v>
      </c>
    </row>
    <row r="455" spans="1:201" hidden="1" x14ac:dyDescent="0.25">
      <c r="A455" s="101">
        <v>332</v>
      </c>
      <c r="B455" s="228">
        <f>COUNTIFS($E$1:E455,E455,$G$1:G455,G455)</f>
        <v>2</v>
      </c>
      <c r="C455" s="228"/>
      <c r="D455" s="966">
        <v>7834</v>
      </c>
      <c r="E455" s="233" t="s">
        <v>1210</v>
      </c>
      <c r="F455" s="223" t="s">
        <v>62</v>
      </c>
      <c r="G455" s="230">
        <v>6905275696</v>
      </c>
      <c r="H455" s="230">
        <f t="shared" si="6"/>
        <v>49</v>
      </c>
      <c r="I455" s="223" t="s">
        <v>1226</v>
      </c>
      <c r="J455" s="232" t="s">
        <v>1233</v>
      </c>
      <c r="K455" s="230" t="s">
        <v>53</v>
      </c>
      <c r="L455" s="257" t="s">
        <v>48</v>
      </c>
      <c r="M455" s="207">
        <v>21</v>
      </c>
      <c r="N455" s="209" t="s">
        <v>571</v>
      </c>
      <c r="O455" s="209" t="s">
        <v>863</v>
      </c>
      <c r="P455" s="620"/>
      <c r="Q455" s="297" t="s">
        <v>1213</v>
      </c>
      <c r="T455" s="173" t="s">
        <v>805</v>
      </c>
      <c r="U455" s="177" t="s">
        <v>817</v>
      </c>
      <c r="V455" s="193" t="s">
        <v>545</v>
      </c>
      <c r="W455" s="173" t="s">
        <v>807</v>
      </c>
      <c r="X455" s="190" t="s">
        <v>808</v>
      </c>
      <c r="Y455" s="173" t="s">
        <v>545</v>
      </c>
      <c r="Z455" s="173" t="s">
        <v>545</v>
      </c>
      <c r="AA455" s="97"/>
      <c r="AB455" s="97"/>
      <c r="AC455" s="109"/>
      <c r="AD455" s="109"/>
      <c r="AE455" s="109"/>
      <c r="AF455" s="109"/>
      <c r="AG455" s="109"/>
      <c r="AH455" s="166" t="s">
        <v>158</v>
      </c>
      <c r="AL455" s="318"/>
      <c r="AN455" s="281"/>
      <c r="AP455" s="370">
        <v>46</v>
      </c>
      <c r="AQ455" s="320">
        <v>26.1</v>
      </c>
      <c r="AR455" s="371">
        <v>19.100000000000001</v>
      </c>
      <c r="AS455" s="322">
        <v>91.199999999999989</v>
      </c>
      <c r="AT455" s="373">
        <v>1.7624521072796935</v>
      </c>
      <c r="AU455" s="369">
        <v>33.662835249042146</v>
      </c>
      <c r="AV455" s="325">
        <v>1.0176991150442478</v>
      </c>
      <c r="AW455" s="280">
        <v>42.5</v>
      </c>
      <c r="AX455" s="326">
        <v>0.32</v>
      </c>
      <c r="AY455" s="330">
        <v>0.57999999999999996</v>
      </c>
      <c r="AZ455" s="231" t="s">
        <v>754</v>
      </c>
      <c r="BA455" s="327">
        <v>6.11</v>
      </c>
      <c r="BB455" s="328">
        <v>0.17</v>
      </c>
      <c r="BC455" s="329">
        <v>0.7</v>
      </c>
      <c r="BD455" s="329"/>
      <c r="BE455" s="231"/>
      <c r="BF455" s="231"/>
      <c r="BG455" s="231"/>
      <c r="BH455" s="231"/>
      <c r="BJ455" s="108">
        <v>80.3</v>
      </c>
      <c r="BK455" s="108">
        <v>20</v>
      </c>
      <c r="BL455" s="331">
        <v>4.0149999999999997</v>
      </c>
      <c r="BM455" s="332">
        <v>0.55000000000000004</v>
      </c>
      <c r="BN455" s="231" t="s">
        <v>754</v>
      </c>
      <c r="BO455" s="330">
        <v>2.94</v>
      </c>
      <c r="BP455" s="330">
        <v>8.11</v>
      </c>
      <c r="BQ455" s="333"/>
      <c r="BR455" s="347"/>
      <c r="BS455" s="347"/>
      <c r="BT455" s="347"/>
      <c r="BU455" s="347"/>
      <c r="BV455" s="347"/>
      <c r="BW455" s="347"/>
      <c r="BX455" s="347"/>
      <c r="BY455" s="347"/>
      <c r="BZ455" s="347"/>
      <c r="CA455" s="347"/>
      <c r="CB455" s="347"/>
      <c r="CC455" s="347"/>
      <c r="CN455" s="470">
        <v>24.9</v>
      </c>
      <c r="CO455" s="470">
        <v>12.4</v>
      </c>
      <c r="CP455" s="470">
        <v>3.08</v>
      </c>
      <c r="CQ455" s="470">
        <v>3.93</v>
      </c>
      <c r="CR455" s="470">
        <v>0.98</v>
      </c>
      <c r="CS455" s="470">
        <v>76.3</v>
      </c>
      <c r="CT455" s="470">
        <v>19</v>
      </c>
      <c r="CU455" s="470">
        <v>0.21</v>
      </c>
      <c r="CX455" s="158"/>
      <c r="CY455" s="158"/>
      <c r="CZ455" s="62" t="s">
        <v>927</v>
      </c>
      <c r="DA455" s="62" t="s">
        <v>928</v>
      </c>
      <c r="DI455" s="4" t="s">
        <v>1210</v>
      </c>
      <c r="DM455" s="226">
        <v>49</v>
      </c>
      <c r="DN455" s="521" t="s">
        <v>1088</v>
      </c>
      <c r="DO455" s="46" t="s">
        <v>48</v>
      </c>
      <c r="DP455" s="986" t="s">
        <v>158</v>
      </c>
      <c r="DX455" s="269" t="s">
        <v>863</v>
      </c>
      <c r="DY455" s="269" t="s">
        <v>863</v>
      </c>
      <c r="DZ455" s="230">
        <v>826</v>
      </c>
      <c r="EA455" s="230">
        <v>18.8</v>
      </c>
      <c r="EB455" s="230">
        <v>81.2</v>
      </c>
      <c r="EC455" s="230">
        <v>7.5</v>
      </c>
      <c r="ED455" s="230">
        <v>672.6</v>
      </c>
      <c r="EE455" s="223" t="s">
        <v>863</v>
      </c>
      <c r="EF455" s="230">
        <v>1.66</v>
      </c>
      <c r="EG455" s="230">
        <v>0</v>
      </c>
      <c r="EI455" s="282" t="s">
        <v>571</v>
      </c>
      <c r="EJ455" s="282">
        <v>214</v>
      </c>
      <c r="EK455" s="230"/>
      <c r="EL455" s="107">
        <v>3</v>
      </c>
      <c r="EM455" s="107">
        <v>1</v>
      </c>
      <c r="EN455" s="223">
        <v>165</v>
      </c>
      <c r="EO455" s="223">
        <v>77</v>
      </c>
      <c r="EP455" s="557">
        <f t="shared" si="10"/>
        <v>28.282828282828287</v>
      </c>
      <c r="EQ455" s="546">
        <v>2</v>
      </c>
      <c r="ER455" s="107" t="s">
        <v>863</v>
      </c>
      <c r="ES455" s="546">
        <v>0</v>
      </c>
      <c r="ET455" s="557">
        <v>0</v>
      </c>
      <c r="EU455" s="223">
        <v>1</v>
      </c>
      <c r="EV455" s="1030">
        <v>43023</v>
      </c>
      <c r="EW455" s="107" t="s">
        <v>1986</v>
      </c>
      <c r="EX455" s="987">
        <v>7834</v>
      </c>
      <c r="EY455" s="630">
        <v>75</v>
      </c>
      <c r="EZ455" s="223">
        <v>83147</v>
      </c>
      <c r="FA455" s="230">
        <v>2</v>
      </c>
      <c r="FB455" s="133">
        <v>2217.2533333333336</v>
      </c>
      <c r="FC455" s="230">
        <v>22043</v>
      </c>
      <c r="FD455" s="607">
        <v>587.81333333333339</v>
      </c>
      <c r="FE455" s="623">
        <v>12344.08</v>
      </c>
      <c r="FF455" s="32"/>
      <c r="FG455" s="230"/>
      <c r="FH455" s="230"/>
      <c r="FI455" s="230"/>
      <c r="FJ455" s="233"/>
      <c r="FK455" s="233"/>
      <c r="FL455" s="233"/>
      <c r="FM455" s="729"/>
      <c r="FN455" s="634">
        <v>1.4052080025404889</v>
      </c>
      <c r="FO455" s="735"/>
      <c r="FP455" s="640">
        <v>826</v>
      </c>
      <c r="FQ455" s="234" t="s">
        <v>158</v>
      </c>
      <c r="FR455" s="93"/>
      <c r="FS455" s="629">
        <v>26.510878323932314</v>
      </c>
      <c r="GR455" s="225"/>
      <c r="GS455" s="225"/>
    </row>
    <row r="456" spans="1:201" hidden="1" x14ac:dyDescent="0.25">
      <c r="A456" s="101">
        <v>333</v>
      </c>
      <c r="B456" s="228">
        <f>COUNTIFS($E$1:E456,E456,$G$1:G456,G456)</f>
        <v>1</v>
      </c>
      <c r="C456" s="228"/>
      <c r="D456" s="966">
        <v>7852</v>
      </c>
      <c r="E456" s="233" t="s">
        <v>1234</v>
      </c>
      <c r="F456" s="223" t="s">
        <v>33</v>
      </c>
      <c r="G456" s="230">
        <v>6359280849</v>
      </c>
      <c r="H456" s="230">
        <f t="shared" si="6"/>
        <v>55</v>
      </c>
      <c r="I456" s="223" t="s">
        <v>1235</v>
      </c>
      <c r="J456" s="232" t="s">
        <v>1236</v>
      </c>
      <c r="K456" s="230" t="s">
        <v>53</v>
      </c>
      <c r="L456" s="257" t="s">
        <v>48</v>
      </c>
      <c r="M456" s="207">
        <v>6</v>
      </c>
      <c r="N456" s="209" t="s">
        <v>658</v>
      </c>
      <c r="O456" s="209" t="s">
        <v>969</v>
      </c>
      <c r="P456" s="209"/>
      <c r="Q456" s="297" t="s">
        <v>1213</v>
      </c>
      <c r="T456" s="173" t="s">
        <v>805</v>
      </c>
      <c r="U456" s="177" t="s">
        <v>1214</v>
      </c>
      <c r="V456" s="193" t="s">
        <v>545</v>
      </c>
      <c r="W456" s="173" t="s">
        <v>807</v>
      </c>
      <c r="X456" s="190" t="s">
        <v>808</v>
      </c>
      <c r="Y456" s="173" t="s">
        <v>545</v>
      </c>
      <c r="Z456" s="173" t="s">
        <v>545</v>
      </c>
      <c r="AA456" s="97"/>
      <c r="AB456" s="97"/>
      <c r="AC456" s="109"/>
      <c r="AD456" s="109"/>
      <c r="AE456" s="109"/>
      <c r="AF456" s="109"/>
      <c r="AG456" s="109"/>
      <c r="AH456" s="166"/>
      <c r="AL456" s="318"/>
      <c r="AN456" s="281"/>
      <c r="AP456" s="370">
        <v>16.899999999999999</v>
      </c>
      <c r="AQ456" s="320">
        <v>45.1</v>
      </c>
      <c r="AR456" s="371">
        <v>32.4</v>
      </c>
      <c r="AS456" s="322">
        <v>94.4</v>
      </c>
      <c r="AT456" s="373">
        <v>0.37472283813747226</v>
      </c>
      <c r="AU456" s="369">
        <v>12.1410199556541</v>
      </c>
      <c r="AV456" s="325">
        <v>0.21806451612903224</v>
      </c>
      <c r="AW456" s="280">
        <v>14.6</v>
      </c>
      <c r="AX456" s="326">
        <v>0.1</v>
      </c>
      <c r="AY456" s="330">
        <v>0.51</v>
      </c>
      <c r="AZ456" s="231" t="s">
        <v>754</v>
      </c>
      <c r="BA456" s="327">
        <v>8.84</v>
      </c>
      <c r="BB456" s="328">
        <v>3.5000000000000003E-2</v>
      </c>
      <c r="BC456" s="329">
        <v>0.4599999999999998</v>
      </c>
      <c r="BD456" s="329"/>
      <c r="BE456" s="231"/>
      <c r="BF456" s="231"/>
      <c r="BG456" s="231"/>
      <c r="BH456" s="231"/>
      <c r="BJ456" s="108">
        <v>60.2</v>
      </c>
      <c r="BK456" s="108">
        <v>39.700000000000003</v>
      </c>
      <c r="BL456" s="331">
        <v>1.5163727959697733</v>
      </c>
      <c r="BM456" s="332">
        <v>0.68</v>
      </c>
      <c r="BN456" s="231" t="s">
        <v>754</v>
      </c>
      <c r="BO456" s="330">
        <v>2.5099999999999998</v>
      </c>
      <c r="BP456" s="330">
        <v>0.87</v>
      </c>
      <c r="BQ456" s="333"/>
      <c r="BR456" s="347"/>
      <c r="BS456" s="347"/>
      <c r="BT456" s="347"/>
      <c r="BU456" s="347"/>
      <c r="BV456" s="347"/>
      <c r="BW456" s="347"/>
      <c r="BX456" s="347"/>
      <c r="BY456" s="347"/>
      <c r="BZ456" s="347"/>
      <c r="CA456" s="347"/>
      <c r="CB456" s="347"/>
      <c r="CC456" s="347"/>
      <c r="CN456" s="470">
        <v>49</v>
      </c>
      <c r="CO456" s="470">
        <v>13.4</v>
      </c>
      <c r="CP456" s="470">
        <v>6.58</v>
      </c>
      <c r="CQ456" s="470">
        <v>80.099999999999994</v>
      </c>
      <c r="CR456" s="470">
        <v>39.200000000000003</v>
      </c>
      <c r="CS456" s="470">
        <v>2.08</v>
      </c>
      <c r="CT456" s="470">
        <v>1.02</v>
      </c>
      <c r="CU456" s="470">
        <v>0.22</v>
      </c>
      <c r="CX456" s="158"/>
      <c r="CY456" s="158"/>
      <c r="CZ456" s="62" t="s">
        <v>1292</v>
      </c>
      <c r="DA456" s="62" t="s">
        <v>1292</v>
      </c>
      <c r="DI456" s="4" t="s">
        <v>1234</v>
      </c>
      <c r="DM456" s="226">
        <v>55</v>
      </c>
      <c r="DN456" s="266" t="s">
        <v>1090</v>
      </c>
      <c r="DO456" s="46" t="s">
        <v>48</v>
      </c>
      <c r="DP456" s="986" t="s">
        <v>158</v>
      </c>
      <c r="DX456" s="230">
        <v>4.2</v>
      </c>
      <c r="DY456" s="223" t="s">
        <v>863</v>
      </c>
      <c r="DZ456" s="223" t="s">
        <v>863</v>
      </c>
      <c r="EA456" s="223" t="s">
        <v>863</v>
      </c>
      <c r="EB456" s="223" t="s">
        <v>863</v>
      </c>
      <c r="EC456" s="230">
        <v>3</v>
      </c>
      <c r="ED456" s="230">
        <v>48200</v>
      </c>
      <c r="EE456" s="223" t="s">
        <v>863</v>
      </c>
      <c r="EF456" s="230">
        <v>12.58</v>
      </c>
      <c r="EG456" s="230">
        <v>0</v>
      </c>
      <c r="EI456" s="282" t="s">
        <v>658</v>
      </c>
      <c r="EJ456" s="282">
        <v>6</v>
      </c>
      <c r="EK456" s="230"/>
      <c r="EL456" s="107">
        <v>2</v>
      </c>
      <c r="EM456" s="107">
        <v>0</v>
      </c>
      <c r="EN456" s="223">
        <v>160</v>
      </c>
      <c r="EO456" s="223">
        <v>51</v>
      </c>
      <c r="EP456" s="557">
        <f t="shared" si="10"/>
        <v>19.921874999999996</v>
      </c>
      <c r="EQ456" s="546">
        <v>0</v>
      </c>
      <c r="ER456" s="107" t="s">
        <v>863</v>
      </c>
      <c r="ES456" s="546">
        <v>2</v>
      </c>
      <c r="ET456" s="557">
        <v>1</v>
      </c>
      <c r="EU456" s="107">
        <v>4</v>
      </c>
      <c r="EV456" s="1030">
        <v>42943</v>
      </c>
      <c r="EW456" s="107" t="s">
        <v>1984</v>
      </c>
      <c r="EX456" s="987">
        <v>7852</v>
      </c>
      <c r="EY456" s="630">
        <v>75</v>
      </c>
      <c r="EZ456" s="223">
        <v>505000</v>
      </c>
      <c r="FA456" s="230">
        <v>2</v>
      </c>
      <c r="FB456" s="133">
        <v>13466.666666666666</v>
      </c>
      <c r="FC456" s="230">
        <v>395987</v>
      </c>
      <c r="FD456" s="607">
        <v>10559.653333333334</v>
      </c>
      <c r="FE456" s="623">
        <v>63357.919999999998</v>
      </c>
      <c r="FF456" s="32"/>
      <c r="FG456" s="230"/>
      <c r="FH456" s="230"/>
      <c r="FI456" s="230"/>
      <c r="FJ456" s="233"/>
      <c r="FK456" s="233"/>
      <c r="FL456" s="233"/>
      <c r="FM456" s="729"/>
      <c r="FN456" s="634" t="e">
        <v>#VALUE!</v>
      </c>
      <c r="FO456" s="735"/>
      <c r="FP456" s="640" t="s">
        <v>1289</v>
      </c>
      <c r="FQ456" s="234"/>
      <c r="FR456" s="93"/>
      <c r="FS456" s="629">
        <v>78.413267326732679</v>
      </c>
      <c r="GR456" s="225"/>
      <c r="GS456" s="225"/>
    </row>
    <row r="457" spans="1:201" hidden="1" x14ac:dyDescent="0.25">
      <c r="A457" s="101">
        <v>334</v>
      </c>
      <c r="B457" s="228">
        <f>COUNTIFS($E$1:E457,E457,$G$1:G457,G457)</f>
        <v>1</v>
      </c>
      <c r="C457" s="228"/>
      <c r="D457" s="966">
        <v>7877</v>
      </c>
      <c r="E457" s="233" t="s">
        <v>1237</v>
      </c>
      <c r="F457" s="223" t="s">
        <v>49</v>
      </c>
      <c r="G457" s="230">
        <v>475326115</v>
      </c>
      <c r="H457" s="230">
        <f t="shared" ref="H457:H520" si="11">LEFT(I457,4)-CONCATENATE(19,LEFT(G457,2))</f>
        <v>71</v>
      </c>
      <c r="I457" s="223" t="s">
        <v>1238</v>
      </c>
      <c r="J457" s="232" t="s">
        <v>973</v>
      </c>
      <c r="K457" s="230" t="s">
        <v>28</v>
      </c>
      <c r="L457" s="257" t="s">
        <v>48</v>
      </c>
      <c r="M457" s="207">
        <v>2</v>
      </c>
      <c r="N457" s="209" t="s">
        <v>571</v>
      </c>
      <c r="O457" s="209" t="s">
        <v>965</v>
      </c>
      <c r="P457" s="209"/>
      <c r="Q457" s="297" t="s">
        <v>1213</v>
      </c>
      <c r="R457" s="71"/>
      <c r="S457" s="71"/>
      <c r="T457" s="172" t="s">
        <v>1239</v>
      </c>
      <c r="U457" s="175" t="s">
        <v>1214</v>
      </c>
      <c r="V457" s="523" t="s">
        <v>545</v>
      </c>
      <c r="W457" s="172" t="s">
        <v>807</v>
      </c>
      <c r="X457" s="174" t="s">
        <v>40</v>
      </c>
      <c r="Y457" s="172" t="s">
        <v>545</v>
      </c>
      <c r="Z457" s="172" t="s">
        <v>545</v>
      </c>
      <c r="AA457" s="230"/>
      <c r="AB457" s="230"/>
      <c r="AC457" s="218"/>
      <c r="AD457" s="218"/>
      <c r="AE457" s="218"/>
      <c r="AF457" s="218"/>
      <c r="AG457" s="218"/>
      <c r="AH457" s="261" t="s">
        <v>532</v>
      </c>
      <c r="AI457" s="457"/>
      <c r="AJ457" s="230"/>
      <c r="AK457" s="230"/>
      <c r="AL457" s="524"/>
      <c r="AM457" s="230"/>
      <c r="AN457" s="495"/>
      <c r="AO457" s="230"/>
      <c r="AP457" s="525">
        <v>22</v>
      </c>
      <c r="AQ457" s="526">
        <v>67.7</v>
      </c>
      <c r="AR457" s="526">
        <v>3.9</v>
      </c>
      <c r="AS457" s="322">
        <v>93.600000000000009</v>
      </c>
      <c r="AT457" s="323">
        <v>0.32496307237813882</v>
      </c>
      <c r="AU457" s="324">
        <v>1.2673559822747413</v>
      </c>
      <c r="AV457" s="527">
        <v>0.30726256983240219</v>
      </c>
      <c r="AW457" s="528">
        <v>16.7</v>
      </c>
      <c r="AX457" s="529">
        <v>0.43</v>
      </c>
      <c r="AY457" s="530">
        <v>2.06</v>
      </c>
      <c r="AZ457" s="223" t="s">
        <v>754</v>
      </c>
      <c r="BA457" s="531">
        <v>13.7</v>
      </c>
      <c r="BB457" s="532">
        <v>0.16</v>
      </c>
      <c r="BC457" s="533">
        <v>1.06</v>
      </c>
      <c r="BD457" s="632"/>
      <c r="BE457" s="223"/>
      <c r="BF457" s="223"/>
      <c r="BG457" s="223"/>
      <c r="BH457" s="223"/>
      <c r="BI457" s="230"/>
      <c r="BJ457" s="107">
        <v>34.6</v>
      </c>
      <c r="BK457" s="107">
        <v>65.400000000000006</v>
      </c>
      <c r="BL457" s="534">
        <v>0.52905198776758411</v>
      </c>
      <c r="BM457" s="613" t="s">
        <v>754</v>
      </c>
      <c r="BN457" s="223" t="s">
        <v>754</v>
      </c>
      <c r="BO457" s="530">
        <v>6.51</v>
      </c>
      <c r="BP457" s="530">
        <v>8.86</v>
      </c>
      <c r="BQ457" s="535"/>
      <c r="BR457" s="536">
        <v>42.3</v>
      </c>
      <c r="BS457" s="536">
        <v>82.3</v>
      </c>
      <c r="BT457" s="536"/>
      <c r="BU457" s="357">
        <v>13.199999999999996</v>
      </c>
      <c r="BV457" s="356">
        <v>69.099999999999994</v>
      </c>
      <c r="BW457" s="356">
        <v>44.4</v>
      </c>
      <c r="BX457" s="356">
        <v>30.7</v>
      </c>
      <c r="BY457" s="356">
        <v>15.4</v>
      </c>
      <c r="BZ457" s="356">
        <v>10.6</v>
      </c>
      <c r="CA457" s="356">
        <v>21</v>
      </c>
      <c r="CB457" s="356">
        <v>14.6</v>
      </c>
      <c r="CC457" s="357" t="s">
        <v>754</v>
      </c>
      <c r="CD457" s="230"/>
      <c r="CE457" s="230"/>
      <c r="CF457" s="230"/>
      <c r="CG457" s="230"/>
      <c r="CH457" s="230"/>
      <c r="CI457" s="230"/>
      <c r="CJ457" s="230"/>
      <c r="CK457" s="230"/>
      <c r="CL457" s="230"/>
      <c r="CM457" s="230"/>
      <c r="CN457" s="537">
        <v>61.9</v>
      </c>
      <c r="CO457" s="537">
        <v>27.6</v>
      </c>
      <c r="CP457" s="537">
        <v>19.399999999999999</v>
      </c>
      <c r="CQ457" s="537">
        <v>34.1</v>
      </c>
      <c r="CR457" s="537">
        <v>23.9</v>
      </c>
      <c r="CS457" s="537">
        <v>26.5</v>
      </c>
      <c r="CT457" s="537">
        <v>18.600000000000001</v>
      </c>
      <c r="CU457" s="619">
        <v>0.88</v>
      </c>
      <c r="CV457" s="230"/>
      <c r="CW457" s="230"/>
      <c r="CX457" s="217" t="s">
        <v>932</v>
      </c>
      <c r="CY457" s="217">
        <v>4</v>
      </c>
      <c r="CZ457" s="98" t="s">
        <v>935</v>
      </c>
      <c r="DA457" s="98" t="s">
        <v>935</v>
      </c>
      <c r="DB457" s="448"/>
      <c r="DC457" s="230"/>
      <c r="DD457" s="230"/>
      <c r="DE457" s="230"/>
      <c r="DF457" s="230"/>
      <c r="DG457" s="230"/>
      <c r="DH457" s="230"/>
      <c r="DI457" s="233" t="s">
        <v>1237</v>
      </c>
      <c r="DJ457" s="230"/>
      <c r="DK457" s="230"/>
      <c r="DL457" s="230"/>
      <c r="DM457" s="230">
        <v>71</v>
      </c>
      <c r="DN457" s="266" t="s">
        <v>1090</v>
      </c>
      <c r="DO457" s="279" t="s">
        <v>48</v>
      </c>
      <c r="DP457" s="986" t="s">
        <v>532</v>
      </c>
      <c r="DQ457" s="230">
        <v>2</v>
      </c>
      <c r="DR457" s="557" t="s">
        <v>1032</v>
      </c>
      <c r="DS457" s="557" t="s">
        <v>1032</v>
      </c>
      <c r="DT457" s="230">
        <v>0</v>
      </c>
      <c r="DU457" s="230">
        <v>1</v>
      </c>
      <c r="DV457" s="1032">
        <v>36530</v>
      </c>
      <c r="DW457" s="230">
        <v>1</v>
      </c>
      <c r="DX457" s="230">
        <v>0.6</v>
      </c>
      <c r="DY457" s="223" t="s">
        <v>863</v>
      </c>
      <c r="DZ457" s="223" t="s">
        <v>863</v>
      </c>
      <c r="EA457" s="223" t="s">
        <v>863</v>
      </c>
      <c r="EB457" s="223" t="s">
        <v>863</v>
      </c>
      <c r="EC457" s="223" t="s">
        <v>863</v>
      </c>
      <c r="ED457" s="223" t="s">
        <v>863</v>
      </c>
      <c r="EE457" s="223" t="s">
        <v>863</v>
      </c>
      <c r="EF457" s="223" t="s">
        <v>863</v>
      </c>
      <c r="EG457" s="223" t="s">
        <v>863</v>
      </c>
      <c r="EI457" s="282" t="s">
        <v>571</v>
      </c>
      <c r="EJ457" s="282">
        <v>2</v>
      </c>
      <c r="EK457" s="230"/>
      <c r="EL457" s="107">
        <v>1</v>
      </c>
      <c r="EM457" s="107">
        <v>0</v>
      </c>
      <c r="EN457" s="223">
        <v>164</v>
      </c>
      <c r="EO457" s="223">
        <v>85</v>
      </c>
      <c r="EP457" s="557">
        <f t="shared" si="10"/>
        <v>31.603212373587155</v>
      </c>
      <c r="EQ457" s="546">
        <v>1</v>
      </c>
      <c r="ER457" s="1030">
        <v>43132</v>
      </c>
      <c r="ES457" s="557" t="s">
        <v>754</v>
      </c>
      <c r="ET457" s="557" t="s">
        <v>754</v>
      </c>
      <c r="EU457" s="107" t="s">
        <v>863</v>
      </c>
      <c r="EV457" s="107"/>
      <c r="EW457" s="107"/>
      <c r="EX457" s="987">
        <v>7877</v>
      </c>
      <c r="EY457" s="630">
        <v>75</v>
      </c>
      <c r="EZ457" s="223">
        <v>14963</v>
      </c>
      <c r="FA457" s="230">
        <v>2</v>
      </c>
      <c r="FB457" s="133">
        <v>399.01333333333332</v>
      </c>
      <c r="FC457" s="230">
        <v>2845</v>
      </c>
      <c r="FD457" s="607">
        <v>75.86666666666666</v>
      </c>
      <c r="FE457" s="623">
        <v>151.73333333333332</v>
      </c>
      <c r="FF457" s="228"/>
      <c r="FG457" s="228"/>
      <c r="FH457" s="228"/>
      <c r="FI457" s="228"/>
      <c r="FJ457" s="35"/>
      <c r="FK457" s="35"/>
      <c r="FL457" s="35"/>
      <c r="FM457" s="33"/>
      <c r="FN457" s="634" t="e">
        <v>#VALUE!</v>
      </c>
      <c r="FO457" s="117"/>
      <c r="FP457" s="639" t="s">
        <v>40</v>
      </c>
      <c r="FQ457" s="234" t="s">
        <v>532</v>
      </c>
      <c r="FR457" s="93"/>
      <c r="FS457" s="629">
        <v>19.013566798101984</v>
      </c>
    </row>
    <row r="458" spans="1:201" hidden="1" x14ac:dyDescent="0.25">
      <c r="A458" s="101">
        <v>335</v>
      </c>
      <c r="B458" s="228">
        <f>COUNTIFS($E$1:E458,E458,$G$1:G458,G458)</f>
        <v>1</v>
      </c>
      <c r="C458" s="228"/>
      <c r="D458" s="966">
        <v>7885</v>
      </c>
      <c r="E458" s="233" t="s">
        <v>1240</v>
      </c>
      <c r="F458" s="223" t="s">
        <v>316</v>
      </c>
      <c r="G458" s="230">
        <v>6555301918</v>
      </c>
      <c r="H458" s="230">
        <f t="shared" si="11"/>
        <v>53</v>
      </c>
      <c r="I458" s="223" t="s">
        <v>1238</v>
      </c>
      <c r="J458" s="232" t="s">
        <v>78</v>
      </c>
      <c r="K458" s="230" t="s">
        <v>53</v>
      </c>
      <c r="L458" s="257" t="s">
        <v>48</v>
      </c>
      <c r="M458" s="207">
        <v>5</v>
      </c>
      <c r="N458" s="209">
        <v>1</v>
      </c>
      <c r="O458" s="209" t="s">
        <v>863</v>
      </c>
      <c r="P458" s="209"/>
      <c r="Q458" s="297" t="s">
        <v>1213</v>
      </c>
      <c r="T458" s="173" t="s">
        <v>805</v>
      </c>
      <c r="U458" s="177" t="s">
        <v>1214</v>
      </c>
      <c r="V458" s="193" t="s">
        <v>545</v>
      </c>
      <c r="W458" s="173" t="s">
        <v>807</v>
      </c>
      <c r="X458" s="190" t="s">
        <v>808</v>
      </c>
      <c r="Y458" s="173" t="s">
        <v>545</v>
      </c>
      <c r="Z458" s="173" t="s">
        <v>545</v>
      </c>
      <c r="AA458" s="97"/>
      <c r="AB458" s="97"/>
      <c r="AC458" s="109"/>
      <c r="AD458" s="109"/>
      <c r="AE458" s="109"/>
      <c r="AF458" s="109"/>
      <c r="AG458" s="109"/>
      <c r="AH458" s="166" t="s">
        <v>158</v>
      </c>
      <c r="AL458" s="318"/>
      <c r="AN458" s="281"/>
      <c r="AP458" s="370">
        <v>20.100000000000001</v>
      </c>
      <c r="AQ458" s="320">
        <v>65.8</v>
      </c>
      <c r="AR458" s="371">
        <v>6.16</v>
      </c>
      <c r="AS458" s="322">
        <v>92.06</v>
      </c>
      <c r="AT458" s="373">
        <v>0.30547112462006082</v>
      </c>
      <c r="AU458" s="369">
        <v>1.8817021276595747</v>
      </c>
      <c r="AV458" s="325">
        <v>0.27932184546970545</v>
      </c>
      <c r="AW458" s="280">
        <v>7.39</v>
      </c>
      <c r="AX458" s="326">
        <v>0.49</v>
      </c>
      <c r="AY458" s="330">
        <v>3.23</v>
      </c>
      <c r="AZ458" s="231" t="s">
        <v>754</v>
      </c>
      <c r="BA458" s="327">
        <v>80</v>
      </c>
      <c r="BB458" s="328">
        <v>9.9000000000000005E-2</v>
      </c>
      <c r="BC458" s="329">
        <v>2.5420000000000003</v>
      </c>
      <c r="BD458" s="329"/>
      <c r="BE458" s="231"/>
      <c r="BF458" s="231"/>
      <c r="BG458" s="231"/>
      <c r="BH458" s="231"/>
      <c r="BJ458" s="108">
        <v>38.700000000000003</v>
      </c>
      <c r="BK458" s="108">
        <v>60</v>
      </c>
      <c r="BL458" s="331">
        <v>0.64500000000000002</v>
      </c>
      <c r="BM458" s="332">
        <v>0.16</v>
      </c>
      <c r="BN458" s="231" t="s">
        <v>754</v>
      </c>
      <c r="BO458" s="330">
        <v>11.5</v>
      </c>
      <c r="BP458" s="330">
        <v>31.1</v>
      </c>
      <c r="BQ458" s="333"/>
      <c r="BR458" s="334"/>
      <c r="BS458" s="334"/>
      <c r="BT458" s="334"/>
      <c r="BU458" s="334"/>
      <c r="BV458" s="334"/>
      <c r="BW458" s="334"/>
      <c r="BX458" s="334"/>
      <c r="BY458" s="334"/>
      <c r="BZ458" s="334"/>
      <c r="CA458" s="334"/>
      <c r="CB458" s="334"/>
      <c r="CC458" s="334"/>
      <c r="CN458" s="470">
        <v>56.3</v>
      </c>
      <c r="CO458" s="470">
        <v>78.5</v>
      </c>
      <c r="CP458" s="470">
        <v>44.2</v>
      </c>
      <c r="CQ458" s="470">
        <v>8.0399999999999991</v>
      </c>
      <c r="CR458" s="470">
        <v>4.53</v>
      </c>
      <c r="CS458" s="470">
        <v>9.36</v>
      </c>
      <c r="CT458" s="470">
        <v>5.27</v>
      </c>
      <c r="CU458" s="470">
        <v>0.19</v>
      </c>
      <c r="CX458" s="158" t="s">
        <v>926</v>
      </c>
      <c r="CY458" s="158"/>
      <c r="CZ458" s="62" t="s">
        <v>935</v>
      </c>
      <c r="DA458" s="62" t="s">
        <v>935</v>
      </c>
      <c r="DI458" s="4" t="s">
        <v>1240</v>
      </c>
      <c r="DM458" s="226">
        <v>53</v>
      </c>
      <c r="DN458" s="266" t="s">
        <v>1090</v>
      </c>
      <c r="DO458" s="46" t="s">
        <v>48</v>
      </c>
      <c r="DP458" s="986" t="s">
        <v>158</v>
      </c>
      <c r="DX458" s="223" t="s">
        <v>863</v>
      </c>
      <c r="DY458" s="223" t="s">
        <v>863</v>
      </c>
      <c r="DZ458" s="230">
        <v>375</v>
      </c>
      <c r="EA458" s="230">
        <v>10.9</v>
      </c>
      <c r="EB458" s="230">
        <v>89.1</v>
      </c>
      <c r="EC458" s="223" t="s">
        <v>863</v>
      </c>
      <c r="ED458" s="223" t="s">
        <v>863</v>
      </c>
      <c r="EE458" s="223" t="s">
        <v>863</v>
      </c>
      <c r="EF458" s="223" t="s">
        <v>863</v>
      </c>
      <c r="EG458" s="230">
        <v>0</v>
      </c>
      <c r="EI458" s="282">
        <v>1</v>
      </c>
      <c r="EJ458" s="282">
        <v>5</v>
      </c>
      <c r="EK458" s="230"/>
      <c r="EL458" s="107">
        <v>2</v>
      </c>
      <c r="EM458" s="223">
        <v>1</v>
      </c>
      <c r="EN458" s="223">
        <v>170</v>
      </c>
      <c r="EO458" s="223">
        <v>74</v>
      </c>
      <c r="EP458" s="557">
        <f t="shared" si="10"/>
        <v>25.605536332179934</v>
      </c>
      <c r="EQ458" s="546">
        <v>1</v>
      </c>
      <c r="ER458" s="107" t="s">
        <v>863</v>
      </c>
      <c r="ES458" s="546">
        <v>1</v>
      </c>
      <c r="ET458" s="557">
        <v>1</v>
      </c>
      <c r="EU458" s="223">
        <v>4</v>
      </c>
      <c r="EV458" s="1030">
        <v>43257</v>
      </c>
      <c r="EW458" s="107"/>
      <c r="EX458" s="987">
        <v>7885</v>
      </c>
      <c r="EY458" s="630">
        <v>75</v>
      </c>
      <c r="EZ458" s="223">
        <v>3785</v>
      </c>
      <c r="FA458" s="230">
        <v>2</v>
      </c>
      <c r="FB458" s="133">
        <v>100.93333333333334</v>
      </c>
      <c r="FC458" s="230">
        <v>1910</v>
      </c>
      <c r="FD458" s="607">
        <v>50.93333333333333</v>
      </c>
      <c r="FE458" s="623">
        <v>254.66666666666663</v>
      </c>
      <c r="FF458" s="228"/>
      <c r="FG458" s="228"/>
      <c r="FH458" s="228"/>
      <c r="FI458" s="228"/>
      <c r="FJ458" s="35"/>
      <c r="FK458" s="35"/>
      <c r="FL458" s="35"/>
      <c r="FM458" s="33"/>
      <c r="FN458" s="634">
        <v>7.3625654450261786</v>
      </c>
      <c r="FO458" s="117"/>
      <c r="FP458" s="639">
        <v>375</v>
      </c>
      <c r="FQ458" s="234" t="s">
        <v>158</v>
      </c>
      <c r="FR458" s="42"/>
      <c r="FS458" s="629">
        <v>50.462351387054163</v>
      </c>
      <c r="GR458" s="225"/>
      <c r="GS458" s="225"/>
    </row>
    <row r="459" spans="1:201" s="260" customFormat="1" hidden="1" x14ac:dyDescent="0.25">
      <c r="A459" s="101">
        <v>336</v>
      </c>
      <c r="B459" s="228">
        <f>COUNTIFS($E$1:E459,E459,$G$1:G459,G459)</f>
        <v>1</v>
      </c>
      <c r="C459" s="228"/>
      <c r="D459" s="966">
        <v>7886</v>
      </c>
      <c r="E459" s="233" t="s">
        <v>1241</v>
      </c>
      <c r="F459" s="223" t="s">
        <v>184</v>
      </c>
      <c r="G459" s="230">
        <v>5712271851</v>
      </c>
      <c r="H459" s="230">
        <f t="shared" si="11"/>
        <v>61</v>
      </c>
      <c r="I459" s="223" t="s">
        <v>1238</v>
      </c>
      <c r="J459" s="232" t="s">
        <v>27</v>
      </c>
      <c r="K459" s="230" t="s">
        <v>53</v>
      </c>
      <c r="L459" s="257" t="s">
        <v>48</v>
      </c>
      <c r="M459" s="230">
        <v>17</v>
      </c>
      <c r="N459" s="223">
        <v>1</v>
      </c>
      <c r="O459" s="223" t="s">
        <v>863</v>
      </c>
      <c r="P459" s="223"/>
      <c r="Q459" s="297" t="s">
        <v>1213</v>
      </c>
      <c r="R459" s="66"/>
      <c r="S459" s="66"/>
      <c r="T459" s="173" t="s">
        <v>805</v>
      </c>
      <c r="U459" s="177" t="s">
        <v>1214</v>
      </c>
      <c r="V459" s="193" t="s">
        <v>545</v>
      </c>
      <c r="W459" s="173" t="s">
        <v>807</v>
      </c>
      <c r="X459" s="190" t="s">
        <v>808</v>
      </c>
      <c r="Y459" s="173" t="s">
        <v>545</v>
      </c>
      <c r="Z459" s="173" t="s">
        <v>545</v>
      </c>
      <c r="AA459" s="97"/>
      <c r="AB459" s="97"/>
      <c r="AC459" s="109"/>
      <c r="AD459" s="109"/>
      <c r="AE459" s="109"/>
      <c r="AF459" s="109"/>
      <c r="AG459" s="109"/>
      <c r="AH459" s="166" t="s">
        <v>351</v>
      </c>
      <c r="AI459" s="72"/>
      <c r="AJ459" s="226"/>
      <c r="AK459" s="226"/>
      <c r="AL459" s="318"/>
      <c r="AM459" s="226"/>
      <c r="AN459" s="281"/>
      <c r="AO459" s="226"/>
      <c r="AP459" s="370">
        <v>27.2</v>
      </c>
      <c r="AQ459" s="320">
        <v>63.2</v>
      </c>
      <c r="AR459" s="371">
        <v>7.39</v>
      </c>
      <c r="AS459" s="322">
        <v>97.79</v>
      </c>
      <c r="AT459" s="373">
        <v>0.430379746835443</v>
      </c>
      <c r="AU459" s="369">
        <v>3.1805063291139235</v>
      </c>
      <c r="AV459" s="325">
        <v>0.38532370024082729</v>
      </c>
      <c r="AW459" s="280">
        <v>18.8</v>
      </c>
      <c r="AX459" s="326">
        <v>1.1399999999999999</v>
      </c>
      <c r="AY459" s="330">
        <v>4.7699999999999996</v>
      </c>
      <c r="AZ459" s="231" t="s">
        <v>754</v>
      </c>
      <c r="BA459" s="327">
        <v>75.099999999999994</v>
      </c>
      <c r="BB459" s="328">
        <v>3.9E-2</v>
      </c>
      <c r="BC459" s="329">
        <v>1.6799999999999997</v>
      </c>
      <c r="BD459" s="329"/>
      <c r="BE459" s="231"/>
      <c r="BF459" s="231"/>
      <c r="BG459" s="231"/>
      <c r="BH459" s="231"/>
      <c r="BI459" s="226"/>
      <c r="BJ459" s="108">
        <v>26</v>
      </c>
      <c r="BK459" s="108">
        <v>73.2</v>
      </c>
      <c r="BL459" s="331">
        <v>0.3551912568306011</v>
      </c>
      <c r="BM459" s="332">
        <v>0.17</v>
      </c>
      <c r="BN459" s="231" t="s">
        <v>754</v>
      </c>
      <c r="BO459" s="330">
        <v>17</v>
      </c>
      <c r="BP459" s="330">
        <v>33.700000000000003</v>
      </c>
      <c r="BQ459" s="333"/>
      <c r="BR459" s="334"/>
      <c r="BS459" s="334"/>
      <c r="BT459" s="334"/>
      <c r="BU459" s="334"/>
      <c r="BV459" s="334"/>
      <c r="BW459" s="334"/>
      <c r="BX459" s="334"/>
      <c r="BY459" s="334"/>
      <c r="BZ459" s="334"/>
      <c r="CA459" s="334"/>
      <c r="CB459" s="334"/>
      <c r="CC459" s="334"/>
      <c r="CD459" s="226"/>
      <c r="CE459" s="226"/>
      <c r="CF459" s="226"/>
      <c r="CG459" s="226"/>
      <c r="CH459" s="226"/>
      <c r="CI459" s="226"/>
      <c r="CJ459" s="226"/>
      <c r="CK459" s="226"/>
      <c r="CL459" s="226"/>
      <c r="CM459" s="226"/>
      <c r="CN459" s="470">
        <v>61.4</v>
      </c>
      <c r="CO459" s="470">
        <v>70.099999999999994</v>
      </c>
      <c r="CP459" s="470">
        <v>43</v>
      </c>
      <c r="CQ459" s="470">
        <v>18.2</v>
      </c>
      <c r="CR459" s="470">
        <v>11.2</v>
      </c>
      <c r="CS459" s="470">
        <v>6.86</v>
      </c>
      <c r="CT459" s="470">
        <v>4.21</v>
      </c>
      <c r="CU459" s="470">
        <v>0.66</v>
      </c>
      <c r="CV459" s="226"/>
      <c r="CW459" s="226"/>
      <c r="CX459" s="158" t="s">
        <v>929</v>
      </c>
      <c r="CY459" s="158">
        <v>3</v>
      </c>
      <c r="CZ459" s="62" t="s">
        <v>927</v>
      </c>
      <c r="DA459" s="62" t="s">
        <v>927</v>
      </c>
      <c r="DB459" s="335"/>
      <c r="DC459" s="226"/>
      <c r="DD459" s="226"/>
      <c r="DE459" s="226"/>
      <c r="DF459" s="226"/>
      <c r="DG459" s="226"/>
      <c r="DH459" s="226"/>
      <c r="DI459" s="4" t="s">
        <v>1241</v>
      </c>
      <c r="DJ459" s="226"/>
      <c r="DK459" s="226"/>
      <c r="DL459" s="226"/>
      <c r="DM459" s="226">
        <v>61</v>
      </c>
      <c r="DN459" s="521" t="s">
        <v>1088</v>
      </c>
      <c r="DO459" s="46" t="s">
        <v>48</v>
      </c>
      <c r="DP459" s="986" t="s">
        <v>351</v>
      </c>
      <c r="DQ459" s="230"/>
      <c r="DR459" s="547"/>
      <c r="DS459" s="547"/>
      <c r="DT459" s="230"/>
      <c r="DU459" s="230"/>
      <c r="DV459" s="230"/>
      <c r="DW459" s="230"/>
      <c r="DX459" s="269" t="s">
        <v>863</v>
      </c>
      <c r="DY459" s="269" t="s">
        <v>863</v>
      </c>
      <c r="DZ459" s="269">
        <v>773</v>
      </c>
      <c r="EA459" s="269">
        <v>6.2</v>
      </c>
      <c r="EB459" s="230">
        <v>93.8</v>
      </c>
      <c r="EC459" s="269" t="s">
        <v>863</v>
      </c>
      <c r="ED459" s="269" t="s">
        <v>863</v>
      </c>
      <c r="EE459" s="269" t="s">
        <v>863</v>
      </c>
      <c r="EF459" s="269" t="s">
        <v>863</v>
      </c>
      <c r="EG459" s="230">
        <v>0</v>
      </c>
      <c r="EH459" s="547"/>
      <c r="EI459" s="282">
        <v>1</v>
      </c>
      <c r="EJ459" s="282">
        <v>17</v>
      </c>
      <c r="EK459" s="230"/>
      <c r="EL459" s="107">
        <v>2</v>
      </c>
      <c r="EM459" s="223">
        <v>1</v>
      </c>
      <c r="EN459" s="223">
        <v>191</v>
      </c>
      <c r="EO459" s="223">
        <v>81</v>
      </c>
      <c r="EP459" s="557">
        <f t="shared" si="10"/>
        <v>22.203338724267429</v>
      </c>
      <c r="EQ459" s="546">
        <v>1</v>
      </c>
      <c r="ER459" s="107" t="s">
        <v>863</v>
      </c>
      <c r="ES459" s="557">
        <v>2</v>
      </c>
      <c r="ET459" s="557">
        <v>2</v>
      </c>
      <c r="EU459" s="107" t="s">
        <v>863</v>
      </c>
      <c r="EV459" s="107"/>
      <c r="EW459" s="107"/>
      <c r="EX459" s="987">
        <v>7886</v>
      </c>
      <c r="EY459" s="630">
        <v>75</v>
      </c>
      <c r="EZ459" s="223">
        <v>7569</v>
      </c>
      <c r="FA459" s="230">
        <v>2</v>
      </c>
      <c r="FB459" s="133">
        <v>201.84</v>
      </c>
      <c r="FC459" s="230">
        <v>4689</v>
      </c>
      <c r="FD459" s="607">
        <v>125.04</v>
      </c>
      <c r="FE459" s="623">
        <v>2125.6799999999998</v>
      </c>
      <c r="FF459" s="228"/>
      <c r="FG459" s="228"/>
      <c r="FH459" s="228"/>
      <c r="FI459" s="228"/>
      <c r="FJ459" s="35"/>
      <c r="FK459" s="35"/>
      <c r="FL459" s="35"/>
      <c r="FM459" s="33"/>
      <c r="FN459" s="634">
        <v>6.1820217530390273</v>
      </c>
      <c r="FO459" s="117"/>
      <c r="FP459" s="639">
        <v>773</v>
      </c>
      <c r="FQ459" s="234" t="s">
        <v>351</v>
      </c>
      <c r="FR459" s="93"/>
      <c r="FS459" s="629">
        <v>61.950059453032104</v>
      </c>
      <c r="FT459" s="93"/>
      <c r="FU459" s="93"/>
      <c r="FV459" s="93"/>
      <c r="FW459" s="93"/>
      <c r="FX459" s="93"/>
      <c r="FY459" s="93"/>
      <c r="FZ459" s="93"/>
      <c r="GA459" s="93"/>
      <c r="GB459" s="93"/>
      <c r="GC459" s="93"/>
      <c r="GD459" s="93"/>
      <c r="GE459" s="93"/>
      <c r="GF459" s="93"/>
      <c r="GG459" s="93"/>
      <c r="GH459" s="93"/>
      <c r="GI459" s="93"/>
      <c r="GJ459" s="93"/>
      <c r="GK459" s="93"/>
      <c r="GL459" s="93"/>
      <c r="GM459" s="93"/>
      <c r="GN459" s="93"/>
      <c r="GO459" s="93"/>
      <c r="GP459" s="93"/>
      <c r="GQ459" s="93"/>
      <c r="GR459" s="225"/>
      <c r="GS459" s="225"/>
    </row>
    <row r="460" spans="1:201" hidden="1" x14ac:dyDescent="0.25">
      <c r="A460" s="101">
        <v>337</v>
      </c>
      <c r="B460" s="228">
        <f>COUNTIFS($E$1:E460,E460,$G$1:G460,G460)</f>
        <v>1</v>
      </c>
      <c r="C460" s="228"/>
      <c r="D460" s="966">
        <v>7887</v>
      </c>
      <c r="E460" s="233" t="s">
        <v>1242</v>
      </c>
      <c r="F460" s="223" t="s">
        <v>148</v>
      </c>
      <c r="G460" s="230">
        <v>500422049</v>
      </c>
      <c r="H460" s="230">
        <f t="shared" si="11"/>
        <v>68</v>
      </c>
      <c r="I460" s="223" t="s">
        <v>1238</v>
      </c>
      <c r="J460" s="232" t="s">
        <v>1243</v>
      </c>
      <c r="K460" s="230" t="s">
        <v>53</v>
      </c>
      <c r="L460" s="257" t="s">
        <v>48</v>
      </c>
      <c r="M460" s="230">
        <v>24</v>
      </c>
      <c r="N460" s="223" t="s">
        <v>1121</v>
      </c>
      <c r="O460" s="223" t="s">
        <v>863</v>
      </c>
      <c r="P460" s="223"/>
      <c r="Q460" s="297" t="s">
        <v>1213</v>
      </c>
      <c r="T460" s="173" t="s">
        <v>805</v>
      </c>
      <c r="U460" s="177" t="s">
        <v>1214</v>
      </c>
      <c r="V460" s="193" t="s">
        <v>545</v>
      </c>
      <c r="W460" s="173" t="s">
        <v>807</v>
      </c>
      <c r="X460" s="190" t="s">
        <v>808</v>
      </c>
      <c r="Y460" s="173" t="s">
        <v>545</v>
      </c>
      <c r="Z460" s="173" t="s">
        <v>545</v>
      </c>
      <c r="AA460" s="97"/>
      <c r="AB460" s="97"/>
      <c r="AC460" s="109"/>
      <c r="AD460" s="109"/>
      <c r="AE460" s="109"/>
      <c r="AF460" s="109"/>
      <c r="AG460" s="109"/>
      <c r="AH460" s="166" t="s">
        <v>161</v>
      </c>
      <c r="AL460" s="318"/>
      <c r="AN460" s="281"/>
      <c r="AP460" s="370">
        <v>59.2</v>
      </c>
      <c r="AQ460" s="320">
        <v>36.6</v>
      </c>
      <c r="AR460" s="371">
        <v>2.63</v>
      </c>
      <c r="AS460" s="322">
        <v>98.43</v>
      </c>
      <c r="AT460" s="373">
        <v>1.6174863387978142</v>
      </c>
      <c r="AU460" s="369">
        <v>4.2539890710382515</v>
      </c>
      <c r="AV460" s="325">
        <v>1.5090491970430793</v>
      </c>
      <c r="AW460" s="280">
        <v>26.7</v>
      </c>
      <c r="AX460" s="326">
        <v>2.31</v>
      </c>
      <c r="AY460" s="330">
        <v>4.6500000000000004</v>
      </c>
      <c r="AZ460" s="231" t="s">
        <v>754</v>
      </c>
      <c r="BA460" s="327">
        <v>8.6199999999999992</v>
      </c>
      <c r="BB460" s="328">
        <v>3.4000000000000002E-2</v>
      </c>
      <c r="BC460" s="329">
        <v>6.5</v>
      </c>
      <c r="BD460" s="329"/>
      <c r="BE460" s="231"/>
      <c r="BF460" s="231"/>
      <c r="BG460" s="231"/>
      <c r="BH460" s="231"/>
      <c r="BJ460" s="108">
        <v>20.6</v>
      </c>
      <c r="BK460" s="108">
        <v>79.400000000000006</v>
      </c>
      <c r="BL460" s="331">
        <v>0.25944584382871538</v>
      </c>
      <c r="BM460" s="332">
        <v>7.0000000000000007E-2</v>
      </c>
      <c r="BN460" s="231" t="s">
        <v>754</v>
      </c>
      <c r="BO460" s="330">
        <v>13.8</v>
      </c>
      <c r="BP460" s="330">
        <v>16.399999999999999</v>
      </c>
      <c r="BQ460" s="333"/>
      <c r="BR460" s="330">
        <v>28.6</v>
      </c>
      <c r="BS460" s="330">
        <v>88.1</v>
      </c>
      <c r="BT460" s="477">
        <v>64683</v>
      </c>
      <c r="BU460" s="330">
        <v>11.900000000000006</v>
      </c>
      <c r="BV460" s="330">
        <v>33.35</v>
      </c>
      <c r="BW460" s="330">
        <v>29.9</v>
      </c>
      <c r="BX460" s="330">
        <v>11.4</v>
      </c>
      <c r="BY460" s="330">
        <v>45.3</v>
      </c>
      <c r="BZ460" s="330">
        <v>17.2</v>
      </c>
      <c r="CA460" s="330">
        <v>12.5</v>
      </c>
      <c r="CB460" s="330">
        <v>4.75</v>
      </c>
      <c r="CC460" s="330">
        <v>1.49</v>
      </c>
      <c r="CN460" s="470">
        <v>38.9</v>
      </c>
      <c r="CO460" s="470">
        <v>62.2</v>
      </c>
      <c r="CP460" s="470">
        <v>24.2</v>
      </c>
      <c r="CQ460" s="470">
        <v>20</v>
      </c>
      <c r="CR460" s="470">
        <v>7.78</v>
      </c>
      <c r="CS460" s="470">
        <v>12.4</v>
      </c>
      <c r="CT460" s="470">
        <v>4.82</v>
      </c>
      <c r="CU460" s="470">
        <v>0.67</v>
      </c>
      <c r="CX460" s="158" t="s">
        <v>926</v>
      </c>
      <c r="CY460" s="158"/>
      <c r="CZ460" s="62" t="s">
        <v>927</v>
      </c>
      <c r="DA460" s="62" t="s">
        <v>928</v>
      </c>
      <c r="DI460" s="4" t="s">
        <v>1242</v>
      </c>
      <c r="DM460" s="226">
        <v>68</v>
      </c>
      <c r="DN460" s="521" t="s">
        <v>1088</v>
      </c>
      <c r="DO460" s="46" t="s">
        <v>48</v>
      </c>
      <c r="DP460" s="986" t="s">
        <v>161</v>
      </c>
      <c r="DX460" s="230" t="s">
        <v>863</v>
      </c>
      <c r="DY460" s="230" t="s">
        <v>863</v>
      </c>
      <c r="DZ460" s="230">
        <v>897</v>
      </c>
      <c r="EA460" s="230">
        <v>5.2</v>
      </c>
      <c r="EB460" s="230">
        <v>94.8</v>
      </c>
      <c r="EC460" s="230">
        <v>11.7</v>
      </c>
      <c r="ED460" s="230">
        <v>1475</v>
      </c>
      <c r="EE460" s="223" t="s">
        <v>863</v>
      </c>
      <c r="EF460" s="230">
        <v>3.31</v>
      </c>
      <c r="EG460" s="230">
        <v>0</v>
      </c>
      <c r="EI460" s="282" t="s">
        <v>1121</v>
      </c>
      <c r="EJ460" s="282">
        <v>24</v>
      </c>
      <c r="EK460" s="230"/>
      <c r="EL460" s="107">
        <v>2</v>
      </c>
      <c r="EM460" s="107">
        <v>1</v>
      </c>
      <c r="EN460" s="223">
        <v>184</v>
      </c>
      <c r="EO460" s="223">
        <v>100</v>
      </c>
      <c r="EP460" s="557">
        <f t="shared" si="10"/>
        <v>29.536862003780715</v>
      </c>
      <c r="EQ460" s="546">
        <v>0</v>
      </c>
      <c r="ER460" s="107" t="s">
        <v>863</v>
      </c>
      <c r="ES460" s="546">
        <v>1</v>
      </c>
      <c r="ET460" s="557">
        <v>1</v>
      </c>
      <c r="EU460" s="223">
        <v>4</v>
      </c>
      <c r="EV460" s="1030">
        <v>43122</v>
      </c>
      <c r="EW460" s="107"/>
      <c r="EX460" s="987">
        <v>7887</v>
      </c>
      <c r="EY460" s="630">
        <v>75</v>
      </c>
      <c r="EZ460" s="223">
        <v>172346</v>
      </c>
      <c r="FA460" s="230">
        <v>2</v>
      </c>
      <c r="FB460" s="133">
        <v>4595.8933333333334</v>
      </c>
      <c r="FC460" s="230">
        <v>12997</v>
      </c>
      <c r="FD460" s="607">
        <v>346.58666666666664</v>
      </c>
      <c r="FE460" s="623">
        <v>8318.08</v>
      </c>
      <c r="FF460" s="228"/>
      <c r="FG460" s="228"/>
      <c r="FH460" s="228"/>
      <c r="FI460" s="228"/>
      <c r="FJ460" s="35"/>
      <c r="FK460" s="35"/>
      <c r="FL460" s="35"/>
      <c r="FM460" s="33"/>
      <c r="FN460" s="634">
        <v>2.5880972532122799</v>
      </c>
      <c r="FO460" s="117"/>
      <c r="FP460" s="639">
        <v>897</v>
      </c>
      <c r="FQ460" s="234" t="s">
        <v>161</v>
      </c>
      <c r="FR460" s="93"/>
      <c r="FS460" s="629">
        <v>7.5412252097524748</v>
      </c>
      <c r="GR460" s="225"/>
      <c r="GS460" s="225"/>
    </row>
    <row r="461" spans="1:201" hidden="1" x14ac:dyDescent="0.25">
      <c r="A461" s="101">
        <v>338</v>
      </c>
      <c r="B461" s="228">
        <f>COUNTIFS($E$1:E461,E461,$G$1:G461,G461)</f>
        <v>1</v>
      </c>
      <c r="C461" s="228"/>
      <c r="D461" s="966">
        <v>7921</v>
      </c>
      <c r="E461" s="233" t="s">
        <v>1250</v>
      </c>
      <c r="F461" s="223" t="s">
        <v>1251</v>
      </c>
      <c r="G461" s="230">
        <v>9112125704</v>
      </c>
      <c r="H461" s="230">
        <f t="shared" si="11"/>
        <v>27</v>
      </c>
      <c r="I461" s="223" t="s">
        <v>1252</v>
      </c>
      <c r="J461" s="232" t="s">
        <v>215</v>
      </c>
      <c r="K461" s="230" t="s">
        <v>53</v>
      </c>
      <c r="L461" s="257" t="s">
        <v>48</v>
      </c>
      <c r="M461" s="230">
        <v>4</v>
      </c>
      <c r="N461" s="223" t="s">
        <v>825</v>
      </c>
      <c r="O461" s="223" t="s">
        <v>863</v>
      </c>
      <c r="P461" s="223"/>
      <c r="Q461" s="297" t="s">
        <v>1213</v>
      </c>
      <c r="T461" s="173" t="s">
        <v>805</v>
      </c>
      <c r="U461" s="177" t="s">
        <v>1214</v>
      </c>
      <c r="V461" s="193" t="s">
        <v>545</v>
      </c>
      <c r="W461" s="173" t="s">
        <v>807</v>
      </c>
      <c r="X461" s="190" t="s">
        <v>808</v>
      </c>
      <c r="Y461" s="173" t="s">
        <v>545</v>
      </c>
      <c r="Z461" s="173" t="s">
        <v>545</v>
      </c>
      <c r="AA461" s="97"/>
      <c r="AB461" s="97"/>
      <c r="AC461" s="109"/>
      <c r="AD461" s="109"/>
      <c r="AE461" s="109"/>
      <c r="AF461" s="109"/>
      <c r="AG461" s="109"/>
      <c r="AH461" s="166" t="s">
        <v>161</v>
      </c>
      <c r="AL461" s="318"/>
      <c r="AN461" s="281"/>
      <c r="AP461" s="370">
        <v>41.6</v>
      </c>
      <c r="AQ461" s="320">
        <v>45.9</v>
      </c>
      <c r="AR461" s="371">
        <v>5.16</v>
      </c>
      <c r="AS461" s="322">
        <v>92.66</v>
      </c>
      <c r="AT461" s="373">
        <v>0.9063180827886711</v>
      </c>
      <c r="AU461" s="369">
        <v>4.6766013071895429</v>
      </c>
      <c r="AV461" s="325">
        <v>0.81472777124951035</v>
      </c>
      <c r="AW461" s="280">
        <v>24.2</v>
      </c>
      <c r="AX461" s="326">
        <v>0.66</v>
      </c>
      <c r="AY461" s="330">
        <v>2.0699999999999998</v>
      </c>
      <c r="AZ461" s="231" t="s">
        <v>754</v>
      </c>
      <c r="BA461" s="327">
        <v>10.6</v>
      </c>
      <c r="BB461" s="328">
        <v>5.8999999999999997E-2</v>
      </c>
      <c r="BC461" s="329">
        <v>3.4800000000000004</v>
      </c>
      <c r="BD461" s="329"/>
      <c r="BE461" s="231"/>
      <c r="BF461" s="231"/>
      <c r="BG461" s="231"/>
      <c r="BH461" s="231"/>
      <c r="BJ461" s="108">
        <v>59.6</v>
      </c>
      <c r="BK461" s="108">
        <v>40.1</v>
      </c>
      <c r="BL461" s="331">
        <v>1.486284289276808</v>
      </c>
      <c r="BM461" s="332">
        <v>0.56999999999999995</v>
      </c>
      <c r="BN461" s="231" t="s">
        <v>754</v>
      </c>
      <c r="BO461" s="330">
        <v>11.1</v>
      </c>
      <c r="BP461" s="330">
        <v>23.8</v>
      </c>
      <c r="BQ461" s="333"/>
      <c r="BR461" s="330">
        <v>16.399999999999999</v>
      </c>
      <c r="BS461" s="330">
        <v>100</v>
      </c>
      <c r="BT461" s="477">
        <v>6625</v>
      </c>
      <c r="BU461" s="330">
        <v>0</v>
      </c>
      <c r="BV461" s="330">
        <v>46.099999999999994</v>
      </c>
      <c r="BW461" s="330">
        <v>9.8000000000000007</v>
      </c>
      <c r="BX461" s="330">
        <v>4.0999999999999996</v>
      </c>
      <c r="BY461" s="330">
        <v>29.7</v>
      </c>
      <c r="BZ461" s="330">
        <v>12.3</v>
      </c>
      <c r="CA461" s="330">
        <v>58.4</v>
      </c>
      <c r="CB461" s="330">
        <v>29.7</v>
      </c>
      <c r="CC461" s="330">
        <v>1.2</v>
      </c>
      <c r="CN461" s="470">
        <v>42.4</v>
      </c>
      <c r="CO461" s="470">
        <v>24.3</v>
      </c>
      <c r="CP461" s="470">
        <v>10.3</v>
      </c>
      <c r="CQ461" s="470">
        <v>21.6</v>
      </c>
      <c r="CR461" s="470">
        <v>9.14</v>
      </c>
      <c r="CS461" s="470">
        <v>36.700000000000003</v>
      </c>
      <c r="CT461" s="470">
        <v>15.5</v>
      </c>
      <c r="CU461" s="470">
        <v>1.08</v>
      </c>
      <c r="CX461" s="158" t="s">
        <v>926</v>
      </c>
      <c r="CY461" s="158"/>
      <c r="CZ461" s="62" t="s">
        <v>927</v>
      </c>
      <c r="DA461" s="62" t="s">
        <v>927</v>
      </c>
      <c r="DI461" s="4" t="s">
        <v>1250</v>
      </c>
      <c r="DM461" s="226">
        <v>27</v>
      </c>
      <c r="DN461" s="521" t="s">
        <v>1088</v>
      </c>
      <c r="DO461" s="46" t="s">
        <v>48</v>
      </c>
      <c r="DP461" s="986" t="s">
        <v>161</v>
      </c>
      <c r="DX461" s="223" t="s">
        <v>863</v>
      </c>
      <c r="DY461" s="223" t="s">
        <v>863</v>
      </c>
      <c r="DZ461" s="230">
        <v>224</v>
      </c>
      <c r="EA461" s="230">
        <v>10.3</v>
      </c>
      <c r="EB461" s="230">
        <v>89.7</v>
      </c>
      <c r="EC461" s="223" t="s">
        <v>863</v>
      </c>
      <c r="ED461" s="223" t="s">
        <v>863</v>
      </c>
      <c r="EE461" s="223" t="s">
        <v>863</v>
      </c>
      <c r="EF461" s="223" t="s">
        <v>863</v>
      </c>
      <c r="EG461" s="230">
        <v>0</v>
      </c>
      <c r="EI461" s="282" t="s">
        <v>825</v>
      </c>
      <c r="EJ461" s="282">
        <v>4</v>
      </c>
      <c r="EK461" s="230"/>
      <c r="EL461" s="107">
        <v>2</v>
      </c>
      <c r="EM461" s="107">
        <v>0</v>
      </c>
      <c r="EN461" s="223">
        <v>181</v>
      </c>
      <c r="EO461" s="223">
        <v>78</v>
      </c>
      <c r="EP461" s="557">
        <f t="shared" si="10"/>
        <v>23.808797045267237</v>
      </c>
      <c r="EQ461" s="546">
        <v>0</v>
      </c>
      <c r="ER461" s="107" t="s">
        <v>863</v>
      </c>
      <c r="ES461" s="546">
        <v>0</v>
      </c>
      <c r="ET461" s="557">
        <v>0</v>
      </c>
      <c r="EU461" s="223">
        <v>4</v>
      </c>
      <c r="EV461" s="1030">
        <v>43455</v>
      </c>
      <c r="EW461" s="107"/>
      <c r="EX461" s="987">
        <v>7921</v>
      </c>
      <c r="EY461" s="630">
        <v>75</v>
      </c>
      <c r="EZ461" s="230">
        <v>204487</v>
      </c>
      <c r="FA461" s="230">
        <v>2</v>
      </c>
      <c r="FB461" s="133">
        <v>5452.9866666666667</v>
      </c>
      <c r="FC461" s="230">
        <v>3897</v>
      </c>
      <c r="FD461" s="607">
        <v>103.92</v>
      </c>
      <c r="FE461" s="623">
        <v>415.68</v>
      </c>
      <c r="FF461" s="228"/>
      <c r="FG461" s="228"/>
      <c r="FH461" s="228"/>
      <c r="FI461" s="228"/>
      <c r="FJ461" s="228"/>
      <c r="FK461" s="228"/>
      <c r="FL461" s="228"/>
      <c r="FM461" s="933"/>
      <c r="FN461" s="634">
        <v>2.1555042340261741</v>
      </c>
      <c r="FO461" s="228"/>
      <c r="FP461" s="639">
        <v>224</v>
      </c>
      <c r="FQ461" s="234" t="s">
        <v>161</v>
      </c>
      <c r="FR461" s="42"/>
      <c r="FS461" s="629">
        <v>1.905744619462362</v>
      </c>
      <c r="GR461" s="225"/>
      <c r="GS461" s="225"/>
    </row>
    <row r="462" spans="1:201" hidden="1" x14ac:dyDescent="0.25">
      <c r="A462" s="101">
        <v>339</v>
      </c>
      <c r="B462" s="228">
        <f>COUNTIFS($E$1:E462,E462,$G$1:G462,G462)</f>
        <v>1</v>
      </c>
      <c r="C462" s="228"/>
      <c r="D462" s="966">
        <v>7922</v>
      </c>
      <c r="E462" s="233" t="s">
        <v>1253</v>
      </c>
      <c r="F462" s="223" t="s">
        <v>1254</v>
      </c>
      <c r="G462" s="230">
        <v>470802768</v>
      </c>
      <c r="H462" s="230">
        <f t="shared" si="11"/>
        <v>71</v>
      </c>
      <c r="I462" s="223" t="s">
        <v>1252</v>
      </c>
      <c r="J462" s="232" t="s">
        <v>404</v>
      </c>
      <c r="K462" s="230" t="s">
        <v>53</v>
      </c>
      <c r="L462" s="257" t="s">
        <v>48</v>
      </c>
      <c r="M462" s="230">
        <v>10</v>
      </c>
      <c r="N462" s="223">
        <v>1</v>
      </c>
      <c r="O462" s="223" t="s">
        <v>965</v>
      </c>
      <c r="P462" s="223"/>
      <c r="Q462" s="297" t="s">
        <v>1213</v>
      </c>
      <c r="T462" s="173" t="s">
        <v>805</v>
      </c>
      <c r="U462" s="177" t="s">
        <v>1214</v>
      </c>
      <c r="V462" s="193" t="s">
        <v>545</v>
      </c>
      <c r="W462" s="173" t="s">
        <v>807</v>
      </c>
      <c r="X462" s="190" t="s">
        <v>808</v>
      </c>
      <c r="Y462" s="173" t="s">
        <v>545</v>
      </c>
      <c r="Z462" s="173" t="s">
        <v>545</v>
      </c>
      <c r="AA462" s="97"/>
      <c r="AB462" s="97"/>
      <c r="AC462" s="109"/>
      <c r="AD462" s="109"/>
      <c r="AE462" s="109"/>
      <c r="AF462" s="109"/>
      <c r="AG462" s="109"/>
      <c r="AH462" s="166" t="s">
        <v>161</v>
      </c>
      <c r="AL462" s="318"/>
      <c r="AN462" s="281"/>
      <c r="AP462" s="370">
        <v>33.700000000000003</v>
      </c>
      <c r="AQ462" s="320">
        <v>50.9</v>
      </c>
      <c r="AR462" s="371">
        <v>6.94</v>
      </c>
      <c r="AS462" s="322">
        <v>91.539999999999992</v>
      </c>
      <c r="AT462" s="373">
        <v>0.66208251473477409</v>
      </c>
      <c r="AU462" s="369">
        <v>4.5948526522593323</v>
      </c>
      <c r="AV462" s="325">
        <v>0.58264177040110654</v>
      </c>
      <c r="AW462" s="280">
        <v>20.6</v>
      </c>
      <c r="AX462" s="326">
        <v>0.93</v>
      </c>
      <c r="AY462" s="330">
        <v>3.34</v>
      </c>
      <c r="AZ462" s="231" t="s">
        <v>754</v>
      </c>
      <c r="BA462" s="327">
        <v>16.600000000000001</v>
      </c>
      <c r="BB462" s="328">
        <v>7.5999999999999998E-2</v>
      </c>
      <c r="BC462" s="329">
        <v>2.62</v>
      </c>
      <c r="BD462" s="329"/>
      <c r="BE462" s="231"/>
      <c r="BF462" s="231"/>
      <c r="BG462" s="231"/>
      <c r="BH462" s="231"/>
      <c r="BJ462" s="108">
        <v>41.7</v>
      </c>
      <c r="BK462" s="108">
        <v>58</v>
      </c>
      <c r="BL462" s="331">
        <v>0.71896551724137936</v>
      </c>
      <c r="BM462" s="332">
        <v>0.15</v>
      </c>
      <c r="BN462" s="231" t="s">
        <v>754</v>
      </c>
      <c r="BO462" s="330">
        <v>9.4600000000000009</v>
      </c>
      <c r="BP462" s="330">
        <v>14.2</v>
      </c>
      <c r="BQ462" s="333"/>
      <c r="BR462" s="330">
        <v>37.6</v>
      </c>
      <c r="BS462" s="330">
        <v>100</v>
      </c>
      <c r="BT462" s="477">
        <v>6854</v>
      </c>
      <c r="BU462" s="330">
        <v>0</v>
      </c>
      <c r="BV462" s="330">
        <v>56.8</v>
      </c>
      <c r="BW462" s="330">
        <v>37.200000000000003</v>
      </c>
      <c r="BX462" s="330">
        <v>22.5</v>
      </c>
      <c r="BY462" s="330">
        <v>25</v>
      </c>
      <c r="BZ462" s="330">
        <v>15.1</v>
      </c>
      <c r="CA462" s="330">
        <v>31.7</v>
      </c>
      <c r="CB462" s="330">
        <v>19.2</v>
      </c>
      <c r="CC462" s="330">
        <v>0.62</v>
      </c>
      <c r="CN462" s="470">
        <v>60</v>
      </c>
      <c r="CO462" s="470">
        <v>42.4</v>
      </c>
      <c r="CP462" s="470">
        <v>25.5</v>
      </c>
      <c r="CQ462" s="470">
        <v>27.4</v>
      </c>
      <c r="CR462" s="470">
        <v>16.399999999999999</v>
      </c>
      <c r="CS462" s="470">
        <v>15.9</v>
      </c>
      <c r="CT462" s="470">
        <v>9.5500000000000007</v>
      </c>
      <c r="CU462" s="470">
        <v>0.41</v>
      </c>
      <c r="CX462" s="158"/>
      <c r="CY462" s="158"/>
      <c r="CZ462" s="62" t="s">
        <v>927</v>
      </c>
      <c r="DA462" s="62" t="s">
        <v>927</v>
      </c>
      <c r="DI462" s="4" t="s">
        <v>1253</v>
      </c>
      <c r="DM462" s="226">
        <v>71</v>
      </c>
      <c r="DN462" s="521" t="s">
        <v>1088</v>
      </c>
      <c r="DO462" s="46" t="s">
        <v>48</v>
      </c>
      <c r="DP462" s="986" t="s">
        <v>161</v>
      </c>
      <c r="DX462" s="223" t="s">
        <v>863</v>
      </c>
      <c r="DY462" s="223" t="s">
        <v>863</v>
      </c>
      <c r="DZ462" s="230">
        <v>1160</v>
      </c>
      <c r="EA462" s="230">
        <v>24.7</v>
      </c>
      <c r="EB462" s="230">
        <v>75.3</v>
      </c>
      <c r="EC462" s="223" t="s">
        <v>863</v>
      </c>
      <c r="ED462" s="223" t="s">
        <v>863</v>
      </c>
      <c r="EE462" s="223" t="s">
        <v>863</v>
      </c>
      <c r="EF462" s="223" t="s">
        <v>863</v>
      </c>
      <c r="EG462" s="230">
        <v>0</v>
      </c>
      <c r="EI462" s="282">
        <v>1</v>
      </c>
      <c r="EJ462" s="282">
        <v>10</v>
      </c>
      <c r="EK462" s="230"/>
      <c r="EL462" s="107">
        <v>2</v>
      </c>
      <c r="EM462" s="107">
        <v>0</v>
      </c>
      <c r="EN462" s="223">
        <v>178</v>
      </c>
      <c r="EO462" s="223">
        <v>111</v>
      </c>
      <c r="EP462" s="557">
        <f t="shared" si="10"/>
        <v>35.033455371796492</v>
      </c>
      <c r="EQ462" s="546">
        <v>1</v>
      </c>
      <c r="ER462" s="107" t="s">
        <v>863</v>
      </c>
      <c r="ES462" s="557" t="s">
        <v>754</v>
      </c>
      <c r="ET462" s="557" t="s">
        <v>754</v>
      </c>
      <c r="EU462" s="107" t="s">
        <v>863</v>
      </c>
      <c r="EV462" s="107"/>
      <c r="EW462" s="107"/>
      <c r="EX462" s="987">
        <v>7922</v>
      </c>
      <c r="EY462" s="630">
        <v>75</v>
      </c>
      <c r="EZ462" s="230">
        <v>31029</v>
      </c>
      <c r="FA462" s="230">
        <v>2</v>
      </c>
      <c r="FB462" s="133">
        <v>827.44</v>
      </c>
      <c r="FC462" s="230">
        <v>5565</v>
      </c>
      <c r="FD462" s="607">
        <v>148.4</v>
      </c>
      <c r="FE462" s="623">
        <v>1484</v>
      </c>
      <c r="FF462" s="228"/>
      <c r="FG462" s="228"/>
      <c r="FH462" s="228"/>
      <c r="FI462" s="228"/>
      <c r="FJ462" s="228"/>
      <c r="FK462" s="228"/>
      <c r="FL462" s="228"/>
      <c r="FM462" s="933"/>
      <c r="FN462" s="634">
        <v>7.8167115902964959</v>
      </c>
      <c r="FO462" s="228"/>
      <c r="FP462" s="639">
        <v>1160</v>
      </c>
      <c r="FQ462" s="234" t="s">
        <v>161</v>
      </c>
      <c r="FR462" s="42"/>
      <c r="FS462" s="629">
        <v>17.934835154210578</v>
      </c>
      <c r="GR462" s="225"/>
      <c r="GS462" s="225"/>
    </row>
    <row r="463" spans="1:201" hidden="1" x14ac:dyDescent="0.25">
      <c r="A463" s="101">
        <v>340</v>
      </c>
      <c r="B463" s="228">
        <f>COUNTIFS($E$1:E463,E463,$G$1:G463,G463)</f>
        <v>2</v>
      </c>
      <c r="C463" s="228"/>
      <c r="D463" s="966">
        <v>7926</v>
      </c>
      <c r="E463" s="233" t="s">
        <v>1241</v>
      </c>
      <c r="F463" s="223" t="s">
        <v>184</v>
      </c>
      <c r="G463" s="230">
        <v>5712271851</v>
      </c>
      <c r="H463" s="230">
        <f t="shared" si="11"/>
        <v>61</v>
      </c>
      <c r="I463" s="223" t="s">
        <v>1255</v>
      </c>
      <c r="J463" s="232" t="s">
        <v>1256</v>
      </c>
      <c r="K463" s="230" t="s">
        <v>53</v>
      </c>
      <c r="L463" s="257" t="s">
        <v>48</v>
      </c>
      <c r="M463" s="230">
        <v>9</v>
      </c>
      <c r="N463" s="223">
        <v>1</v>
      </c>
      <c r="O463" s="223" t="s">
        <v>863</v>
      </c>
      <c r="P463" s="620"/>
      <c r="Q463" s="297" t="s">
        <v>1213</v>
      </c>
      <c r="T463" s="173" t="s">
        <v>805</v>
      </c>
      <c r="U463" s="177" t="s">
        <v>1214</v>
      </c>
      <c r="V463" s="193" t="s">
        <v>545</v>
      </c>
      <c r="W463" s="173" t="s">
        <v>807</v>
      </c>
      <c r="X463" s="190" t="s">
        <v>808</v>
      </c>
      <c r="Y463" s="173" t="s">
        <v>545</v>
      </c>
      <c r="Z463" s="173" t="s">
        <v>545</v>
      </c>
      <c r="AA463" s="97"/>
      <c r="AB463" s="97"/>
      <c r="AC463" s="109"/>
      <c r="AD463" s="109"/>
      <c r="AE463" s="109"/>
      <c r="AF463" s="109"/>
      <c r="AG463" s="109"/>
      <c r="AH463" s="166" t="s">
        <v>161</v>
      </c>
      <c r="AL463" s="318"/>
      <c r="AN463" s="281"/>
      <c r="AP463" s="370">
        <v>21.6</v>
      </c>
      <c r="AQ463" s="320">
        <v>36.799999999999997</v>
      </c>
      <c r="AR463" s="371">
        <v>38.4</v>
      </c>
      <c r="AS463" s="322">
        <v>96.8</v>
      </c>
      <c r="AT463" s="373">
        <v>0.58695652173913049</v>
      </c>
      <c r="AU463" s="369">
        <v>22.53913043478261</v>
      </c>
      <c r="AV463" s="325">
        <v>0.28723404255319157</v>
      </c>
      <c r="AW463" s="280">
        <v>17.3</v>
      </c>
      <c r="AX463" s="326">
        <v>0.24</v>
      </c>
      <c r="AY463" s="330">
        <v>1.28</v>
      </c>
      <c r="AZ463" s="231" t="s">
        <v>754</v>
      </c>
      <c r="BA463" s="327">
        <v>35.4</v>
      </c>
      <c r="BB463" s="328">
        <v>6.7000000000000004E-2</v>
      </c>
      <c r="BC463" s="329">
        <v>0.8600000000000001</v>
      </c>
      <c r="BD463" s="329"/>
      <c r="BE463" s="231"/>
      <c r="BF463" s="231"/>
      <c r="BG463" s="231"/>
      <c r="BH463" s="231"/>
      <c r="BJ463" s="108">
        <v>27.1</v>
      </c>
      <c r="BK463" s="108">
        <v>72.400000000000006</v>
      </c>
      <c r="BL463" s="331">
        <v>0.37430939226519339</v>
      </c>
      <c r="BM463" s="332">
        <v>0.41</v>
      </c>
      <c r="BN463" s="231" t="s">
        <v>754</v>
      </c>
      <c r="BO463" s="330">
        <v>8.11</v>
      </c>
      <c r="BP463" s="330">
        <v>11</v>
      </c>
      <c r="BQ463" s="333"/>
      <c r="BR463" s="330">
        <v>31.7</v>
      </c>
      <c r="BS463" s="330">
        <v>100</v>
      </c>
      <c r="BT463" s="477">
        <v>8510</v>
      </c>
      <c r="BU463" s="330">
        <v>0</v>
      </c>
      <c r="BV463" s="330">
        <v>35.4</v>
      </c>
      <c r="BW463" s="330">
        <v>61.8</v>
      </c>
      <c r="BX463" s="330">
        <v>22.9</v>
      </c>
      <c r="BY463" s="330">
        <v>23.7</v>
      </c>
      <c r="BZ463" s="330">
        <v>8.8000000000000007</v>
      </c>
      <c r="CA463" s="330">
        <v>9.9</v>
      </c>
      <c r="CB463" s="330">
        <v>3.7</v>
      </c>
      <c r="CC463" s="330">
        <v>0.31</v>
      </c>
      <c r="CN463" s="470">
        <v>36.9</v>
      </c>
      <c r="CO463" s="470">
        <v>64.5</v>
      </c>
      <c r="CP463" s="470">
        <v>23.8</v>
      </c>
      <c r="CQ463" s="470">
        <v>22.9</v>
      </c>
      <c r="CR463" s="470">
        <v>8.4600000000000009</v>
      </c>
      <c r="CS463" s="470">
        <v>5.14</v>
      </c>
      <c r="CT463" s="470">
        <v>1.89</v>
      </c>
      <c r="CU463" s="470">
        <v>0.19</v>
      </c>
      <c r="CX463" s="158"/>
      <c r="CY463" s="158"/>
      <c r="CZ463" s="62" t="s">
        <v>1293</v>
      </c>
      <c r="DA463" s="62" t="s">
        <v>1293</v>
      </c>
      <c r="DI463" s="4" t="s">
        <v>1241</v>
      </c>
      <c r="DM463" s="226">
        <v>61</v>
      </c>
      <c r="DN463" s="521" t="s">
        <v>1088</v>
      </c>
      <c r="DO463" s="46" t="s">
        <v>48</v>
      </c>
      <c r="DP463" s="986" t="s">
        <v>161</v>
      </c>
      <c r="DX463" s="230">
        <v>0.6</v>
      </c>
      <c r="DY463" s="223" t="s">
        <v>863</v>
      </c>
      <c r="DZ463" s="230">
        <v>1491</v>
      </c>
      <c r="EA463" s="230">
        <v>22.9</v>
      </c>
      <c r="EB463" s="230">
        <v>77.099999999999994</v>
      </c>
      <c r="EC463" s="269" t="s">
        <v>863</v>
      </c>
      <c r="ED463" s="269" t="s">
        <v>863</v>
      </c>
      <c r="EE463" s="269" t="s">
        <v>863</v>
      </c>
      <c r="EF463" s="269" t="s">
        <v>863</v>
      </c>
      <c r="EG463" s="230">
        <v>0</v>
      </c>
      <c r="EI463" s="282">
        <v>1</v>
      </c>
      <c r="EJ463" s="282">
        <v>9</v>
      </c>
      <c r="EK463" s="230"/>
      <c r="EL463" s="107">
        <v>2</v>
      </c>
      <c r="EM463" s="107">
        <v>1</v>
      </c>
      <c r="EN463" s="107">
        <v>191</v>
      </c>
      <c r="EO463" s="107">
        <v>81</v>
      </c>
      <c r="EP463" s="557">
        <f t="shared" si="10"/>
        <v>22.203338724267429</v>
      </c>
      <c r="EQ463" s="557">
        <v>1</v>
      </c>
      <c r="ER463" s="107" t="s">
        <v>863</v>
      </c>
      <c r="ES463" s="557">
        <v>2</v>
      </c>
      <c r="ET463" s="557">
        <v>1</v>
      </c>
      <c r="EU463" s="107" t="s">
        <v>863</v>
      </c>
      <c r="EV463" s="107"/>
      <c r="EW463" s="107" t="s">
        <v>1986</v>
      </c>
      <c r="EX463" s="987">
        <v>7926</v>
      </c>
      <c r="EY463" s="630">
        <v>75</v>
      </c>
      <c r="EZ463" s="230">
        <v>18744</v>
      </c>
      <c r="FA463" s="230">
        <v>2</v>
      </c>
      <c r="FB463" s="133">
        <v>499.84</v>
      </c>
      <c r="FC463" s="230">
        <v>15938</v>
      </c>
      <c r="FD463" s="607">
        <v>425.01333333333332</v>
      </c>
      <c r="FE463" s="623">
        <v>3825.12</v>
      </c>
      <c r="FF463" s="228"/>
      <c r="FG463" s="228"/>
      <c r="FH463" s="228"/>
      <c r="FI463" s="228"/>
      <c r="FJ463" s="228"/>
      <c r="FK463" s="228"/>
      <c r="FL463" s="228"/>
      <c r="FM463" s="933"/>
      <c r="FN463" s="634">
        <v>3.508125235286736</v>
      </c>
      <c r="FO463" s="228"/>
      <c r="FP463" s="639">
        <v>1491</v>
      </c>
      <c r="FQ463" s="234" t="s">
        <v>161</v>
      </c>
      <c r="FR463" s="42"/>
      <c r="FS463" s="629">
        <v>85.029876227059319</v>
      </c>
      <c r="GR463" s="225"/>
      <c r="GS463" s="225"/>
    </row>
    <row r="464" spans="1:201" hidden="1" x14ac:dyDescent="0.25">
      <c r="A464" s="101">
        <v>341</v>
      </c>
      <c r="B464" s="228">
        <f>COUNTIFS($E$1:E464,E464,$G$1:G464,G464)</f>
        <v>1</v>
      </c>
      <c r="C464" s="228"/>
      <c r="D464" s="966">
        <v>7935</v>
      </c>
      <c r="E464" s="233" t="s">
        <v>338</v>
      </c>
      <c r="F464" s="223" t="s">
        <v>36</v>
      </c>
      <c r="G464" s="230">
        <v>6105170126</v>
      </c>
      <c r="H464" s="230">
        <f t="shared" si="11"/>
        <v>57</v>
      </c>
      <c r="I464" s="223" t="s">
        <v>1257</v>
      </c>
      <c r="J464" s="232" t="s">
        <v>445</v>
      </c>
      <c r="K464" s="230" t="s">
        <v>53</v>
      </c>
      <c r="L464" s="257" t="s">
        <v>48</v>
      </c>
      <c r="M464" s="230">
        <v>47</v>
      </c>
      <c r="N464" s="223">
        <v>6</v>
      </c>
      <c r="O464" s="223" t="s">
        <v>969</v>
      </c>
      <c r="P464" s="620"/>
      <c r="Q464" s="297" t="s">
        <v>1213</v>
      </c>
      <c r="T464" s="173" t="s">
        <v>805</v>
      </c>
      <c r="U464" s="177" t="s">
        <v>1214</v>
      </c>
      <c r="V464" s="193" t="s">
        <v>545</v>
      </c>
      <c r="W464" s="173" t="s">
        <v>807</v>
      </c>
      <c r="X464" s="190" t="s">
        <v>808</v>
      </c>
      <c r="Y464" s="173" t="s">
        <v>545</v>
      </c>
      <c r="Z464" s="173" t="s">
        <v>545</v>
      </c>
      <c r="AA464" s="97"/>
      <c r="AB464" s="97"/>
      <c r="AC464" s="109"/>
      <c r="AD464" s="109"/>
      <c r="AE464" s="109"/>
      <c r="AF464" s="109"/>
      <c r="AG464" s="109"/>
      <c r="AH464" s="166" t="s">
        <v>161</v>
      </c>
      <c r="AL464" s="318"/>
      <c r="AN464" s="281"/>
      <c r="AP464" s="370">
        <v>9.52</v>
      </c>
      <c r="AQ464" s="320">
        <v>8.18</v>
      </c>
      <c r="AR464" s="371">
        <v>77.3</v>
      </c>
      <c r="AS464" s="322">
        <v>95</v>
      </c>
      <c r="AT464" s="373">
        <v>1.1638141809290954</v>
      </c>
      <c r="AU464" s="369">
        <v>89.962836185819071</v>
      </c>
      <c r="AV464" s="325">
        <v>0.11137108095460928</v>
      </c>
      <c r="AW464" s="280">
        <v>5.3</v>
      </c>
      <c r="AX464" s="326">
        <v>0.51</v>
      </c>
      <c r="AY464" s="330">
        <v>7.24</v>
      </c>
      <c r="AZ464" s="231" t="s">
        <v>754</v>
      </c>
      <c r="BA464" s="327">
        <v>0.77</v>
      </c>
      <c r="BB464" s="328">
        <v>7.2100000000000003E-3</v>
      </c>
      <c r="BC464" s="329">
        <v>0.84399999999999997</v>
      </c>
      <c r="BD464" s="329"/>
      <c r="BE464" s="231"/>
      <c r="BF464" s="231"/>
      <c r="BG464" s="231"/>
      <c r="BH464" s="231"/>
      <c r="BJ464" s="108">
        <v>63.6</v>
      </c>
      <c r="BK464" s="108">
        <v>36.299999999999997</v>
      </c>
      <c r="BL464" s="331">
        <v>1.7520661157024795</v>
      </c>
      <c r="BM464" s="332">
        <v>0.39</v>
      </c>
      <c r="BN464" s="231" t="s">
        <v>754</v>
      </c>
      <c r="BO464" s="330">
        <v>2.83</v>
      </c>
      <c r="BP464" s="330">
        <v>7.41</v>
      </c>
      <c r="BQ464" s="333"/>
      <c r="BR464" s="330">
        <v>9.23</v>
      </c>
      <c r="BS464" s="330">
        <v>92.4</v>
      </c>
      <c r="BT464" s="477">
        <v>11774</v>
      </c>
      <c r="BU464" s="330">
        <v>7.5999999999999943</v>
      </c>
      <c r="BV464" s="330">
        <v>9.39</v>
      </c>
      <c r="BW464" s="330">
        <v>24.9</v>
      </c>
      <c r="BX464" s="330">
        <v>2.78</v>
      </c>
      <c r="BY464" s="330">
        <v>57.7</v>
      </c>
      <c r="BZ464" s="330">
        <v>6.45</v>
      </c>
      <c r="CA464" s="330">
        <v>1.44</v>
      </c>
      <c r="CB464" s="330">
        <v>0.16</v>
      </c>
      <c r="CC464" s="330">
        <v>0.47</v>
      </c>
      <c r="CN464" s="470">
        <v>12.6</v>
      </c>
      <c r="CO464" s="470">
        <v>36</v>
      </c>
      <c r="CP464" s="470">
        <v>4.54</v>
      </c>
      <c r="CQ464" s="470">
        <v>50.7</v>
      </c>
      <c r="CR464" s="470">
        <v>6.39</v>
      </c>
      <c r="CS464" s="470">
        <v>1.47</v>
      </c>
      <c r="CT464" s="470">
        <v>0.19</v>
      </c>
      <c r="CU464" s="470">
        <v>0.16</v>
      </c>
      <c r="CX464" s="158"/>
      <c r="CY464" s="158"/>
      <c r="CZ464" s="62" t="s">
        <v>936</v>
      </c>
      <c r="DA464" s="62" t="s">
        <v>1294</v>
      </c>
      <c r="DI464" s="4" t="s">
        <v>338</v>
      </c>
      <c r="DM464" s="226">
        <v>57</v>
      </c>
      <c r="DN464" s="521" t="s">
        <v>1088</v>
      </c>
      <c r="DO464" s="46" t="s">
        <v>48</v>
      </c>
      <c r="DP464" s="986" t="s">
        <v>161</v>
      </c>
      <c r="DQ464" s="230">
        <v>2</v>
      </c>
      <c r="DR464" s="546" t="s">
        <v>34</v>
      </c>
      <c r="DS464" s="546" t="s">
        <v>506</v>
      </c>
      <c r="DX464" s="223">
        <v>239.2</v>
      </c>
      <c r="DY464" s="223" t="s">
        <v>863</v>
      </c>
      <c r="DZ464" s="230">
        <v>54352</v>
      </c>
      <c r="EA464" s="230">
        <v>85.1</v>
      </c>
      <c r="EB464" s="230">
        <v>14.9</v>
      </c>
      <c r="EC464" s="230">
        <v>49.5</v>
      </c>
      <c r="ED464" s="223" t="s">
        <v>1516</v>
      </c>
      <c r="EE464" s="230">
        <v>3007.6</v>
      </c>
      <c r="EF464" s="230">
        <v>13.14</v>
      </c>
      <c r="EG464" s="448" t="s">
        <v>2757</v>
      </c>
      <c r="EH464" s="547">
        <v>5</v>
      </c>
      <c r="EI464" s="282">
        <v>6</v>
      </c>
      <c r="EJ464" s="282">
        <v>47</v>
      </c>
      <c r="EK464" s="230"/>
      <c r="EL464" s="107">
        <v>3</v>
      </c>
      <c r="EM464" s="107">
        <v>1</v>
      </c>
      <c r="EN464" s="223">
        <v>180</v>
      </c>
      <c r="EO464" s="223">
        <v>86</v>
      </c>
      <c r="EP464" s="557">
        <f t="shared" si="10"/>
        <v>26.543209876543209</v>
      </c>
      <c r="EQ464" s="546">
        <v>2</v>
      </c>
      <c r="ER464" s="107" t="s">
        <v>863</v>
      </c>
      <c r="ES464" s="546">
        <v>3</v>
      </c>
      <c r="ET464" s="557">
        <v>2</v>
      </c>
      <c r="EU464" s="223">
        <v>4</v>
      </c>
      <c r="EV464" s="1030">
        <v>43140</v>
      </c>
      <c r="EW464" s="107"/>
      <c r="EX464" s="987">
        <v>7935</v>
      </c>
      <c r="EY464" s="630">
        <v>75</v>
      </c>
      <c r="EZ464" s="230">
        <v>336155</v>
      </c>
      <c r="FA464" s="230">
        <v>2</v>
      </c>
      <c r="FB464" s="133">
        <v>8964.1333333333332</v>
      </c>
      <c r="FC464" s="230">
        <v>220794</v>
      </c>
      <c r="FD464" s="607">
        <v>5887.84</v>
      </c>
      <c r="FE464" s="623">
        <v>276728.48</v>
      </c>
      <c r="FF464" s="228"/>
      <c r="FG464" s="228"/>
      <c r="FH464" s="228"/>
      <c r="FI464" s="228"/>
      <c r="FJ464" s="228"/>
      <c r="FK464" s="228"/>
      <c r="FL464" s="228"/>
      <c r="FM464" s="933"/>
      <c r="FN464" s="634">
        <v>9.2312291094866712</v>
      </c>
      <c r="FO464" s="228"/>
      <c r="FP464" s="639">
        <v>54352</v>
      </c>
      <c r="FQ464" s="234" t="s">
        <v>161</v>
      </c>
      <c r="FR464" s="42"/>
      <c r="FS464" s="629">
        <v>65.682200175514268</v>
      </c>
      <c r="GR464" s="225"/>
      <c r="GS464" s="225"/>
    </row>
    <row r="465" spans="1:201" hidden="1" x14ac:dyDescent="0.25">
      <c r="A465" s="101">
        <v>342</v>
      </c>
      <c r="B465" s="228">
        <f>COUNTIFS($E$1:E465,E465,$G$1:G465,G465)</f>
        <v>1</v>
      </c>
      <c r="C465" s="228"/>
      <c r="D465" s="966">
        <v>7988</v>
      </c>
      <c r="E465" s="233" t="s">
        <v>1258</v>
      </c>
      <c r="F465" s="223" t="s">
        <v>30</v>
      </c>
      <c r="G465" s="230">
        <v>6805067203</v>
      </c>
      <c r="H465" s="230">
        <f t="shared" si="11"/>
        <v>50</v>
      </c>
      <c r="I465" s="223" t="s">
        <v>1259</v>
      </c>
      <c r="J465" s="232" t="s">
        <v>1260</v>
      </c>
      <c r="K465" s="230" t="s">
        <v>53</v>
      </c>
      <c r="L465" s="257" t="s">
        <v>48</v>
      </c>
      <c r="M465" s="230">
        <v>5</v>
      </c>
      <c r="N465" s="223" t="s">
        <v>571</v>
      </c>
      <c r="O465" s="223" t="s">
        <v>863</v>
      </c>
      <c r="P465" s="620"/>
      <c r="Q465" s="297" t="s">
        <v>1261</v>
      </c>
      <c r="T465" s="173" t="s">
        <v>805</v>
      </c>
      <c r="U465" s="177" t="s">
        <v>1214</v>
      </c>
      <c r="V465" s="193" t="s">
        <v>545</v>
      </c>
      <c r="W465" s="173" t="s">
        <v>807</v>
      </c>
      <c r="X465" s="190" t="s">
        <v>808</v>
      </c>
      <c r="Y465" s="173" t="s">
        <v>545</v>
      </c>
      <c r="Z465" s="173" t="s">
        <v>545</v>
      </c>
      <c r="AA465" s="97"/>
      <c r="AB465" s="97"/>
      <c r="AC465" s="109"/>
      <c r="AD465" s="109"/>
      <c r="AE465" s="109"/>
      <c r="AF465" s="109"/>
      <c r="AG465" s="109"/>
      <c r="AH465" s="166" t="s">
        <v>161</v>
      </c>
      <c r="AL465" s="318"/>
      <c r="AN465" s="281"/>
      <c r="AP465" s="370">
        <v>19.399999999999999</v>
      </c>
      <c r="AQ465" s="320">
        <v>73.7</v>
      </c>
      <c r="AR465" s="371">
        <v>4.34</v>
      </c>
      <c r="AS465" s="322">
        <v>97.44</v>
      </c>
      <c r="AT465" s="373">
        <v>0.26322930800542738</v>
      </c>
      <c r="AU465" s="369">
        <v>1.1424151967435547</v>
      </c>
      <c r="AV465" s="325">
        <v>0.24859046642747304</v>
      </c>
      <c r="AW465" s="280">
        <v>14.2</v>
      </c>
      <c r="AX465" s="326">
        <v>0.45</v>
      </c>
      <c r="AY465" s="330">
        <v>2.5299999999999998</v>
      </c>
      <c r="AZ465" s="231" t="s">
        <v>754</v>
      </c>
      <c r="BA465" s="327">
        <v>33.799999999999997</v>
      </c>
      <c r="BB465" s="328">
        <v>0.17</v>
      </c>
      <c r="BC465" s="329">
        <v>1.0399999999999998</v>
      </c>
      <c r="BD465" s="329"/>
      <c r="BE465" s="231"/>
      <c r="BF465" s="231"/>
      <c r="BG465" s="231"/>
      <c r="BH465" s="231"/>
      <c r="BJ465" s="108">
        <v>65.400000000000006</v>
      </c>
      <c r="BK465" s="108">
        <v>34.5</v>
      </c>
      <c r="BL465" s="331">
        <v>1.8956521739130436</v>
      </c>
      <c r="BM465" s="332">
        <v>0.22</v>
      </c>
      <c r="BN465" s="231" t="s">
        <v>754</v>
      </c>
      <c r="BO465" s="330">
        <v>1.79</v>
      </c>
      <c r="BP465" s="330">
        <v>3.11</v>
      </c>
      <c r="BQ465" s="333"/>
      <c r="BR465" s="330">
        <v>53.76</v>
      </c>
      <c r="BS465" s="330">
        <v>90.6</v>
      </c>
      <c r="BT465" s="477">
        <v>15648</v>
      </c>
      <c r="BU465" s="330">
        <v>9.4000000000000057</v>
      </c>
      <c r="BV465" s="330">
        <v>65.459999999999994</v>
      </c>
      <c r="BW465" s="330">
        <v>59.4</v>
      </c>
      <c r="BX465" s="330">
        <v>43.8</v>
      </c>
      <c r="BY465" s="330">
        <v>13.5</v>
      </c>
      <c r="BZ465" s="330">
        <v>9.9600000000000009</v>
      </c>
      <c r="CA465" s="330">
        <v>15.9</v>
      </c>
      <c r="CB465" s="330">
        <v>11.7</v>
      </c>
      <c r="CC465" s="330">
        <v>0.61</v>
      </c>
      <c r="CN465" s="470">
        <v>75.3</v>
      </c>
      <c r="CO465" s="470">
        <v>62.8</v>
      </c>
      <c r="CP465" s="470">
        <v>47.3</v>
      </c>
      <c r="CQ465" s="470">
        <v>19.2</v>
      </c>
      <c r="CR465" s="470">
        <v>14.5</v>
      </c>
      <c r="CS465" s="470">
        <v>13.6</v>
      </c>
      <c r="CT465" s="470">
        <v>10.3</v>
      </c>
      <c r="CU465" s="470">
        <v>0.21</v>
      </c>
      <c r="CX465" s="158"/>
      <c r="CY465" s="158"/>
      <c r="CZ465" s="62" t="s">
        <v>927</v>
      </c>
      <c r="DA465" s="62" t="s">
        <v>927</v>
      </c>
      <c r="DI465" s="4" t="s">
        <v>1258</v>
      </c>
      <c r="DM465" s="226">
        <v>50</v>
      </c>
      <c r="DN465" s="521" t="s">
        <v>1088</v>
      </c>
      <c r="DO465" s="46" t="s">
        <v>48</v>
      </c>
      <c r="DP465" s="986" t="s">
        <v>161</v>
      </c>
      <c r="DX465" s="223" t="s">
        <v>863</v>
      </c>
      <c r="DY465" s="223" t="s">
        <v>863</v>
      </c>
      <c r="DZ465" s="230">
        <v>559</v>
      </c>
      <c r="EA465" s="230">
        <v>7.9</v>
      </c>
      <c r="EB465" s="230">
        <v>92.1</v>
      </c>
      <c r="EC465" s="223" t="s">
        <v>863</v>
      </c>
      <c r="ED465" s="223" t="s">
        <v>863</v>
      </c>
      <c r="EE465" s="223" t="s">
        <v>863</v>
      </c>
      <c r="EF465" s="223" t="s">
        <v>863</v>
      </c>
      <c r="EG465" s="230">
        <v>0</v>
      </c>
      <c r="EI465" s="282" t="s">
        <v>571</v>
      </c>
      <c r="EJ465" s="282">
        <v>5</v>
      </c>
      <c r="EK465" s="230"/>
      <c r="EL465" s="107">
        <v>2</v>
      </c>
      <c r="EM465" s="107">
        <v>1</v>
      </c>
      <c r="EN465" s="223">
        <v>178</v>
      </c>
      <c r="EO465" s="223">
        <v>105</v>
      </c>
      <c r="EP465" s="557">
        <f t="shared" si="10"/>
        <v>33.139755081429108</v>
      </c>
      <c r="EQ465" s="546">
        <v>1</v>
      </c>
      <c r="ER465" s="107" t="s">
        <v>863</v>
      </c>
      <c r="ES465" s="546">
        <v>2</v>
      </c>
      <c r="ET465" s="557">
        <v>1</v>
      </c>
      <c r="EU465" s="223">
        <v>4</v>
      </c>
      <c r="EV465" s="1030">
        <v>42079</v>
      </c>
      <c r="EW465" s="107" t="s">
        <v>1984</v>
      </c>
      <c r="EX465" s="987">
        <v>7988</v>
      </c>
      <c r="EY465" s="630">
        <v>75</v>
      </c>
      <c r="EZ465" s="230">
        <v>7585</v>
      </c>
      <c r="FA465" s="230">
        <v>2</v>
      </c>
      <c r="FB465" s="133">
        <v>202.26666666666668</v>
      </c>
      <c r="FC465" s="230">
        <v>5587</v>
      </c>
      <c r="FD465" s="607">
        <v>148.98666666666668</v>
      </c>
      <c r="FE465" s="623">
        <v>744.93333333333351</v>
      </c>
      <c r="FF465" s="228"/>
      <c r="FG465" s="228"/>
      <c r="FH465" s="228"/>
      <c r="FI465" s="228"/>
      <c r="FJ465" s="228"/>
      <c r="FK465" s="228"/>
      <c r="FL465" s="228"/>
      <c r="FM465" s="933"/>
      <c r="FN465" s="634">
        <v>3.7520136030069802</v>
      </c>
      <c r="FO465" s="228"/>
      <c r="FP465" s="639">
        <v>559</v>
      </c>
      <c r="FQ465" s="234" t="s">
        <v>161</v>
      </c>
      <c r="FR465" s="42"/>
      <c r="FS465" s="629">
        <v>73.658536585365852</v>
      </c>
      <c r="GR465" s="225"/>
      <c r="GS465" s="225"/>
    </row>
    <row r="466" spans="1:201" hidden="1" x14ac:dyDescent="0.25">
      <c r="A466" s="101">
        <v>343</v>
      </c>
      <c r="B466" s="228">
        <f>COUNTIFS($E$1:E466,E466,$G$1:G466,G466)</f>
        <v>1</v>
      </c>
      <c r="C466" s="228"/>
      <c r="D466" s="966">
        <v>7989</v>
      </c>
      <c r="E466" s="233" t="s">
        <v>1262</v>
      </c>
      <c r="F466" s="223" t="s">
        <v>54</v>
      </c>
      <c r="G466" s="230">
        <v>7756155352</v>
      </c>
      <c r="H466" s="230">
        <f t="shared" si="11"/>
        <v>41</v>
      </c>
      <c r="I466" s="223" t="s">
        <v>1259</v>
      </c>
      <c r="J466" s="232" t="s">
        <v>1263</v>
      </c>
      <c r="K466" s="230" t="s">
        <v>53</v>
      </c>
      <c r="L466" s="257" t="s">
        <v>48</v>
      </c>
      <c r="M466" s="230">
        <v>5</v>
      </c>
      <c r="N466" s="223">
        <v>2</v>
      </c>
      <c r="O466" s="223" t="s">
        <v>863</v>
      </c>
      <c r="P466" s="620"/>
      <c r="Q466" s="297" t="s">
        <v>1261</v>
      </c>
      <c r="T466" s="173" t="s">
        <v>805</v>
      </c>
      <c r="U466" s="177" t="s">
        <v>1214</v>
      </c>
      <c r="V466" s="193" t="s">
        <v>545</v>
      </c>
      <c r="W466" s="173" t="s">
        <v>807</v>
      </c>
      <c r="X466" s="190" t="s">
        <v>808</v>
      </c>
      <c r="Y466" s="173" t="s">
        <v>545</v>
      </c>
      <c r="Z466" s="173" t="s">
        <v>545</v>
      </c>
      <c r="AA466" s="97"/>
      <c r="AB466" s="97"/>
      <c r="AC466" s="109"/>
      <c r="AD466" s="109"/>
      <c r="AE466" s="109"/>
      <c r="AF466" s="109"/>
      <c r="AG466" s="109"/>
      <c r="AH466" s="166" t="s">
        <v>161</v>
      </c>
      <c r="AL466" s="318"/>
      <c r="AN466" s="281"/>
      <c r="AP466" s="370">
        <v>4.3499999999999996</v>
      </c>
      <c r="AQ466" s="320">
        <v>6.74</v>
      </c>
      <c r="AR466" s="371">
        <v>81.900000000000006</v>
      </c>
      <c r="AS466" s="322">
        <v>92.990000000000009</v>
      </c>
      <c r="AT466" s="373">
        <v>0.64540059347181</v>
      </c>
      <c r="AU466" s="369">
        <v>52.858308605341243</v>
      </c>
      <c r="AV466" s="325">
        <v>4.9074909747292415E-2</v>
      </c>
      <c r="AW466" s="280">
        <v>0.16</v>
      </c>
      <c r="AX466" s="326">
        <v>0</v>
      </c>
      <c r="AY466" s="330">
        <v>0</v>
      </c>
      <c r="AZ466" s="231" t="s">
        <v>754</v>
      </c>
      <c r="BA466" s="327">
        <v>0</v>
      </c>
      <c r="BB466" s="328">
        <v>2.8000000000000001E-2</v>
      </c>
      <c r="BC466" s="329">
        <v>0.83799999999999986</v>
      </c>
      <c r="BD466" s="329"/>
      <c r="BE466" s="231"/>
      <c r="BF466" s="231"/>
      <c r="BG466" s="231"/>
      <c r="BH466" s="231"/>
      <c r="BJ466" s="108">
        <v>53.6</v>
      </c>
      <c r="BK466" s="108">
        <v>46.4</v>
      </c>
      <c r="BL466" s="331">
        <v>1.1551724137931034</v>
      </c>
      <c r="BM466" s="332">
        <v>4.8500000000000001E-3</v>
      </c>
      <c r="BN466" s="231" t="s">
        <v>754</v>
      </c>
      <c r="BO466" s="330">
        <v>0</v>
      </c>
      <c r="BP466" s="330">
        <v>15.4</v>
      </c>
      <c r="BQ466" s="333"/>
      <c r="BR466" s="330">
        <v>6.41</v>
      </c>
      <c r="BS466" s="330">
        <v>88.2</v>
      </c>
      <c r="BT466" s="477">
        <v>15266</v>
      </c>
      <c r="BU466" s="330">
        <v>11.799999999999997</v>
      </c>
      <c r="BV466" s="330">
        <v>7.25</v>
      </c>
      <c r="BW466" s="330">
        <v>40.6</v>
      </c>
      <c r="BX466" s="330">
        <v>3.42</v>
      </c>
      <c r="BY466" s="330">
        <v>35.5</v>
      </c>
      <c r="BZ466" s="330">
        <v>2.99</v>
      </c>
      <c r="CA466" s="330">
        <v>9.91</v>
      </c>
      <c r="CB466" s="330">
        <v>0.84</v>
      </c>
      <c r="CC466" s="330">
        <v>7.9000000000000001E-2</v>
      </c>
      <c r="CN466" s="470">
        <v>7.88</v>
      </c>
      <c r="CO466" s="470">
        <v>80.599999999999994</v>
      </c>
      <c r="CP466" s="470">
        <v>6.35</v>
      </c>
      <c r="CQ466" s="470">
        <v>11.5</v>
      </c>
      <c r="CR466" s="470">
        <v>0.9</v>
      </c>
      <c r="CS466" s="470">
        <v>5.31</v>
      </c>
      <c r="CT466" s="470">
        <v>0.42</v>
      </c>
      <c r="CU466" s="470">
        <v>1.6E-2</v>
      </c>
      <c r="CX466" s="158"/>
      <c r="CY466" s="158"/>
      <c r="CZ466" s="62" t="s">
        <v>933</v>
      </c>
      <c r="DA466" s="62" t="s">
        <v>933</v>
      </c>
      <c r="DI466" s="4" t="s">
        <v>1262</v>
      </c>
      <c r="DM466" s="226">
        <v>41</v>
      </c>
      <c r="DN466" s="266" t="s">
        <v>1090</v>
      </c>
      <c r="DO466" s="46" t="s">
        <v>48</v>
      </c>
      <c r="DP466" s="986" t="s">
        <v>161</v>
      </c>
      <c r="DX466" s="223" t="s">
        <v>863</v>
      </c>
      <c r="DY466" s="223" t="s">
        <v>863</v>
      </c>
      <c r="DZ466" s="230">
        <v>535</v>
      </c>
      <c r="EA466" s="230">
        <v>49.9</v>
      </c>
      <c r="EB466" s="230">
        <v>50.1</v>
      </c>
      <c r="EC466" s="223" t="s">
        <v>863</v>
      </c>
      <c r="ED466" s="223" t="s">
        <v>863</v>
      </c>
      <c r="EE466" s="223" t="s">
        <v>863</v>
      </c>
      <c r="EF466" s="223" t="s">
        <v>863</v>
      </c>
      <c r="EG466" s="230">
        <v>0</v>
      </c>
      <c r="EI466" s="282">
        <v>2</v>
      </c>
      <c r="EJ466" s="282">
        <v>5</v>
      </c>
      <c r="EK466" s="230"/>
      <c r="EL466" s="107">
        <v>2</v>
      </c>
      <c r="EM466" s="107">
        <v>0</v>
      </c>
      <c r="EN466" s="107" t="s">
        <v>754</v>
      </c>
      <c r="EO466" s="107" t="s">
        <v>754</v>
      </c>
      <c r="EP466" s="557" t="s">
        <v>754</v>
      </c>
      <c r="EQ466" s="546">
        <v>1</v>
      </c>
      <c r="ER466" s="107" t="s">
        <v>863</v>
      </c>
      <c r="ES466" s="557">
        <v>0</v>
      </c>
      <c r="ET466" s="557">
        <v>0</v>
      </c>
      <c r="EU466" s="107" t="s">
        <v>863</v>
      </c>
      <c r="EV466" s="107"/>
      <c r="EW466" s="107"/>
      <c r="EX466" s="987">
        <v>7989</v>
      </c>
      <c r="EY466" s="630">
        <v>75</v>
      </c>
      <c r="EZ466" s="230">
        <v>31975</v>
      </c>
      <c r="FA466" s="230">
        <v>2</v>
      </c>
      <c r="FB466" s="133">
        <v>852.66666666666663</v>
      </c>
      <c r="FC466" s="230">
        <v>5309</v>
      </c>
      <c r="FD466" s="607">
        <v>141.57333333333332</v>
      </c>
      <c r="FE466" s="623">
        <v>707.86666666666656</v>
      </c>
      <c r="FF466" s="228"/>
      <c r="FG466" s="228"/>
      <c r="FH466" s="228"/>
      <c r="FI466" s="228"/>
      <c r="FJ466" s="228"/>
      <c r="FK466" s="228"/>
      <c r="FL466" s="228"/>
      <c r="FM466" s="933"/>
      <c r="FN466" s="634">
        <v>3.7789602561687703</v>
      </c>
      <c r="FO466" s="228"/>
      <c r="FP466" s="639">
        <v>535</v>
      </c>
      <c r="FQ466" s="234" t="s">
        <v>161</v>
      </c>
      <c r="FR466" s="42"/>
      <c r="FS466" s="629">
        <v>16.603596559812352</v>
      </c>
      <c r="GR466" s="225"/>
      <c r="GS466" s="225"/>
    </row>
    <row r="467" spans="1:201" hidden="1" x14ac:dyDescent="0.25">
      <c r="A467" s="101">
        <v>344</v>
      </c>
      <c r="B467" s="228">
        <f>COUNTIFS($E$1:E467,E467,$G$1:G467,G467)</f>
        <v>2</v>
      </c>
      <c r="C467" s="228"/>
      <c r="D467" s="966">
        <v>7994</v>
      </c>
      <c r="E467" s="233" t="s">
        <v>172</v>
      </c>
      <c r="F467" s="223" t="s">
        <v>44</v>
      </c>
      <c r="G467" s="230">
        <v>530211088</v>
      </c>
      <c r="H467" s="230">
        <f t="shared" si="11"/>
        <v>65</v>
      </c>
      <c r="I467" s="223" t="s">
        <v>1264</v>
      </c>
      <c r="J467" s="232" t="s">
        <v>1265</v>
      </c>
      <c r="K467" s="230" t="s">
        <v>53</v>
      </c>
      <c r="L467" s="257" t="s">
        <v>48</v>
      </c>
      <c r="M467" s="230">
        <v>10</v>
      </c>
      <c r="N467" s="223">
        <v>10</v>
      </c>
      <c r="O467" s="223" t="s">
        <v>969</v>
      </c>
      <c r="P467" s="620"/>
      <c r="Q467" s="297" t="s">
        <v>1261</v>
      </c>
      <c r="T467" s="173" t="s">
        <v>805</v>
      </c>
      <c r="U467" s="177" t="s">
        <v>1214</v>
      </c>
      <c r="V467" s="193" t="s">
        <v>545</v>
      </c>
      <c r="W467" s="173" t="s">
        <v>807</v>
      </c>
      <c r="X467" s="190" t="s">
        <v>808</v>
      </c>
      <c r="Y467" s="173" t="s">
        <v>545</v>
      </c>
      <c r="Z467" s="173" t="s">
        <v>545</v>
      </c>
      <c r="AA467" s="97"/>
      <c r="AB467" s="97"/>
      <c r="AC467" s="109"/>
      <c r="AD467" s="109"/>
      <c r="AE467" s="109"/>
      <c r="AF467" s="109"/>
      <c r="AG467" s="109"/>
      <c r="AH467" s="166" t="s">
        <v>158</v>
      </c>
      <c r="AI467" s="72" t="s">
        <v>470</v>
      </c>
      <c r="AL467" s="318"/>
      <c r="AN467" s="281"/>
      <c r="AP467" s="478" t="s">
        <v>754</v>
      </c>
      <c r="AQ467" s="479" t="s">
        <v>754</v>
      </c>
      <c r="AR467" s="480" t="s">
        <v>754</v>
      </c>
      <c r="AS467" s="322" t="e">
        <v>#VALUE!</v>
      </c>
      <c r="AT467" s="373" t="e">
        <v>#VALUE!</v>
      </c>
      <c r="AU467" s="369" t="e">
        <v>#VALUE!</v>
      </c>
      <c r="AV467" s="325" t="e">
        <v>#VALUE!</v>
      </c>
      <c r="AW467" s="280">
        <v>6.19</v>
      </c>
      <c r="AX467" s="326">
        <v>1.1000000000000001</v>
      </c>
      <c r="AY467" s="330">
        <v>1.92</v>
      </c>
      <c r="AZ467" s="231" t="s">
        <v>754</v>
      </c>
      <c r="BA467" s="327">
        <v>1.1599999999999999</v>
      </c>
      <c r="BB467" s="328">
        <v>0.1</v>
      </c>
      <c r="BC467" s="329" t="e">
        <v>#VALUE!</v>
      </c>
      <c r="BD467" s="346"/>
      <c r="BE467" s="231"/>
      <c r="BF467" s="231"/>
      <c r="BG467" s="231"/>
      <c r="BH467" s="231"/>
      <c r="BJ467" s="108">
        <v>51.7</v>
      </c>
      <c r="BK467" s="108">
        <v>48.1</v>
      </c>
      <c r="BL467" s="331">
        <v>1.0748440748440748</v>
      </c>
      <c r="BM467" s="332">
        <v>0</v>
      </c>
      <c r="BN467" s="231" t="s">
        <v>754</v>
      </c>
      <c r="BO467" s="330">
        <v>11.6</v>
      </c>
      <c r="BP467" s="330">
        <v>12.5</v>
      </c>
      <c r="BQ467" s="333"/>
      <c r="BR467" s="481" t="s">
        <v>754</v>
      </c>
      <c r="BS467" s="481" t="s">
        <v>754</v>
      </c>
      <c r="BT467" s="481" t="s">
        <v>754</v>
      </c>
      <c r="BU467" s="481" t="s">
        <v>754</v>
      </c>
      <c r="BV467" s="481" t="s">
        <v>754</v>
      </c>
      <c r="BW467" s="481" t="s">
        <v>754</v>
      </c>
      <c r="BX467" s="481" t="s">
        <v>754</v>
      </c>
      <c r="BY467" s="481" t="s">
        <v>754</v>
      </c>
      <c r="BZ467" s="481" t="s">
        <v>754</v>
      </c>
      <c r="CA467" s="481" t="s">
        <v>754</v>
      </c>
      <c r="CB467" s="481" t="s">
        <v>754</v>
      </c>
      <c r="CC467" s="481" t="s">
        <v>754</v>
      </c>
      <c r="CN467" s="470">
        <v>7.25</v>
      </c>
      <c r="CO467" s="470">
        <v>37.6</v>
      </c>
      <c r="CP467" s="470">
        <v>3.31</v>
      </c>
      <c r="CQ467" s="470">
        <v>15.3</v>
      </c>
      <c r="CR467" s="470">
        <v>1.35</v>
      </c>
      <c r="CS467" s="470">
        <v>29.4</v>
      </c>
      <c r="CT467" s="470">
        <v>2.59</v>
      </c>
      <c r="CU467" s="472">
        <v>0</v>
      </c>
      <c r="CX467" s="158" t="s">
        <v>943</v>
      </c>
      <c r="CY467" s="158">
        <v>4</v>
      </c>
      <c r="CZ467" s="62" t="s">
        <v>754</v>
      </c>
      <c r="DA467" s="62" t="s">
        <v>754</v>
      </c>
      <c r="DB467" s="349" t="s">
        <v>1582</v>
      </c>
      <c r="DI467" s="4" t="s">
        <v>172</v>
      </c>
      <c r="DM467" s="226">
        <v>65</v>
      </c>
      <c r="DN467" s="62" t="s">
        <v>1151</v>
      </c>
      <c r="DO467" s="46" t="s">
        <v>48</v>
      </c>
      <c r="DP467" s="986" t="s">
        <v>158</v>
      </c>
      <c r="DQ467" s="230">
        <v>2</v>
      </c>
      <c r="DX467" s="223" t="s">
        <v>863</v>
      </c>
      <c r="DY467" s="223" t="s">
        <v>863</v>
      </c>
      <c r="DZ467" s="230">
        <v>188</v>
      </c>
      <c r="EA467" s="230">
        <v>60.6</v>
      </c>
      <c r="EB467" s="230">
        <v>39.4</v>
      </c>
      <c r="EC467" s="230">
        <v>0.3</v>
      </c>
      <c r="ED467" s="230">
        <v>252.4</v>
      </c>
      <c r="EE467" s="223" t="s">
        <v>863</v>
      </c>
      <c r="EF467" s="230">
        <v>5</v>
      </c>
      <c r="EG467" s="230">
        <v>0</v>
      </c>
      <c r="EI467" s="282">
        <v>10</v>
      </c>
      <c r="EJ467" s="282">
        <v>10</v>
      </c>
      <c r="EK467" s="230"/>
      <c r="EL467" s="107">
        <v>2</v>
      </c>
      <c r="EM467" s="107">
        <v>0</v>
      </c>
      <c r="EN467" s="107">
        <v>175</v>
      </c>
      <c r="EO467" s="107">
        <v>118</v>
      </c>
      <c r="EP467" s="557">
        <f>EO467/((EN467/100)*(EN467/100))</f>
        <v>38.530612244897959</v>
      </c>
      <c r="EQ467" s="546">
        <v>0</v>
      </c>
      <c r="ER467" s="1030">
        <v>42339</v>
      </c>
      <c r="ES467" s="557" t="s">
        <v>754</v>
      </c>
      <c r="ET467" s="557" t="s">
        <v>754</v>
      </c>
      <c r="EU467" s="107" t="s">
        <v>863</v>
      </c>
      <c r="EV467" s="107"/>
      <c r="EW467" s="107"/>
      <c r="EX467" s="987">
        <v>7994</v>
      </c>
      <c r="EY467" s="630">
        <v>75</v>
      </c>
      <c r="EZ467" s="230">
        <v>784000</v>
      </c>
      <c r="FA467" s="230">
        <v>2</v>
      </c>
      <c r="FB467" s="133">
        <v>20906.666666666668</v>
      </c>
      <c r="FC467" s="230">
        <v>1351</v>
      </c>
      <c r="FD467" s="607">
        <v>36.026666666666664</v>
      </c>
      <c r="FE467" s="623">
        <v>360.26666666666665</v>
      </c>
      <c r="FF467" s="228"/>
      <c r="FG467" s="228"/>
      <c r="FH467" s="228"/>
      <c r="FI467" s="228"/>
      <c r="FJ467" s="228"/>
      <c r="FK467" s="228"/>
      <c r="FL467" s="228"/>
      <c r="FM467" s="933"/>
      <c r="FN467" s="634">
        <v>5.2183567727609184</v>
      </c>
      <c r="FO467" s="228"/>
      <c r="FP467" s="639">
        <v>188</v>
      </c>
      <c r="FQ467" s="234" t="s">
        <v>158</v>
      </c>
      <c r="FR467" s="42" t="s">
        <v>470</v>
      </c>
      <c r="FS467" s="629">
        <v>0.17232142857142857</v>
      </c>
      <c r="GR467" s="225"/>
      <c r="GS467" s="225"/>
    </row>
    <row r="468" spans="1:201" hidden="1" x14ac:dyDescent="0.25">
      <c r="A468" s="101">
        <v>345</v>
      </c>
      <c r="B468" s="228">
        <f>COUNTIFS($E$1:E468,E468,$G$1:G468,G468)</f>
        <v>1</v>
      </c>
      <c r="C468" s="228"/>
      <c r="D468" s="966">
        <v>8001</v>
      </c>
      <c r="E468" s="233" t="s">
        <v>1266</v>
      </c>
      <c r="F468" s="223" t="s">
        <v>249</v>
      </c>
      <c r="G468" s="230">
        <v>470727406</v>
      </c>
      <c r="H468" s="230">
        <f t="shared" si="11"/>
        <v>71</v>
      </c>
      <c r="I468" s="223" t="s">
        <v>1267</v>
      </c>
      <c r="J468" s="232" t="s">
        <v>34</v>
      </c>
      <c r="K468" s="230" t="s">
        <v>53</v>
      </c>
      <c r="L468" s="257" t="s">
        <v>48</v>
      </c>
      <c r="M468" s="230">
        <v>6</v>
      </c>
      <c r="N468" s="226">
        <v>8</v>
      </c>
      <c r="O468" s="231" t="s">
        <v>863</v>
      </c>
      <c r="P468" s="227"/>
      <c r="Q468" s="302" t="s">
        <v>1213</v>
      </c>
      <c r="R468" s="226"/>
      <c r="S468" s="226"/>
      <c r="T468" s="194" t="s">
        <v>805</v>
      </c>
      <c r="U468" s="177" t="s">
        <v>1214</v>
      </c>
      <c r="V468" s="193" t="s">
        <v>545</v>
      </c>
      <c r="W468" s="173" t="s">
        <v>807</v>
      </c>
      <c r="X468" s="173" t="s">
        <v>808</v>
      </c>
      <c r="Y468" s="173" t="s">
        <v>545</v>
      </c>
      <c r="Z468" s="173" t="s">
        <v>545</v>
      </c>
      <c r="AB468" s="97"/>
      <c r="AH468" s="166" t="s">
        <v>161</v>
      </c>
      <c r="AL468" s="318"/>
      <c r="AN468" s="281"/>
      <c r="AP468" s="370">
        <v>35.1</v>
      </c>
      <c r="AQ468" s="320">
        <v>54.8</v>
      </c>
      <c r="AR468" s="371">
        <v>7.2</v>
      </c>
      <c r="AS468" s="322">
        <v>97.100000000000009</v>
      </c>
      <c r="AT468" s="373">
        <v>0.64051094890510951</v>
      </c>
      <c r="AU468" s="369">
        <v>4.6116788321167883</v>
      </c>
      <c r="AV468" s="325">
        <v>0.56612903225806455</v>
      </c>
      <c r="AW468" s="280">
        <v>6.41</v>
      </c>
      <c r="AX468" s="326">
        <v>0.51</v>
      </c>
      <c r="AY468" s="330">
        <v>2</v>
      </c>
      <c r="AZ468" s="231" t="s">
        <v>754</v>
      </c>
      <c r="BA468" s="327">
        <v>28.3</v>
      </c>
      <c r="BB468" s="328">
        <v>4.2000000000000003E-2</v>
      </c>
      <c r="BC468" s="329">
        <v>5.7380000000000004</v>
      </c>
      <c r="BD468" s="329"/>
      <c r="BE468" s="231"/>
      <c r="BF468" s="231"/>
      <c r="BG468" s="231"/>
      <c r="BH468" s="231"/>
      <c r="BJ468" s="108">
        <v>64.099999999999994</v>
      </c>
      <c r="BK468" s="108">
        <v>35.5</v>
      </c>
      <c r="BL468" s="331">
        <v>1.8056338028169012</v>
      </c>
      <c r="BM468" s="332">
        <v>3.9E-2</v>
      </c>
      <c r="BN468" s="231" t="s">
        <v>754</v>
      </c>
      <c r="BO468" s="330">
        <v>21.7</v>
      </c>
      <c r="BP468" s="330">
        <v>36.200000000000003</v>
      </c>
      <c r="BQ468" s="333"/>
      <c r="BR468" s="330">
        <v>33.099999999999994</v>
      </c>
      <c r="BS468" s="330">
        <v>87</v>
      </c>
      <c r="BT468" s="477">
        <v>14262</v>
      </c>
      <c r="BU468" s="330">
        <v>13</v>
      </c>
      <c r="BV468" s="330">
        <v>45.099999999999994</v>
      </c>
      <c r="BW468" s="330">
        <v>21.9</v>
      </c>
      <c r="BX468" s="330">
        <v>11.7</v>
      </c>
      <c r="BY468" s="330">
        <v>40.200000000000003</v>
      </c>
      <c r="BZ468" s="330">
        <v>21.4</v>
      </c>
      <c r="CA468" s="330">
        <v>22.6</v>
      </c>
      <c r="CB468" s="330">
        <v>12</v>
      </c>
      <c r="CC468" s="330">
        <v>1.7</v>
      </c>
      <c r="CN468" s="470">
        <v>56.2</v>
      </c>
      <c r="CO468" s="470">
        <v>63.9</v>
      </c>
      <c r="CP468" s="470">
        <v>35.9</v>
      </c>
      <c r="CQ468" s="470">
        <v>12.1</v>
      </c>
      <c r="CR468" s="470">
        <v>6.78</v>
      </c>
      <c r="CS468" s="470">
        <v>19.600000000000001</v>
      </c>
      <c r="CT468" s="470">
        <v>11</v>
      </c>
      <c r="CU468" s="470">
        <v>0.56000000000000005</v>
      </c>
      <c r="CX468" s="158"/>
      <c r="CY468" s="158"/>
      <c r="CZ468" s="62" t="s">
        <v>927</v>
      </c>
      <c r="DA468" s="62" t="s">
        <v>927</v>
      </c>
      <c r="DI468" s="4" t="s">
        <v>1266</v>
      </c>
      <c r="DM468" s="226">
        <v>71</v>
      </c>
      <c r="DN468" s="521" t="s">
        <v>1088</v>
      </c>
      <c r="DO468" s="46" t="s">
        <v>48</v>
      </c>
      <c r="DP468" s="986" t="s">
        <v>161</v>
      </c>
      <c r="DX468" s="223" t="s">
        <v>863</v>
      </c>
      <c r="DY468" s="223" t="s">
        <v>863</v>
      </c>
      <c r="DZ468" s="230">
        <v>179</v>
      </c>
      <c r="EA468" s="230">
        <v>7.8</v>
      </c>
      <c r="EB468" s="223" t="s">
        <v>863</v>
      </c>
      <c r="EC468" s="223" t="s">
        <v>863</v>
      </c>
      <c r="ED468" s="223" t="s">
        <v>863</v>
      </c>
      <c r="EE468" s="223" t="s">
        <v>863</v>
      </c>
      <c r="EF468" s="223" t="s">
        <v>863</v>
      </c>
      <c r="EG468" s="230">
        <v>0</v>
      </c>
      <c r="EI468" s="282">
        <v>8</v>
      </c>
      <c r="EJ468" s="282">
        <v>6</v>
      </c>
      <c r="EK468" s="230"/>
      <c r="EL468" s="107">
        <v>2</v>
      </c>
      <c r="EM468" s="107">
        <v>1</v>
      </c>
      <c r="EN468" s="107">
        <v>176</v>
      </c>
      <c r="EO468" s="107">
        <v>104</v>
      </c>
      <c r="EP468" s="557">
        <f>EO468/((EN468/100)*(EN468/100))</f>
        <v>33.574380165289256</v>
      </c>
      <c r="EQ468" s="546">
        <v>3</v>
      </c>
      <c r="ER468" s="107" t="s">
        <v>863</v>
      </c>
      <c r="ES468" s="557">
        <v>2</v>
      </c>
      <c r="ET468" s="557">
        <v>1</v>
      </c>
      <c r="EU468" s="107">
        <v>4</v>
      </c>
      <c r="EV468" s="1030">
        <v>43144</v>
      </c>
      <c r="EW468" s="107"/>
      <c r="EX468" s="987">
        <v>8001</v>
      </c>
      <c r="EY468" s="630">
        <v>75</v>
      </c>
      <c r="EZ468" s="230">
        <v>49579</v>
      </c>
      <c r="FA468" s="230">
        <v>2</v>
      </c>
      <c r="FB468" s="133">
        <v>1322.1066666666666</v>
      </c>
      <c r="FC468" s="230">
        <v>1849</v>
      </c>
      <c r="FD468" s="607">
        <v>49.306666666666665</v>
      </c>
      <c r="FE468" s="623">
        <v>295.83999999999997</v>
      </c>
      <c r="FF468" s="228"/>
      <c r="FG468" s="228"/>
      <c r="FH468" s="228"/>
      <c r="FI468" s="228"/>
      <c r="FJ468" s="228"/>
      <c r="FK468" s="228"/>
      <c r="FL468" s="228"/>
      <c r="FM468" s="933"/>
      <c r="FN468" s="634">
        <v>3.6303407247160631</v>
      </c>
      <c r="FO468" s="228"/>
      <c r="FP468" s="639">
        <v>179</v>
      </c>
      <c r="FQ468" s="234" t="s">
        <v>161</v>
      </c>
      <c r="FR468" s="42"/>
      <c r="FS468" s="629">
        <v>3.7294015611448397</v>
      </c>
      <c r="GR468" s="225"/>
      <c r="GS468" s="225"/>
    </row>
    <row r="469" spans="1:201" hidden="1" x14ac:dyDescent="0.25">
      <c r="A469" s="101">
        <v>346</v>
      </c>
      <c r="B469" s="228">
        <f>COUNTIFS($E$1:E469,E469,$G$1:G469,G469)</f>
        <v>1</v>
      </c>
      <c r="C469" s="228"/>
      <c r="D469" s="1046">
        <v>8002</v>
      </c>
      <c r="E469" s="10" t="s">
        <v>1268</v>
      </c>
      <c r="F469" s="209" t="s">
        <v>593</v>
      </c>
      <c r="G469" s="972" t="s">
        <v>1269</v>
      </c>
      <c r="H469" s="230">
        <f t="shared" si="11"/>
        <v>118</v>
      </c>
      <c r="I469" s="209" t="s">
        <v>1267</v>
      </c>
      <c r="J469" s="210" t="s">
        <v>856</v>
      </c>
      <c r="K469" s="207" t="s">
        <v>53</v>
      </c>
      <c r="L469" s="256" t="s">
        <v>48</v>
      </c>
      <c r="M469" s="207">
        <v>8</v>
      </c>
      <c r="N469" s="213">
        <v>5</v>
      </c>
      <c r="O469" s="208" t="s">
        <v>863</v>
      </c>
      <c r="P469" s="227"/>
      <c r="Q469" s="302" t="s">
        <v>1213</v>
      </c>
      <c r="R469" s="226"/>
      <c r="S469" s="226"/>
      <c r="T469" s="194" t="s">
        <v>805</v>
      </c>
      <c r="U469" s="177" t="s">
        <v>1214</v>
      </c>
      <c r="V469" s="193" t="s">
        <v>545</v>
      </c>
      <c r="W469" s="173" t="s">
        <v>807</v>
      </c>
      <c r="X469" s="173" t="s">
        <v>808</v>
      </c>
      <c r="Y469" s="173" t="s">
        <v>545</v>
      </c>
      <c r="Z469" s="173" t="s">
        <v>545</v>
      </c>
      <c r="AB469" s="97"/>
      <c r="AH469" s="166" t="s">
        <v>161</v>
      </c>
      <c r="AL469" s="318"/>
      <c r="AN469" s="281"/>
      <c r="AP469" s="370">
        <v>38</v>
      </c>
      <c r="AQ469" s="320">
        <v>3.43</v>
      </c>
      <c r="AR469" s="371">
        <v>56.1</v>
      </c>
      <c r="AS469" s="322">
        <v>97.53</v>
      </c>
      <c r="AT469" s="373">
        <v>11.07871720116618</v>
      </c>
      <c r="AU469" s="369">
        <v>621.51603498542272</v>
      </c>
      <c r="AV469" s="325">
        <v>0.63833361330421634</v>
      </c>
      <c r="AW469" s="280">
        <v>33.200000000000003</v>
      </c>
      <c r="AX469" s="326">
        <v>2.35</v>
      </c>
      <c r="AY469" s="330">
        <v>6.22</v>
      </c>
      <c r="AZ469" s="231" t="s">
        <v>754</v>
      </c>
      <c r="BA469" s="327">
        <v>2.4900000000000002</v>
      </c>
      <c r="BB469" s="328">
        <v>3.5999999999999997E-2</v>
      </c>
      <c r="BC469" s="329">
        <v>0.95999999999999941</v>
      </c>
      <c r="BD469" s="329"/>
      <c r="BE469" s="231"/>
      <c r="BF469" s="231"/>
      <c r="BG469" s="231"/>
      <c r="BH469" s="231"/>
      <c r="BJ469" s="108">
        <v>42</v>
      </c>
      <c r="BK469" s="108">
        <v>57.7</v>
      </c>
      <c r="BL469" s="331">
        <v>0.72790294627383012</v>
      </c>
      <c r="BM469" s="332">
        <v>1.3</v>
      </c>
      <c r="BN469" s="231" t="s">
        <v>754</v>
      </c>
      <c r="BO469" s="330">
        <v>17.7</v>
      </c>
      <c r="BP469" s="330">
        <v>9.7100000000000009</v>
      </c>
      <c r="BQ469" s="333"/>
      <c r="BR469" s="330">
        <v>2.75</v>
      </c>
      <c r="BS469" s="330">
        <v>88.5</v>
      </c>
      <c r="BT469" s="477">
        <v>12106</v>
      </c>
      <c r="BU469" s="330">
        <v>11.5</v>
      </c>
      <c r="BV469" s="330">
        <v>3.6</v>
      </c>
      <c r="BW469" s="330">
        <v>28.6</v>
      </c>
      <c r="BX469" s="330">
        <v>1.26</v>
      </c>
      <c r="BY469" s="330">
        <v>33.9</v>
      </c>
      <c r="BZ469" s="330">
        <v>1.49</v>
      </c>
      <c r="CA469" s="330">
        <v>19.3</v>
      </c>
      <c r="CB469" s="330">
        <v>0.85</v>
      </c>
      <c r="CC469" s="330">
        <v>0.98</v>
      </c>
      <c r="CN469" s="470">
        <v>4.55</v>
      </c>
      <c r="CO469" s="470">
        <v>48</v>
      </c>
      <c r="CP469" s="470">
        <v>2.1800000000000002</v>
      </c>
      <c r="CQ469" s="470">
        <v>19.3</v>
      </c>
      <c r="CR469" s="470">
        <v>0.88</v>
      </c>
      <c r="CS469" s="470">
        <v>19.3</v>
      </c>
      <c r="CT469" s="470">
        <v>0.88</v>
      </c>
      <c r="CU469" s="470">
        <v>0.1</v>
      </c>
      <c r="CX469" s="158"/>
      <c r="CY469" s="158"/>
      <c r="CZ469" s="62" t="s">
        <v>933</v>
      </c>
      <c r="DA469" s="62" t="s">
        <v>1291</v>
      </c>
      <c r="DI469" s="4" t="s">
        <v>1268</v>
      </c>
      <c r="DM469" s="226">
        <v>118</v>
      </c>
      <c r="DN469" s="266" t="s">
        <v>1090</v>
      </c>
      <c r="DO469" s="46" t="s">
        <v>48</v>
      </c>
      <c r="DP469" s="986" t="s">
        <v>161</v>
      </c>
      <c r="DQ469" s="230">
        <v>2</v>
      </c>
      <c r="DR469" s="546" t="s">
        <v>89</v>
      </c>
      <c r="DS469" s="546" t="s">
        <v>89</v>
      </c>
      <c r="DX469" s="223" t="s">
        <v>863</v>
      </c>
      <c r="DY469" s="223" t="s">
        <v>863</v>
      </c>
      <c r="DZ469" s="230">
        <v>9575</v>
      </c>
      <c r="EA469" s="230">
        <v>49.1</v>
      </c>
      <c r="EB469" s="230">
        <v>50.9</v>
      </c>
      <c r="EC469" s="223" t="s">
        <v>863</v>
      </c>
      <c r="ED469" s="223" t="s">
        <v>863</v>
      </c>
      <c r="EE469" s="223" t="s">
        <v>863</v>
      </c>
      <c r="EF469" s="223" t="s">
        <v>863</v>
      </c>
      <c r="EG469" s="230">
        <v>0</v>
      </c>
      <c r="EH469" s="547">
        <v>7</v>
      </c>
      <c r="EI469" s="282">
        <v>5</v>
      </c>
      <c r="EJ469" s="282">
        <v>8</v>
      </c>
      <c r="EK469" s="230"/>
      <c r="EL469" s="107">
        <v>2</v>
      </c>
      <c r="EM469" s="107">
        <v>1</v>
      </c>
      <c r="EN469" s="107">
        <v>166</v>
      </c>
      <c r="EO469" s="107">
        <v>53</v>
      </c>
      <c r="EP469" s="557">
        <f>EO469/((EN469/100)*(EN469/100))</f>
        <v>19.233560749020178</v>
      </c>
      <c r="EQ469" s="546">
        <v>1</v>
      </c>
      <c r="ER469" s="107" t="s">
        <v>863</v>
      </c>
      <c r="ES469" s="557">
        <v>0</v>
      </c>
      <c r="ET469" s="557">
        <v>0</v>
      </c>
      <c r="EU469" s="107" t="s">
        <v>863</v>
      </c>
      <c r="EV469" s="107"/>
      <c r="EW469" s="107" t="s">
        <v>2001</v>
      </c>
      <c r="EX469" s="988">
        <v>8002</v>
      </c>
      <c r="EY469" s="630">
        <v>75</v>
      </c>
      <c r="EZ469" s="230">
        <v>117484</v>
      </c>
      <c r="FA469" s="230">
        <v>2</v>
      </c>
      <c r="FB469" s="133">
        <v>3132.9066666666668</v>
      </c>
      <c r="FC469" s="230">
        <v>104297</v>
      </c>
      <c r="FD469" s="607">
        <v>2781.2533333333336</v>
      </c>
      <c r="FE469" s="623">
        <v>22250.026666666668</v>
      </c>
      <c r="FF469" s="228"/>
      <c r="FG469" s="228"/>
      <c r="FH469" s="228"/>
      <c r="FI469" s="228"/>
      <c r="FJ469" s="228"/>
      <c r="FK469" s="228"/>
      <c r="FL469" s="228"/>
      <c r="FM469" s="933"/>
      <c r="FN469" s="634">
        <v>3.442692503140071</v>
      </c>
      <c r="FO469" s="228"/>
      <c r="FP469" s="639">
        <v>9575</v>
      </c>
      <c r="FQ469" s="234" t="s">
        <v>161</v>
      </c>
      <c r="FR469" s="42"/>
      <c r="FS469" s="629">
        <v>88.775492833066636</v>
      </c>
      <c r="GR469" s="225"/>
      <c r="GS469" s="225"/>
    </row>
    <row r="470" spans="1:201" hidden="1" x14ac:dyDescent="0.25">
      <c r="A470" s="101">
        <v>347</v>
      </c>
      <c r="B470" s="228">
        <f>COUNTIFS($E$1:E470,E470,$G$1:G470,G470)</f>
        <v>1</v>
      </c>
      <c r="C470" s="228"/>
      <c r="D470" s="966">
        <v>8006</v>
      </c>
      <c r="E470" s="233" t="s">
        <v>952</v>
      </c>
      <c r="F470" s="230" t="s">
        <v>81</v>
      </c>
      <c r="G470" s="230">
        <v>450311412</v>
      </c>
      <c r="H470" s="230">
        <f t="shared" si="11"/>
        <v>73</v>
      </c>
      <c r="I470" s="230" t="s">
        <v>1270</v>
      </c>
      <c r="J470" s="230" t="s">
        <v>1271</v>
      </c>
      <c r="K470" s="230" t="s">
        <v>53</v>
      </c>
      <c r="L470" s="257" t="s">
        <v>48</v>
      </c>
      <c r="M470" s="230">
        <v>20</v>
      </c>
      <c r="N470" s="416">
        <v>9</v>
      </c>
      <c r="O470" s="416"/>
      <c r="P470" s="416"/>
      <c r="Q470" s="292" t="s">
        <v>1213</v>
      </c>
      <c r="R470" s="14"/>
      <c r="S470" s="14"/>
      <c r="T470" s="413"/>
      <c r="U470" s="413"/>
      <c r="V470" s="414"/>
      <c r="W470" s="413"/>
      <c r="X470" s="415"/>
      <c r="Y470" s="413"/>
      <c r="Z470" s="413"/>
      <c r="AA470" s="416"/>
      <c r="AB470" s="416"/>
      <c r="AC470" s="29"/>
      <c r="AD470" s="29"/>
      <c r="AE470" s="29"/>
      <c r="AF470" s="29"/>
      <c r="AG470" s="29"/>
      <c r="AH470" s="166" t="s">
        <v>1526</v>
      </c>
      <c r="AI470" s="418" t="s">
        <v>647</v>
      </c>
      <c r="AJ470" s="43"/>
      <c r="AK470" s="43"/>
      <c r="AL470" s="43"/>
      <c r="AM470" s="43"/>
      <c r="AN470" s="43"/>
      <c r="AO470" s="43"/>
      <c r="AP470" s="377"/>
      <c r="AQ470" s="378"/>
      <c r="AR470" s="379"/>
      <c r="AS470" s="322">
        <v>0</v>
      </c>
      <c r="AT470" s="373" t="e">
        <v>#DIV/0!</v>
      </c>
      <c r="AU470" s="369" t="e">
        <v>#DIV/0!</v>
      </c>
      <c r="AV470" s="325" t="e">
        <v>#DIV/0!</v>
      </c>
      <c r="AW470" s="43"/>
      <c r="AX470" s="482"/>
      <c r="AY470" s="43"/>
      <c r="AZ470" s="231" t="s">
        <v>754</v>
      </c>
      <c r="BA470" s="383"/>
      <c r="BB470" s="388"/>
      <c r="BC470" s="329">
        <v>0</v>
      </c>
      <c r="BD470" s="329"/>
      <c r="BE470" s="43"/>
      <c r="BF470" s="43"/>
      <c r="BG470" s="43"/>
      <c r="BH470" s="43"/>
      <c r="BI470" s="43"/>
      <c r="BJ470" s="43"/>
      <c r="BK470" s="43"/>
      <c r="BL470" s="331" t="e">
        <v>#DIV/0!</v>
      </c>
      <c r="BM470" s="475"/>
      <c r="BN470" s="231" t="s">
        <v>754</v>
      </c>
      <c r="BO470" s="380"/>
      <c r="BP470" s="380"/>
      <c r="BQ470" s="385"/>
      <c r="BR470" s="62" t="s">
        <v>754</v>
      </c>
      <c r="BS470" s="62" t="s">
        <v>754</v>
      </c>
      <c r="BT470" s="62" t="s">
        <v>754</v>
      </c>
      <c r="BU470" s="62" t="s">
        <v>754</v>
      </c>
      <c r="BV470" s="62" t="s">
        <v>754</v>
      </c>
      <c r="BW470" s="62" t="s">
        <v>754</v>
      </c>
      <c r="BX470" s="62" t="s">
        <v>754</v>
      </c>
      <c r="BY470" s="62" t="s">
        <v>754</v>
      </c>
      <c r="BZ470" s="62" t="s">
        <v>754</v>
      </c>
      <c r="CA470" s="62" t="s">
        <v>754</v>
      </c>
      <c r="CB470" s="62" t="s">
        <v>754</v>
      </c>
      <c r="CC470" s="62" t="s">
        <v>754</v>
      </c>
      <c r="CD470" s="43"/>
      <c r="CE470" s="43"/>
      <c r="CF470" s="43"/>
      <c r="CG470" s="43"/>
      <c r="CH470" s="43"/>
      <c r="CI470" s="43"/>
      <c r="CJ470" s="43"/>
      <c r="CK470" s="43"/>
      <c r="CL470" s="43"/>
      <c r="CM470" s="43"/>
      <c r="CN470" s="470"/>
      <c r="CO470" s="470"/>
      <c r="CP470" s="470"/>
      <c r="CQ470" s="470"/>
      <c r="CR470" s="470"/>
      <c r="CS470" s="470"/>
      <c r="CT470" s="470"/>
      <c r="CU470" s="470"/>
      <c r="CV470" s="43"/>
      <c r="CW470" s="374"/>
      <c r="CX470" s="158"/>
      <c r="CY470" s="158"/>
      <c r="CZ470" s="476" t="s">
        <v>754</v>
      </c>
      <c r="DA470" s="476" t="s">
        <v>754</v>
      </c>
      <c r="DD470" s="54"/>
      <c r="DE470" s="56"/>
      <c r="DF470" s="56"/>
      <c r="DG470" s="56"/>
      <c r="DH470" s="56"/>
      <c r="DI470" s="420" t="s">
        <v>952</v>
      </c>
      <c r="DJ470" s="274"/>
      <c r="DK470" s="274"/>
      <c r="DL470" s="136"/>
      <c r="DM470" s="274">
        <v>73</v>
      </c>
      <c r="DN470" s="274"/>
      <c r="DO470" s="46" t="s">
        <v>48</v>
      </c>
      <c r="DP470" s="982"/>
      <c r="DQ470" s="1007"/>
      <c r="DR470" s="1061"/>
      <c r="DS470" s="1061"/>
      <c r="DT470" s="274"/>
      <c r="DU470" s="274"/>
      <c r="DV470" s="1008"/>
      <c r="DW470" s="274"/>
      <c r="DX470" s="274">
        <v>3</v>
      </c>
      <c r="DY470" s="274">
        <v>9.4</v>
      </c>
      <c r="DZ470" s="274">
        <v>2843</v>
      </c>
      <c r="EA470" s="908">
        <v>51.4</v>
      </c>
      <c r="EB470" s="908">
        <v>48.6</v>
      </c>
      <c r="EC470" s="908" t="s">
        <v>863</v>
      </c>
      <c r="ED470" s="908" t="s">
        <v>863</v>
      </c>
      <c r="EE470" s="908" t="s">
        <v>863</v>
      </c>
      <c r="EF470" s="274" t="s">
        <v>863</v>
      </c>
      <c r="EG470" s="274">
        <v>0</v>
      </c>
      <c r="EH470" s="1061"/>
      <c r="EI470" s="284"/>
      <c r="EJ470" s="284"/>
      <c r="EK470" s="274"/>
      <c r="EL470" s="274"/>
      <c r="EM470" s="274"/>
      <c r="EN470" s="274"/>
      <c r="EO470" s="274"/>
      <c r="EP470" s="1087"/>
      <c r="EQ470" s="1061"/>
      <c r="ER470" s="274"/>
      <c r="ES470" s="1078"/>
      <c r="ET470" s="1061"/>
      <c r="EU470" s="274"/>
      <c r="EV470" s="691"/>
      <c r="EW470" s="691"/>
      <c r="EX470" s="987">
        <v>8006</v>
      </c>
      <c r="EY470" s="630" t="s">
        <v>754</v>
      </c>
      <c r="EZ470" s="230" t="s">
        <v>754</v>
      </c>
      <c r="FA470" s="133" t="s">
        <v>754</v>
      </c>
      <c r="FB470" s="133" t="s">
        <v>754</v>
      </c>
      <c r="FC470" s="230" t="s">
        <v>754</v>
      </c>
      <c r="FD470" s="607" t="s">
        <v>754</v>
      </c>
      <c r="FE470" s="623" t="e">
        <v>#VALUE!</v>
      </c>
      <c r="FF470" s="228"/>
      <c r="FG470" s="228"/>
      <c r="FH470" s="228"/>
      <c r="FI470" s="228"/>
      <c r="FJ470" s="228"/>
      <c r="FK470" s="228"/>
      <c r="FL470" s="228"/>
      <c r="FM470" s="933"/>
      <c r="FN470" s="634" t="e">
        <v>#VALUE!</v>
      </c>
      <c r="FO470" s="228"/>
      <c r="FP470" s="639">
        <v>2843</v>
      </c>
      <c r="FQ470" s="234" t="s">
        <v>161</v>
      </c>
      <c r="FR470" s="713" t="s">
        <v>1280</v>
      </c>
      <c r="FS470" s="629" t="s">
        <v>754</v>
      </c>
      <c r="GR470" s="225"/>
      <c r="GS470" s="225"/>
    </row>
    <row r="471" spans="1:201" s="260" customFormat="1" hidden="1" x14ac:dyDescent="0.25">
      <c r="A471" s="101">
        <v>348</v>
      </c>
      <c r="B471" s="228">
        <f>COUNTIFS($E$1:E471,E471,$G$1:G471,G471)</f>
        <v>1</v>
      </c>
      <c r="C471" s="228"/>
      <c r="D471" s="966">
        <v>8018</v>
      </c>
      <c r="E471" s="233" t="s">
        <v>1272</v>
      </c>
      <c r="F471" s="223" t="s">
        <v>284</v>
      </c>
      <c r="G471" s="230">
        <v>5708261460</v>
      </c>
      <c r="H471" s="230">
        <f t="shared" si="11"/>
        <v>61</v>
      </c>
      <c r="I471" s="223" t="s">
        <v>1273</v>
      </c>
      <c r="J471" s="232" t="s">
        <v>1274</v>
      </c>
      <c r="K471" s="230" t="s">
        <v>53</v>
      </c>
      <c r="L471" s="257" t="s">
        <v>48</v>
      </c>
      <c r="M471" s="230">
        <v>10</v>
      </c>
      <c r="N471" s="90">
        <v>7</v>
      </c>
      <c r="O471" s="45" t="s">
        <v>863</v>
      </c>
      <c r="P471" s="90"/>
      <c r="Q471" s="301" t="s">
        <v>1213</v>
      </c>
      <c r="R471" s="90"/>
      <c r="S471" s="90"/>
      <c r="T471" s="202" t="s">
        <v>805</v>
      </c>
      <c r="U471" s="176" t="s">
        <v>1214</v>
      </c>
      <c r="V471" s="195" t="s">
        <v>545</v>
      </c>
      <c r="W471" s="178" t="s">
        <v>807</v>
      </c>
      <c r="X471" s="178" t="s">
        <v>808</v>
      </c>
      <c r="Y471" s="178" t="s">
        <v>545</v>
      </c>
      <c r="Z471" s="178" t="s">
        <v>545</v>
      </c>
      <c r="AA471" s="204"/>
      <c r="AB471" s="90"/>
      <c r="AC471" s="90"/>
      <c r="AD471" s="90"/>
      <c r="AE471" s="90"/>
      <c r="AF471" s="90"/>
      <c r="AG471" s="90"/>
      <c r="AH471" s="483" t="s">
        <v>158</v>
      </c>
      <c r="AI471" s="484" t="s">
        <v>470</v>
      </c>
      <c r="AJ471" s="226"/>
      <c r="AK471" s="226"/>
      <c r="AL471" s="318"/>
      <c r="AM471" s="226"/>
      <c r="AN471" s="281"/>
      <c r="AO471" s="226"/>
      <c r="AP471" s="370">
        <v>0.41</v>
      </c>
      <c r="AQ471" s="320">
        <v>1.22</v>
      </c>
      <c r="AR471" s="371">
        <v>97.9</v>
      </c>
      <c r="AS471" s="322">
        <v>99.53</v>
      </c>
      <c r="AT471" s="373">
        <v>0.33606557377049179</v>
      </c>
      <c r="AU471" s="369">
        <v>32.900819672131149</v>
      </c>
      <c r="AV471" s="325">
        <v>4.1364003228410006E-3</v>
      </c>
      <c r="AW471" s="280">
        <v>0.28000000000000003</v>
      </c>
      <c r="AX471" s="326">
        <v>1.6E-2</v>
      </c>
      <c r="AY471" s="330">
        <v>3.86</v>
      </c>
      <c r="AZ471" s="231" t="s">
        <v>754</v>
      </c>
      <c r="BA471" s="327">
        <v>3.27</v>
      </c>
      <c r="BB471" s="328">
        <v>1.6E-2</v>
      </c>
      <c r="BC471" s="329">
        <v>2.5999999999999988E-2</v>
      </c>
      <c r="BD471" s="329"/>
      <c r="BE471" s="231"/>
      <c r="BF471" s="231"/>
      <c r="BG471" s="231"/>
      <c r="BH471" s="231"/>
      <c r="BI471" s="226"/>
      <c r="BJ471" s="108">
        <v>83.6</v>
      </c>
      <c r="BK471" s="108">
        <v>16.100000000000001</v>
      </c>
      <c r="BL471" s="331">
        <v>5.1925465838509313</v>
      </c>
      <c r="BM471" s="332">
        <v>1.2999999999999999E-2</v>
      </c>
      <c r="BN471" s="231" t="s">
        <v>754</v>
      </c>
      <c r="BO471" s="330">
        <v>12.9</v>
      </c>
      <c r="BP471" s="330">
        <v>31.7</v>
      </c>
      <c r="BQ471" s="333"/>
      <c r="BR471" s="330">
        <v>0.95599999999999996</v>
      </c>
      <c r="BS471" s="330">
        <v>85.4</v>
      </c>
      <c r="BT471" s="477">
        <v>5818</v>
      </c>
      <c r="BU471" s="330">
        <v>14.599999999999994</v>
      </c>
      <c r="BV471" s="330">
        <v>1.0109999999999999</v>
      </c>
      <c r="BW471" s="330">
        <v>5.0199999999999996</v>
      </c>
      <c r="BX471" s="330">
        <v>6.6000000000000003E-2</v>
      </c>
      <c r="BY471" s="330">
        <v>68.099999999999994</v>
      </c>
      <c r="BZ471" s="330">
        <v>0.89</v>
      </c>
      <c r="CA471" s="330">
        <v>4.17</v>
      </c>
      <c r="CB471" s="330">
        <v>5.5E-2</v>
      </c>
      <c r="CC471" s="330">
        <v>1.9599999999999999E-3</v>
      </c>
      <c r="CD471" s="226"/>
      <c r="CE471" s="226"/>
      <c r="CF471" s="226"/>
      <c r="CG471" s="226"/>
      <c r="CH471" s="226"/>
      <c r="CI471" s="226"/>
      <c r="CJ471" s="226"/>
      <c r="CK471" s="226"/>
      <c r="CL471" s="226"/>
      <c r="CM471" s="226"/>
      <c r="CN471" s="470">
        <v>1.23</v>
      </c>
      <c r="CO471" s="470">
        <v>49</v>
      </c>
      <c r="CP471" s="470">
        <v>0.6</v>
      </c>
      <c r="CQ471" s="470">
        <v>39.799999999999997</v>
      </c>
      <c r="CR471" s="470">
        <v>0.49</v>
      </c>
      <c r="CS471" s="470">
        <v>3.06</v>
      </c>
      <c r="CT471" s="470">
        <v>3.7999999999999999E-2</v>
      </c>
      <c r="CU471" s="470">
        <v>5.3099999999999996E-3</v>
      </c>
      <c r="CV471" s="226"/>
      <c r="CW471" s="226"/>
      <c r="CX471" s="158"/>
      <c r="CY471" s="158"/>
      <c r="CZ471" s="62" t="s">
        <v>936</v>
      </c>
      <c r="DA471" s="62" t="s">
        <v>936</v>
      </c>
      <c r="DB471" s="335"/>
      <c r="DC471" s="226"/>
      <c r="DD471" s="226"/>
      <c r="DE471" s="226"/>
      <c r="DF471" s="226"/>
      <c r="DG471" s="226"/>
      <c r="DH471" s="226"/>
      <c r="DI471" s="9" t="s">
        <v>1272</v>
      </c>
      <c r="DJ471" s="226"/>
      <c r="DK471" s="226"/>
      <c r="DL471" s="226"/>
      <c r="DM471" s="226">
        <v>61</v>
      </c>
      <c r="DN471" s="521" t="s">
        <v>1088</v>
      </c>
      <c r="DO471" s="46" t="s">
        <v>48</v>
      </c>
      <c r="DP471" s="981"/>
      <c r="DQ471" s="98">
        <v>2</v>
      </c>
      <c r="DR471" s="553" t="s">
        <v>34</v>
      </c>
      <c r="DS471" s="553" t="s">
        <v>27</v>
      </c>
      <c r="DT471" s="230"/>
      <c r="DU471" s="230"/>
      <c r="DV471" s="230"/>
      <c r="DW471" s="230"/>
      <c r="DX471" s="230">
        <v>184.8</v>
      </c>
      <c r="DY471" s="223" t="s">
        <v>863</v>
      </c>
      <c r="DZ471" s="230">
        <v>29978</v>
      </c>
      <c r="EA471" s="230">
        <v>97.4</v>
      </c>
      <c r="EB471" s="230">
        <v>2.6</v>
      </c>
      <c r="EC471" s="223" t="s">
        <v>863</v>
      </c>
      <c r="ED471" s="223" t="s">
        <v>863</v>
      </c>
      <c r="EE471" s="223" t="s">
        <v>863</v>
      </c>
      <c r="EF471" s="223" t="s">
        <v>863</v>
      </c>
      <c r="EG471" s="448" t="s">
        <v>2758</v>
      </c>
      <c r="EH471" s="547">
        <v>2</v>
      </c>
      <c r="EI471" s="282"/>
      <c r="EJ471" s="282"/>
      <c r="EK471" s="457"/>
      <c r="EL471" s="457"/>
      <c r="EM471" s="457"/>
      <c r="EN471" s="457"/>
      <c r="EO471" s="457"/>
      <c r="EP471" s="548"/>
      <c r="EQ471" s="548">
        <v>2</v>
      </c>
      <c r="ER471" s="457"/>
      <c r="ES471" s="548">
        <v>2</v>
      </c>
      <c r="ET471" s="548">
        <v>2</v>
      </c>
      <c r="EU471" s="457"/>
      <c r="EV471" s="457"/>
      <c r="EW471" s="457"/>
      <c r="EX471" s="987">
        <v>8018</v>
      </c>
      <c r="EY471" s="637">
        <v>75</v>
      </c>
      <c r="EZ471" s="230">
        <v>1040000</v>
      </c>
      <c r="FA471" s="230">
        <v>2</v>
      </c>
      <c r="FB471" s="133">
        <v>27733.333333333332</v>
      </c>
      <c r="FC471" s="230">
        <v>855000</v>
      </c>
      <c r="FD471" s="607">
        <v>22800</v>
      </c>
      <c r="FE471" s="623">
        <v>228000</v>
      </c>
      <c r="FF471" s="228"/>
      <c r="FG471" s="228"/>
      <c r="FH471" s="228"/>
      <c r="FI471" s="228"/>
      <c r="FJ471" s="228"/>
      <c r="FK471" s="228"/>
      <c r="FL471" s="228"/>
      <c r="FM471" s="933"/>
      <c r="FN471" s="634">
        <v>1.3148245614035088</v>
      </c>
      <c r="FO471" s="228"/>
      <c r="FP471" s="639">
        <v>29978</v>
      </c>
      <c r="FQ471" s="234" t="s">
        <v>158</v>
      </c>
      <c r="FR471" s="42" t="s">
        <v>470</v>
      </c>
      <c r="FS471" s="629">
        <v>82.211538461538467</v>
      </c>
      <c r="FT471" s="93"/>
      <c r="FU471" s="93"/>
      <c r="FV471" s="93"/>
      <c r="FW471" s="93"/>
      <c r="FX471" s="93"/>
      <c r="FY471" s="93"/>
      <c r="FZ471" s="93"/>
      <c r="GA471" s="93"/>
      <c r="GB471" s="93"/>
      <c r="GC471" s="93"/>
      <c r="GD471" s="93"/>
      <c r="GE471" s="93"/>
      <c r="GF471" s="93"/>
      <c r="GG471" s="93"/>
      <c r="GH471" s="93"/>
      <c r="GI471" s="93"/>
      <c r="GJ471" s="93"/>
      <c r="GK471" s="93"/>
      <c r="GL471" s="93"/>
      <c r="GM471" s="93"/>
      <c r="GN471" s="93"/>
      <c r="GO471" s="93"/>
      <c r="GP471" s="93"/>
      <c r="GQ471" s="93"/>
      <c r="GR471" s="225"/>
      <c r="GS471" s="225"/>
    </row>
    <row r="472" spans="1:201" hidden="1" x14ac:dyDescent="0.25">
      <c r="A472" s="101">
        <v>349</v>
      </c>
      <c r="B472" s="228">
        <f>COUNTIFS($E$1:E472,E472,$G$1:G472,G472)</f>
        <v>1</v>
      </c>
      <c r="C472" s="228"/>
      <c r="D472" s="966">
        <v>8020</v>
      </c>
      <c r="E472" s="233" t="s">
        <v>1275</v>
      </c>
      <c r="F472" s="223" t="s">
        <v>55</v>
      </c>
      <c r="G472" s="230">
        <v>535618366</v>
      </c>
      <c r="H472" s="230">
        <f t="shared" si="11"/>
        <v>65</v>
      </c>
      <c r="I472" s="223" t="s">
        <v>1276</v>
      </c>
      <c r="J472" s="232" t="s">
        <v>201</v>
      </c>
      <c r="K472" s="223" t="s">
        <v>28</v>
      </c>
      <c r="L472" s="257" t="s">
        <v>48</v>
      </c>
      <c r="M472" s="230">
        <v>2</v>
      </c>
      <c r="N472" s="230">
        <v>9</v>
      </c>
      <c r="O472" s="223" t="s">
        <v>969</v>
      </c>
      <c r="P472" s="230"/>
      <c r="Q472" s="301" t="s">
        <v>1213</v>
      </c>
      <c r="R472" s="230"/>
      <c r="S472" s="230"/>
      <c r="T472" s="194" t="s">
        <v>805</v>
      </c>
      <c r="U472" s="193" t="s">
        <v>545</v>
      </c>
      <c r="V472" s="193" t="s">
        <v>545</v>
      </c>
      <c r="W472" s="173" t="s">
        <v>807</v>
      </c>
      <c r="X472" s="190"/>
      <c r="Y472" s="173" t="s">
        <v>545</v>
      </c>
      <c r="Z472" s="173" t="s">
        <v>545</v>
      </c>
      <c r="AA472" s="131"/>
      <c r="AB472" s="97"/>
      <c r="AC472" s="230"/>
      <c r="AD472" s="230"/>
      <c r="AE472" s="230"/>
      <c r="AF472" s="230"/>
      <c r="AG472" s="230"/>
      <c r="AH472" s="261" t="s">
        <v>749</v>
      </c>
      <c r="AI472" s="485"/>
      <c r="AL472" s="318"/>
      <c r="AN472" s="281"/>
      <c r="AP472" s="478" t="s">
        <v>754</v>
      </c>
      <c r="AQ472" s="479" t="s">
        <v>754</v>
      </c>
      <c r="AR472" s="480" t="s">
        <v>754</v>
      </c>
      <c r="AS472" s="322" t="e">
        <v>#VALUE!</v>
      </c>
      <c r="AT472" s="373" t="e">
        <v>#VALUE!</v>
      </c>
      <c r="AU472" s="369" t="e">
        <v>#VALUE!</v>
      </c>
      <c r="AV472" s="325" t="e">
        <v>#VALUE!</v>
      </c>
      <c r="AW472" s="280">
        <v>26.9</v>
      </c>
      <c r="AX472" s="326">
        <v>0.64</v>
      </c>
      <c r="AY472" s="330">
        <v>1.58</v>
      </c>
      <c r="AZ472" s="231" t="s">
        <v>754</v>
      </c>
      <c r="BA472" s="327">
        <v>3.06</v>
      </c>
      <c r="BB472" s="328">
        <v>8.4000000000000005E-2</v>
      </c>
      <c r="BC472" s="329" t="e">
        <v>#VALUE!</v>
      </c>
      <c r="BD472" s="346"/>
      <c r="BE472" s="231"/>
      <c r="BF472" s="231"/>
      <c r="BG472" s="231"/>
      <c r="BH472" s="231"/>
      <c r="BJ472" s="108">
        <v>43.4</v>
      </c>
      <c r="BK472" s="108">
        <v>55.4</v>
      </c>
      <c r="BL472" s="331">
        <v>0.78339350180505418</v>
      </c>
      <c r="BM472" s="332" t="s">
        <v>754</v>
      </c>
      <c r="BN472" s="231" t="s">
        <v>754</v>
      </c>
      <c r="BO472" s="330">
        <v>13</v>
      </c>
      <c r="BP472" s="330">
        <v>16.899999999999999</v>
      </c>
      <c r="BQ472" s="333"/>
      <c r="BR472" s="62" t="s">
        <v>754</v>
      </c>
      <c r="BS472" s="62" t="s">
        <v>754</v>
      </c>
      <c r="BT472" s="62" t="s">
        <v>754</v>
      </c>
      <c r="BU472" s="62" t="s">
        <v>754</v>
      </c>
      <c r="BV472" s="62" t="s">
        <v>754</v>
      </c>
      <c r="BW472" s="62" t="s">
        <v>754</v>
      </c>
      <c r="BX472" s="62" t="s">
        <v>754</v>
      </c>
      <c r="BY472" s="62" t="s">
        <v>754</v>
      </c>
      <c r="BZ472" s="62" t="s">
        <v>754</v>
      </c>
      <c r="CA472" s="62" t="s">
        <v>754</v>
      </c>
      <c r="CB472" s="62" t="s">
        <v>754</v>
      </c>
      <c r="CC472" s="62" t="s">
        <v>754</v>
      </c>
      <c r="CN472" s="470">
        <v>0</v>
      </c>
      <c r="CO472" s="470"/>
      <c r="CP472" s="470"/>
      <c r="CQ472" s="470"/>
      <c r="CR472" s="470"/>
      <c r="CS472" s="470"/>
      <c r="CT472" s="470"/>
      <c r="CU472" s="472"/>
      <c r="CX472" s="158" t="s">
        <v>932</v>
      </c>
      <c r="CY472" s="158">
        <v>4</v>
      </c>
      <c r="CZ472" s="62" t="s">
        <v>754</v>
      </c>
      <c r="DA472" s="62" t="s">
        <v>754</v>
      </c>
      <c r="DB472" s="349" t="s">
        <v>1527</v>
      </c>
      <c r="DI472" s="233" t="s">
        <v>1275</v>
      </c>
      <c r="DM472" s="226">
        <v>65</v>
      </c>
      <c r="DN472" s="62" t="s">
        <v>1152</v>
      </c>
      <c r="DO472" s="46" t="s">
        <v>48</v>
      </c>
      <c r="DP472" s="986" t="s">
        <v>749</v>
      </c>
      <c r="DQ472" s="230">
        <v>1</v>
      </c>
      <c r="DX472" s="223" t="s">
        <v>863</v>
      </c>
      <c r="DY472" s="230">
        <v>7.2</v>
      </c>
      <c r="DZ472" s="223" t="s">
        <v>863</v>
      </c>
      <c r="EA472" s="223" t="s">
        <v>863</v>
      </c>
      <c r="EB472" s="223" t="s">
        <v>863</v>
      </c>
      <c r="EC472" s="223" t="s">
        <v>863</v>
      </c>
      <c r="ED472" s="223" t="s">
        <v>863</v>
      </c>
      <c r="EE472" s="223" t="s">
        <v>863</v>
      </c>
      <c r="EF472" s="223" t="s">
        <v>863</v>
      </c>
      <c r="EG472" s="844" t="s">
        <v>2759</v>
      </c>
      <c r="EI472" s="282">
        <v>9</v>
      </c>
      <c r="EJ472" s="282">
        <v>2</v>
      </c>
      <c r="EK472" s="230"/>
      <c r="EL472" s="107">
        <v>2</v>
      </c>
      <c r="EM472" s="107">
        <v>0</v>
      </c>
      <c r="EN472" s="107">
        <v>152</v>
      </c>
      <c r="EO472" s="107">
        <v>73</v>
      </c>
      <c r="EP472" s="557">
        <f>EO472/((EN472/100)*(EN472/100))</f>
        <v>31.596260387811633</v>
      </c>
      <c r="EQ472" s="546">
        <v>1</v>
      </c>
      <c r="ER472" s="1030">
        <v>43159</v>
      </c>
      <c r="ES472" s="557" t="s">
        <v>754</v>
      </c>
      <c r="ET472" s="557">
        <v>1</v>
      </c>
      <c r="EU472" s="107" t="s">
        <v>863</v>
      </c>
      <c r="EV472" s="107"/>
      <c r="EW472" s="107" t="s">
        <v>2003</v>
      </c>
      <c r="EX472" s="987">
        <v>8020</v>
      </c>
      <c r="EY472" s="630">
        <v>75</v>
      </c>
      <c r="EZ472" s="230">
        <v>999000</v>
      </c>
      <c r="FA472" s="230">
        <v>2</v>
      </c>
      <c r="FB472" s="133">
        <v>26640</v>
      </c>
      <c r="FC472" s="230">
        <v>6555</v>
      </c>
      <c r="FD472" s="607">
        <v>174.8</v>
      </c>
      <c r="FE472" s="623">
        <v>349.6</v>
      </c>
      <c r="FF472" s="228"/>
      <c r="FG472" s="228"/>
      <c r="FH472" s="228"/>
      <c r="FI472" s="228"/>
      <c r="FJ472" s="228"/>
      <c r="FK472" s="228"/>
      <c r="FL472" s="228"/>
      <c r="FM472" s="933"/>
      <c r="FN472" s="634" t="e">
        <v>#VALUE!</v>
      </c>
      <c r="FO472" s="228"/>
      <c r="FP472" s="639" t="s">
        <v>40</v>
      </c>
      <c r="FQ472" s="234" t="s">
        <v>749</v>
      </c>
      <c r="FR472" s="42"/>
      <c r="FS472" s="629">
        <v>0.65615615615615619</v>
      </c>
      <c r="GR472" s="225"/>
      <c r="GS472" s="225"/>
    </row>
    <row r="473" spans="1:201" hidden="1" x14ac:dyDescent="0.25">
      <c r="A473" s="101">
        <v>350</v>
      </c>
      <c r="B473" s="228">
        <f>COUNTIFS($E$1:E473,E473,$G$1:G473,G473)</f>
        <v>3</v>
      </c>
      <c r="C473" s="228"/>
      <c r="D473" s="966">
        <v>8027</v>
      </c>
      <c r="E473" s="233" t="s">
        <v>255</v>
      </c>
      <c r="F473" s="223" t="s">
        <v>256</v>
      </c>
      <c r="G473" s="230">
        <v>361108467</v>
      </c>
      <c r="H473" s="230">
        <f t="shared" si="11"/>
        <v>82</v>
      </c>
      <c r="I473" s="223" t="s">
        <v>1276</v>
      </c>
      <c r="J473" s="232" t="s">
        <v>34</v>
      </c>
      <c r="K473" s="230" t="s">
        <v>53</v>
      </c>
      <c r="L473" s="257" t="s">
        <v>48</v>
      </c>
      <c r="M473" s="230">
        <v>5</v>
      </c>
      <c r="N473" s="230">
        <v>8</v>
      </c>
      <c r="O473" s="223" t="s">
        <v>969</v>
      </c>
      <c r="P473" s="230"/>
      <c r="Q473" s="301" t="s">
        <v>1261</v>
      </c>
      <c r="R473" s="230"/>
      <c r="S473" s="230"/>
      <c r="T473" s="194" t="s">
        <v>805</v>
      </c>
      <c r="U473" s="177" t="s">
        <v>1214</v>
      </c>
      <c r="V473" s="193" t="s">
        <v>545</v>
      </c>
      <c r="W473" s="173" t="s">
        <v>807</v>
      </c>
      <c r="X473" s="190"/>
      <c r="Y473" s="173" t="s">
        <v>545</v>
      </c>
      <c r="Z473" s="173" t="s">
        <v>545</v>
      </c>
      <c r="AA473" s="131"/>
      <c r="AB473" s="97"/>
      <c r="AC473" s="230"/>
      <c r="AD473" s="230"/>
      <c r="AE473" s="230"/>
      <c r="AF473" s="230"/>
      <c r="AG473" s="230"/>
      <c r="AH473" s="261" t="s">
        <v>161</v>
      </c>
      <c r="AI473" s="485"/>
      <c r="AL473" s="318"/>
      <c r="AN473" s="281"/>
      <c r="AP473" s="370">
        <v>21.9</v>
      </c>
      <c r="AQ473" s="320">
        <v>42.9</v>
      </c>
      <c r="AR473" s="371">
        <v>33</v>
      </c>
      <c r="AS473" s="322">
        <v>97.8</v>
      </c>
      <c r="AT473" s="373">
        <v>0.51048951048951052</v>
      </c>
      <c r="AU473" s="369">
        <v>16.846153846153847</v>
      </c>
      <c r="AV473" s="325">
        <v>0.28853754940711457</v>
      </c>
      <c r="AW473" s="280">
        <v>4.6100000000000003</v>
      </c>
      <c r="AX473" s="326">
        <v>0.45</v>
      </c>
      <c r="AY473" s="330">
        <v>5.92</v>
      </c>
      <c r="AZ473" s="231" t="s">
        <v>754</v>
      </c>
      <c r="BA473" s="327">
        <v>14.5</v>
      </c>
      <c r="BB473" s="328">
        <v>0.22</v>
      </c>
      <c r="BC473" s="329">
        <v>3.4579999999999997</v>
      </c>
      <c r="BD473" s="329"/>
      <c r="BE473" s="231"/>
      <c r="BF473" s="231"/>
      <c r="BG473" s="231"/>
      <c r="BH473" s="231"/>
      <c r="BJ473" s="108">
        <v>29.3</v>
      </c>
      <c r="BK473" s="108">
        <v>70.099999999999994</v>
      </c>
      <c r="BL473" s="331">
        <v>0.41797432239657634</v>
      </c>
      <c r="BM473" s="332">
        <v>2.5999999999999999E-2</v>
      </c>
      <c r="BN473" s="231" t="s">
        <v>754</v>
      </c>
      <c r="BO473" s="330">
        <v>8.1</v>
      </c>
      <c r="BP473" s="330">
        <v>12.8</v>
      </c>
      <c r="BQ473" s="333"/>
      <c r="BR473" s="330">
        <v>25.9</v>
      </c>
      <c r="BS473" s="330">
        <v>84.7</v>
      </c>
      <c r="BT473" s="477">
        <v>35177</v>
      </c>
      <c r="BU473" s="330">
        <v>15.299999999999997</v>
      </c>
      <c r="BV473" s="330">
        <v>33.68</v>
      </c>
      <c r="BW473" s="330">
        <v>26.4</v>
      </c>
      <c r="BX473" s="330">
        <v>10.7</v>
      </c>
      <c r="BY473" s="330">
        <v>37.4</v>
      </c>
      <c r="BZ473" s="330">
        <v>15.2</v>
      </c>
      <c r="CA473" s="330">
        <v>19.2</v>
      </c>
      <c r="CB473" s="330">
        <v>7.78</v>
      </c>
      <c r="CC473" s="330">
        <v>0.35</v>
      </c>
      <c r="CN473" s="470">
        <v>42.2</v>
      </c>
      <c r="CO473" s="470">
        <v>49.6</v>
      </c>
      <c r="CP473" s="470">
        <v>20.9</v>
      </c>
      <c r="CQ473" s="470">
        <v>25.9</v>
      </c>
      <c r="CR473" s="470">
        <v>10.9</v>
      </c>
      <c r="CS473" s="470">
        <v>15.6</v>
      </c>
      <c r="CT473" s="470">
        <v>6.58</v>
      </c>
      <c r="CU473" s="470">
        <v>2.29</v>
      </c>
      <c r="CX473" s="158" t="s">
        <v>929</v>
      </c>
      <c r="CY473" s="158">
        <v>3</v>
      </c>
      <c r="CZ473" s="62" t="s">
        <v>1293</v>
      </c>
      <c r="DA473" s="62" t="s">
        <v>1293</v>
      </c>
      <c r="DI473" s="233" t="s">
        <v>255</v>
      </c>
      <c r="DM473" s="226">
        <v>82</v>
      </c>
      <c r="DN473" s="521" t="s">
        <v>1088</v>
      </c>
      <c r="DO473" s="46" t="s">
        <v>48</v>
      </c>
      <c r="DP473" s="986" t="s">
        <v>161</v>
      </c>
      <c r="DX473" s="223" t="s">
        <v>863</v>
      </c>
      <c r="DY473" s="223" t="s">
        <v>863</v>
      </c>
      <c r="DZ473" s="230">
        <v>82</v>
      </c>
      <c r="EA473" s="230">
        <v>36.6</v>
      </c>
      <c r="EB473" s="230">
        <v>63.4</v>
      </c>
      <c r="EC473" s="223" t="s">
        <v>863</v>
      </c>
      <c r="ED473" s="223" t="s">
        <v>863</v>
      </c>
      <c r="EE473" s="223" t="s">
        <v>863</v>
      </c>
      <c r="EF473" s="223" t="s">
        <v>863</v>
      </c>
      <c r="EG473" s="230">
        <v>0</v>
      </c>
      <c r="EI473" s="282">
        <v>8</v>
      </c>
      <c r="EJ473" s="282">
        <v>5</v>
      </c>
      <c r="EK473" s="230"/>
      <c r="EL473" s="107">
        <v>2</v>
      </c>
      <c r="EM473" s="107">
        <v>0</v>
      </c>
      <c r="EN473" s="107">
        <v>165</v>
      </c>
      <c r="EO473" s="107">
        <v>85</v>
      </c>
      <c r="EP473" s="557">
        <f>EO473/((EN473/100)*(EN473/100))</f>
        <v>31.221303948576679</v>
      </c>
      <c r="EQ473" s="546">
        <v>1</v>
      </c>
      <c r="ER473" s="107" t="s">
        <v>863</v>
      </c>
      <c r="ES473" s="557">
        <v>2</v>
      </c>
      <c r="ET473" s="557">
        <v>2</v>
      </c>
      <c r="EU473" s="107" t="s">
        <v>863</v>
      </c>
      <c r="EV473" s="107"/>
      <c r="EW473" s="107"/>
      <c r="EX473" s="987">
        <v>8027</v>
      </c>
      <c r="EY473" s="630">
        <v>75</v>
      </c>
      <c r="EZ473" s="230">
        <v>24365</v>
      </c>
      <c r="FA473" s="230">
        <v>2</v>
      </c>
      <c r="FB473" s="133">
        <v>649.73333333333335</v>
      </c>
      <c r="FC473" s="230">
        <v>1007</v>
      </c>
      <c r="FD473" s="607">
        <v>26.853333333333332</v>
      </c>
      <c r="FE473" s="623">
        <v>134.26666666666665</v>
      </c>
      <c r="FF473" s="228"/>
      <c r="FG473" s="228"/>
      <c r="FH473" s="228"/>
      <c r="FI473" s="228"/>
      <c r="FJ473" s="228"/>
      <c r="FK473" s="228"/>
      <c r="FL473" s="228"/>
      <c r="FM473" s="933"/>
      <c r="FN473" s="634">
        <v>3.0536246276067529</v>
      </c>
      <c r="FO473" s="228"/>
      <c r="FP473" s="639">
        <v>82</v>
      </c>
      <c r="FQ473" s="234" t="s">
        <v>161</v>
      </c>
      <c r="FR473" s="42"/>
      <c r="FS473" s="629">
        <v>4.1329776318489637</v>
      </c>
      <c r="GR473" s="225"/>
      <c r="GS473" s="225"/>
    </row>
    <row r="474" spans="1:201" hidden="1" x14ac:dyDescent="0.25">
      <c r="A474" s="101">
        <v>351</v>
      </c>
      <c r="B474" s="228">
        <f>COUNTIFS($E$1:E474,E474,$G$1:G474,G474)</f>
        <v>2</v>
      </c>
      <c r="C474" s="228"/>
      <c r="D474" s="966">
        <v>8028</v>
      </c>
      <c r="E474" s="233" t="s">
        <v>958</v>
      </c>
      <c r="F474" s="223" t="s">
        <v>184</v>
      </c>
      <c r="G474" s="230">
        <v>7203315350</v>
      </c>
      <c r="H474" s="230">
        <f t="shared" si="11"/>
        <v>46</v>
      </c>
      <c r="I474" s="223" t="s">
        <v>1276</v>
      </c>
      <c r="J474" s="232" t="s">
        <v>182</v>
      </c>
      <c r="K474" s="230" t="s">
        <v>53</v>
      </c>
      <c r="L474" s="257" t="s">
        <v>48</v>
      </c>
      <c r="M474" s="230">
        <v>6</v>
      </c>
      <c r="N474" s="230">
        <v>2</v>
      </c>
      <c r="O474" s="223" t="s">
        <v>969</v>
      </c>
      <c r="P474" s="230"/>
      <c r="Q474" s="301" t="s">
        <v>1261</v>
      </c>
      <c r="R474" s="230"/>
      <c r="S474" s="230"/>
      <c r="T474" s="194" t="s">
        <v>805</v>
      </c>
      <c r="U474" s="177" t="s">
        <v>1214</v>
      </c>
      <c r="V474" s="193" t="s">
        <v>545</v>
      </c>
      <c r="W474" s="173" t="s">
        <v>807</v>
      </c>
      <c r="X474" s="190"/>
      <c r="Y474" s="173" t="s">
        <v>545</v>
      </c>
      <c r="Z474" s="173" t="s">
        <v>545</v>
      </c>
      <c r="AA474" s="131"/>
      <c r="AB474" s="97"/>
      <c r="AC474" s="230"/>
      <c r="AD474" s="230"/>
      <c r="AE474" s="230"/>
      <c r="AF474" s="230"/>
      <c r="AG474" s="230"/>
      <c r="AH474" s="261" t="s">
        <v>158</v>
      </c>
      <c r="AI474" s="485"/>
      <c r="AL474" s="318"/>
      <c r="AN474" s="281"/>
      <c r="AP474" s="370">
        <v>37.1</v>
      </c>
      <c r="AQ474" s="320">
        <v>55.4</v>
      </c>
      <c r="AR474" s="371">
        <v>5.33</v>
      </c>
      <c r="AS474" s="322">
        <v>97.83</v>
      </c>
      <c r="AT474" s="373">
        <v>0.66967509025270766</v>
      </c>
      <c r="AU474" s="369">
        <v>3.5693682310469317</v>
      </c>
      <c r="AV474" s="325">
        <v>0.61090070805203367</v>
      </c>
      <c r="AW474" s="280">
        <v>29.8</v>
      </c>
      <c r="AX474" s="326">
        <v>1.78</v>
      </c>
      <c r="AY474" s="330">
        <v>4.8600000000000003</v>
      </c>
      <c r="AZ474" s="231" t="s">
        <v>754</v>
      </c>
      <c r="BA474" s="327">
        <v>7.77</v>
      </c>
      <c r="BB474" s="328">
        <v>0.18</v>
      </c>
      <c r="BC474" s="329">
        <v>1.4600000000000002</v>
      </c>
      <c r="BD474" s="329"/>
      <c r="BE474" s="231"/>
      <c r="BF474" s="231"/>
      <c r="BG474" s="231"/>
      <c r="BH474" s="231"/>
      <c r="BJ474" s="108">
        <v>22.3</v>
      </c>
      <c r="BK474" s="108">
        <v>78.3</v>
      </c>
      <c r="BL474" s="331">
        <v>0.28480204342273308</v>
      </c>
      <c r="BM474" s="332">
        <v>0.54</v>
      </c>
      <c r="BN474" s="231" t="s">
        <v>754</v>
      </c>
      <c r="BO474" s="330">
        <v>14.2</v>
      </c>
      <c r="BP474" s="330">
        <v>25.7</v>
      </c>
      <c r="BQ474" s="333"/>
      <c r="BR474" s="330">
        <v>35.299999999999997</v>
      </c>
      <c r="BS474" s="330">
        <v>91.4</v>
      </c>
      <c r="BT474" s="477">
        <v>48820</v>
      </c>
      <c r="BU474" s="330">
        <v>8.5999999999999943</v>
      </c>
      <c r="BV474" s="330">
        <v>51.3</v>
      </c>
      <c r="BW474" s="330">
        <v>43.2</v>
      </c>
      <c r="BX474" s="330">
        <v>24.4</v>
      </c>
      <c r="BY474" s="330">
        <v>19.3</v>
      </c>
      <c r="BZ474" s="330">
        <v>10.9</v>
      </c>
      <c r="CA474" s="330">
        <v>28.3</v>
      </c>
      <c r="CB474" s="330">
        <v>16</v>
      </c>
      <c r="CC474" s="330">
        <v>0.93</v>
      </c>
      <c r="CN474" s="470">
        <v>57.1</v>
      </c>
      <c r="CO474" s="470">
        <v>56.9</v>
      </c>
      <c r="CP474" s="470">
        <v>32.5</v>
      </c>
      <c r="CQ474" s="470">
        <v>7.98</v>
      </c>
      <c r="CR474" s="470">
        <v>4.55</v>
      </c>
      <c r="CS474" s="470">
        <v>27.6</v>
      </c>
      <c r="CT474" s="470">
        <v>15.7</v>
      </c>
      <c r="CU474" s="470">
        <v>0.95</v>
      </c>
      <c r="CX474" s="158"/>
      <c r="CY474" s="158"/>
      <c r="CZ474" s="62" t="s">
        <v>927</v>
      </c>
      <c r="DA474" s="62" t="s">
        <v>927</v>
      </c>
      <c r="DI474" s="233" t="s">
        <v>958</v>
      </c>
      <c r="DM474" s="226">
        <v>46</v>
      </c>
      <c r="DN474" s="521" t="s">
        <v>1088</v>
      </c>
      <c r="DO474" s="46" t="s">
        <v>48</v>
      </c>
      <c r="DP474" s="986" t="s">
        <v>158</v>
      </c>
      <c r="DX474" s="223" t="s">
        <v>863</v>
      </c>
      <c r="DY474" s="223" t="s">
        <v>863</v>
      </c>
      <c r="DZ474" s="230">
        <v>528</v>
      </c>
      <c r="EA474" s="230">
        <v>9.1</v>
      </c>
      <c r="EB474" s="230">
        <v>90.9</v>
      </c>
      <c r="EC474" s="223" t="s">
        <v>863</v>
      </c>
      <c r="ED474" s="223" t="s">
        <v>863</v>
      </c>
      <c r="EE474" s="223" t="s">
        <v>863</v>
      </c>
      <c r="EF474" s="223" t="s">
        <v>863</v>
      </c>
      <c r="EG474" s="230">
        <v>0</v>
      </c>
      <c r="EI474" s="282">
        <v>2</v>
      </c>
      <c r="EJ474" s="282">
        <v>6</v>
      </c>
      <c r="EK474" s="230"/>
      <c r="EL474" s="107">
        <v>2</v>
      </c>
      <c r="EM474" s="107">
        <v>1</v>
      </c>
      <c r="EN474" s="107">
        <v>173</v>
      </c>
      <c r="EO474" s="107">
        <v>110</v>
      </c>
      <c r="EP474" s="557">
        <f>EO474/((EN474/100)*(EN474/100))</f>
        <v>36.753650305723546</v>
      </c>
      <c r="EQ474" s="546">
        <v>2</v>
      </c>
      <c r="ER474" s="107" t="s">
        <v>863</v>
      </c>
      <c r="ES474" s="557">
        <v>2</v>
      </c>
      <c r="ET474" s="557">
        <v>1</v>
      </c>
      <c r="EU474" s="107">
        <v>4</v>
      </c>
      <c r="EV474" s="1030">
        <v>43108</v>
      </c>
      <c r="EW474" s="107"/>
      <c r="EX474" s="987">
        <v>8028</v>
      </c>
      <c r="EY474" s="630">
        <v>75</v>
      </c>
      <c r="EZ474" s="230">
        <v>12367</v>
      </c>
      <c r="FA474" s="230">
        <v>2</v>
      </c>
      <c r="FB474" s="133">
        <v>329.78666666666669</v>
      </c>
      <c r="FC474" s="230">
        <v>7393</v>
      </c>
      <c r="FD474" s="607">
        <v>197.14666666666668</v>
      </c>
      <c r="FE474" s="623">
        <v>1182.8800000000001</v>
      </c>
      <c r="FF474" s="228"/>
      <c r="FG474" s="228"/>
      <c r="FH474" s="228"/>
      <c r="FI474" s="228"/>
      <c r="FJ474" s="228"/>
      <c r="FK474" s="228"/>
      <c r="FL474" s="228"/>
      <c r="FM474" s="933"/>
      <c r="FN474" s="634">
        <v>2.6782091167320439</v>
      </c>
      <c r="FO474" s="228"/>
      <c r="FP474" s="639">
        <v>528</v>
      </c>
      <c r="FQ474" s="234" t="s">
        <v>158</v>
      </c>
      <c r="FR474" s="42"/>
      <c r="FS474" s="629">
        <v>59.780059836662083</v>
      </c>
      <c r="GR474" s="225"/>
      <c r="GS474" s="225"/>
    </row>
    <row r="475" spans="1:201" hidden="1" x14ac:dyDescent="0.25">
      <c r="A475" s="101">
        <v>352</v>
      </c>
      <c r="B475" s="228">
        <f>COUNTIFS($E$1:E475,E475,$G$1:G475,G475)</f>
        <v>3</v>
      </c>
      <c r="C475" s="228"/>
      <c r="D475" s="966">
        <v>8029</v>
      </c>
      <c r="E475" s="233" t="s">
        <v>958</v>
      </c>
      <c r="F475" s="223" t="s">
        <v>184</v>
      </c>
      <c r="G475" s="230">
        <v>7203315350</v>
      </c>
      <c r="H475" s="230">
        <f t="shared" si="11"/>
        <v>46</v>
      </c>
      <c r="I475" s="223" t="s">
        <v>1276</v>
      </c>
      <c r="J475" s="232" t="s">
        <v>182</v>
      </c>
      <c r="K475" s="230" t="s">
        <v>53</v>
      </c>
      <c r="L475" s="257" t="s">
        <v>48</v>
      </c>
      <c r="M475" s="230">
        <v>6</v>
      </c>
      <c r="N475" s="230">
        <v>2</v>
      </c>
      <c r="O475" s="223" t="s">
        <v>863</v>
      </c>
      <c r="P475" s="230"/>
      <c r="Q475" s="301" t="s">
        <v>1261</v>
      </c>
      <c r="R475" s="230"/>
      <c r="S475" s="230"/>
      <c r="T475" s="194" t="s">
        <v>805</v>
      </c>
      <c r="U475" s="177" t="s">
        <v>1214</v>
      </c>
      <c r="V475" s="193" t="s">
        <v>545</v>
      </c>
      <c r="W475" s="173" t="s">
        <v>807</v>
      </c>
      <c r="X475" s="190"/>
      <c r="Y475" s="173" t="s">
        <v>545</v>
      </c>
      <c r="Z475" s="173" t="s">
        <v>545</v>
      </c>
      <c r="AA475" s="131"/>
      <c r="AB475" s="97"/>
      <c r="AC475" s="230"/>
      <c r="AD475" s="230"/>
      <c r="AE475" s="230"/>
      <c r="AF475" s="230"/>
      <c r="AG475" s="230"/>
      <c r="AH475" s="261" t="s">
        <v>1605</v>
      </c>
      <c r="AI475" s="485"/>
      <c r="AL475" s="318"/>
      <c r="AN475" s="281"/>
      <c r="AP475" s="370">
        <v>40.299999999999997</v>
      </c>
      <c r="AQ475" s="320">
        <v>53.6</v>
      </c>
      <c r="AR475" s="371">
        <v>4.7</v>
      </c>
      <c r="AS475" s="322">
        <v>98.600000000000009</v>
      </c>
      <c r="AT475" s="373">
        <v>0.75186567164179097</v>
      </c>
      <c r="AU475" s="369">
        <v>3.5337686567164175</v>
      </c>
      <c r="AV475" s="325">
        <v>0.69125214408233271</v>
      </c>
      <c r="AW475" s="280">
        <v>29.1</v>
      </c>
      <c r="AX475" s="326">
        <v>1.8</v>
      </c>
      <c r="AY475" s="330">
        <v>5</v>
      </c>
      <c r="AZ475" s="231" t="s">
        <v>754</v>
      </c>
      <c r="BA475" s="327">
        <v>1</v>
      </c>
      <c r="BB475" s="328">
        <v>0.16</v>
      </c>
      <c r="BC475" s="329">
        <v>2.2399999999999993</v>
      </c>
      <c r="BD475" s="329"/>
      <c r="BE475" s="231"/>
      <c r="BF475" s="231"/>
      <c r="BG475" s="231"/>
      <c r="BH475" s="231"/>
      <c r="BJ475" s="108">
        <v>29.2</v>
      </c>
      <c r="BK475" s="108">
        <v>70.2</v>
      </c>
      <c r="BL475" s="331">
        <v>0.4159544159544159</v>
      </c>
      <c r="BM475" s="332">
        <v>0.6</v>
      </c>
      <c r="BN475" s="231" t="s">
        <v>754</v>
      </c>
      <c r="BO475" s="330">
        <v>5.88</v>
      </c>
      <c r="BP475" s="330">
        <v>9.44</v>
      </c>
      <c r="BQ475" s="333"/>
      <c r="BR475" s="330">
        <v>32.4</v>
      </c>
      <c r="BS475" s="330">
        <v>88.3</v>
      </c>
      <c r="BT475" s="477">
        <v>58229</v>
      </c>
      <c r="BU475" s="330">
        <v>11.700000000000003</v>
      </c>
      <c r="BV475" s="330">
        <v>47.099999999999994</v>
      </c>
      <c r="BW475" s="330">
        <v>40.9</v>
      </c>
      <c r="BX475" s="330">
        <v>22</v>
      </c>
      <c r="BY475" s="330">
        <v>19.3</v>
      </c>
      <c r="BZ475" s="330">
        <v>10.4</v>
      </c>
      <c r="CA475" s="330">
        <v>27.3</v>
      </c>
      <c r="CB475" s="330">
        <v>14.7</v>
      </c>
      <c r="CC475" s="330">
        <v>1</v>
      </c>
      <c r="CN475" s="470">
        <v>54.6</v>
      </c>
      <c r="CO475" s="470">
        <v>55.3</v>
      </c>
      <c r="CP475" s="470">
        <v>30.2</v>
      </c>
      <c r="CQ475" s="470">
        <v>9.0299999999999994</v>
      </c>
      <c r="CR475" s="470">
        <v>4.93</v>
      </c>
      <c r="CS475" s="470">
        <v>27.4</v>
      </c>
      <c r="CT475" s="470">
        <v>15</v>
      </c>
      <c r="CU475" s="470">
        <v>0.83</v>
      </c>
      <c r="CX475" s="158"/>
      <c r="CY475" s="158"/>
      <c r="CZ475" s="62" t="s">
        <v>927</v>
      </c>
      <c r="DA475" s="62" t="s">
        <v>927</v>
      </c>
      <c r="DI475" s="233" t="s">
        <v>958</v>
      </c>
      <c r="DM475" s="226">
        <v>46</v>
      </c>
      <c r="DN475" s="521" t="s">
        <v>1088</v>
      </c>
      <c r="DO475" s="46" t="s">
        <v>48</v>
      </c>
      <c r="DP475" s="986" t="s">
        <v>2002</v>
      </c>
      <c r="DX475" s="223" t="s">
        <v>863</v>
      </c>
      <c r="DY475" s="223" t="s">
        <v>863</v>
      </c>
      <c r="DZ475" s="230">
        <v>487</v>
      </c>
      <c r="EA475" s="230">
        <v>8.4</v>
      </c>
      <c r="EB475" s="230">
        <v>91.6</v>
      </c>
      <c r="EC475" s="223" t="s">
        <v>863</v>
      </c>
      <c r="ED475" s="223" t="s">
        <v>863</v>
      </c>
      <c r="EE475" s="223" t="s">
        <v>863</v>
      </c>
      <c r="EF475" s="223" t="s">
        <v>863</v>
      </c>
      <c r="EG475" s="230">
        <v>0</v>
      </c>
      <c r="EI475" s="282">
        <v>2</v>
      </c>
      <c r="EJ475" s="282">
        <v>6</v>
      </c>
      <c r="EK475" s="230"/>
      <c r="EL475" s="107">
        <v>2</v>
      </c>
      <c r="EM475" s="107">
        <v>1</v>
      </c>
      <c r="EN475" s="107">
        <v>173</v>
      </c>
      <c r="EO475" s="107">
        <v>110</v>
      </c>
      <c r="EP475" s="557">
        <f>EO475/((EN475/100)*(EN475/100))</f>
        <v>36.753650305723546</v>
      </c>
      <c r="EQ475" s="546">
        <v>2</v>
      </c>
      <c r="ER475" s="107" t="s">
        <v>863</v>
      </c>
      <c r="ES475" s="557">
        <v>2</v>
      </c>
      <c r="ET475" s="557">
        <v>1</v>
      </c>
      <c r="EU475" s="107">
        <v>4</v>
      </c>
      <c r="EV475" s="1030">
        <v>43108</v>
      </c>
      <c r="EW475" s="107" t="s">
        <v>1986</v>
      </c>
      <c r="EX475" s="987">
        <v>8029</v>
      </c>
      <c r="EY475" s="630">
        <v>75</v>
      </c>
      <c r="EZ475" s="230">
        <v>11442</v>
      </c>
      <c r="FA475" s="230">
        <v>2</v>
      </c>
      <c r="FB475" s="133">
        <v>305.12</v>
      </c>
      <c r="FC475" s="230">
        <v>6530</v>
      </c>
      <c r="FD475" s="607">
        <v>174.13333333333333</v>
      </c>
      <c r="FE475" s="623">
        <v>1044.8</v>
      </c>
      <c r="FF475" s="228"/>
      <c r="FG475" s="228"/>
      <c r="FH475" s="228"/>
      <c r="FI475" s="228"/>
      <c r="FJ475" s="228"/>
      <c r="FK475" s="228"/>
      <c r="FL475" s="228"/>
      <c r="FM475" s="933"/>
      <c r="FN475" s="634">
        <v>2.7967075038284839</v>
      </c>
      <c r="FO475" s="228"/>
      <c r="FP475" s="639">
        <v>487</v>
      </c>
      <c r="FQ475" s="234" t="s">
        <v>1605</v>
      </c>
      <c r="FR475" s="42"/>
      <c r="FS475" s="629">
        <v>57.070442230379307</v>
      </c>
      <c r="GR475" s="225"/>
      <c r="GS475" s="225"/>
    </row>
    <row r="476" spans="1:201" s="260" customFormat="1" hidden="1" x14ac:dyDescent="0.25">
      <c r="A476" s="101">
        <v>353</v>
      </c>
      <c r="B476" s="228">
        <f>COUNTIFS($E$1:E476,E476,$G$1:G476,G476)</f>
        <v>1</v>
      </c>
      <c r="C476" s="228"/>
      <c r="D476" s="966">
        <v>8031</v>
      </c>
      <c r="E476" s="233" t="s">
        <v>831</v>
      </c>
      <c r="F476" s="223" t="s">
        <v>1277</v>
      </c>
      <c r="G476" s="123" t="s">
        <v>1278</v>
      </c>
      <c r="H476" s="230">
        <f t="shared" si="11"/>
        <v>115</v>
      </c>
      <c r="I476" s="223" t="s">
        <v>1276</v>
      </c>
      <c r="J476" s="232" t="s">
        <v>1248</v>
      </c>
      <c r="K476" s="223" t="s">
        <v>980</v>
      </c>
      <c r="L476" s="257" t="s">
        <v>48</v>
      </c>
      <c r="M476" s="230">
        <v>6</v>
      </c>
      <c r="N476" s="223" t="s">
        <v>757</v>
      </c>
      <c r="O476" s="223" t="s">
        <v>863</v>
      </c>
      <c r="P476" s="230"/>
      <c r="Q476" s="301" t="s">
        <v>1261</v>
      </c>
      <c r="R476" s="230"/>
      <c r="S476" s="230"/>
      <c r="T476" s="194" t="s">
        <v>805</v>
      </c>
      <c r="U476" s="177" t="s">
        <v>1214</v>
      </c>
      <c r="V476" s="193" t="s">
        <v>545</v>
      </c>
      <c r="W476" s="173" t="s">
        <v>807</v>
      </c>
      <c r="X476" s="190"/>
      <c r="Y476" s="173" t="s">
        <v>545</v>
      </c>
      <c r="Z476" s="173" t="s">
        <v>545</v>
      </c>
      <c r="AA476" s="131"/>
      <c r="AB476" s="97"/>
      <c r="AC476" s="230"/>
      <c r="AD476" s="230"/>
      <c r="AE476" s="230"/>
      <c r="AF476" s="230"/>
      <c r="AG476" s="230"/>
      <c r="AH476" s="261" t="s">
        <v>1279</v>
      </c>
      <c r="AI476" s="485"/>
      <c r="AJ476" s="226">
        <v>88.3</v>
      </c>
      <c r="AK476" s="226">
        <v>90.6</v>
      </c>
      <c r="AL476" s="318">
        <v>79.999799999999993</v>
      </c>
      <c r="AM476" s="226"/>
      <c r="AN476" s="281"/>
      <c r="AO476" s="226"/>
      <c r="AP476" s="370">
        <v>11.2</v>
      </c>
      <c r="AQ476" s="320">
        <v>6.4</v>
      </c>
      <c r="AR476" s="371">
        <v>81.3</v>
      </c>
      <c r="AS476" s="322">
        <v>98.9</v>
      </c>
      <c r="AT476" s="373">
        <v>1.7499999999999998</v>
      </c>
      <c r="AU476" s="369">
        <v>142.27499999999998</v>
      </c>
      <c r="AV476" s="325">
        <v>0.12770809578107181</v>
      </c>
      <c r="AW476" s="280">
        <v>6.87</v>
      </c>
      <c r="AX476" s="326">
        <v>0.56000000000000005</v>
      </c>
      <c r="AY476" s="330">
        <v>6.3</v>
      </c>
      <c r="AZ476" s="231" t="s">
        <v>754</v>
      </c>
      <c r="BA476" s="327">
        <v>2.15</v>
      </c>
      <c r="BB476" s="328">
        <v>6.0600000000000003E-3</v>
      </c>
      <c r="BC476" s="329">
        <v>0.86599999999999988</v>
      </c>
      <c r="BD476" s="329"/>
      <c r="BE476" s="231"/>
      <c r="BF476" s="231"/>
      <c r="BG476" s="231"/>
      <c r="BH476" s="231"/>
      <c r="BI476" s="226"/>
      <c r="BJ476" s="108">
        <v>63.7</v>
      </c>
      <c r="BK476" s="108">
        <v>36.299999999999997</v>
      </c>
      <c r="BL476" s="331">
        <v>1.7548209366391188</v>
      </c>
      <c r="BM476" s="332">
        <v>0.9</v>
      </c>
      <c r="BN476" s="231" t="s">
        <v>754</v>
      </c>
      <c r="BO476" s="330">
        <v>3</v>
      </c>
      <c r="BP476" s="330">
        <v>4.46</v>
      </c>
      <c r="BQ476" s="333"/>
      <c r="BR476" s="330">
        <v>6.21</v>
      </c>
      <c r="BS476" s="330">
        <v>99.5</v>
      </c>
      <c r="BT476" s="477">
        <v>41698</v>
      </c>
      <c r="BU476" s="330">
        <v>0.5</v>
      </c>
      <c r="BV476" s="330">
        <v>6.88</v>
      </c>
      <c r="BW476" s="330">
        <v>80.900000000000006</v>
      </c>
      <c r="BX476" s="330">
        <v>5.8</v>
      </c>
      <c r="BY476" s="330">
        <v>5.72</v>
      </c>
      <c r="BZ476" s="330">
        <v>0.41</v>
      </c>
      <c r="CA476" s="330">
        <v>9.34</v>
      </c>
      <c r="CB476" s="330">
        <v>0.67</v>
      </c>
      <c r="CC476" s="330">
        <v>5.2999999999999999E-2</v>
      </c>
      <c r="CD476" s="226"/>
      <c r="CE476" s="226"/>
      <c r="CF476" s="226"/>
      <c r="CG476" s="226"/>
      <c r="CH476" s="226"/>
      <c r="CI476" s="226"/>
      <c r="CJ476" s="226"/>
      <c r="CK476" s="226"/>
      <c r="CL476" s="226"/>
      <c r="CM476" s="226"/>
      <c r="CN476" s="470">
        <v>6.81</v>
      </c>
      <c r="CO476" s="470">
        <v>78.5</v>
      </c>
      <c r="CP476" s="470">
        <v>5.34</v>
      </c>
      <c r="CQ476" s="470">
        <v>11.6</v>
      </c>
      <c r="CR476" s="470">
        <v>0.79</v>
      </c>
      <c r="CS476" s="470">
        <v>8.67</v>
      </c>
      <c r="CT476" s="470">
        <v>0.59</v>
      </c>
      <c r="CU476" s="470">
        <v>1.4999999999999999E-2</v>
      </c>
      <c r="CV476" s="226"/>
      <c r="CW476" s="226"/>
      <c r="CX476" s="158"/>
      <c r="CY476" s="158"/>
      <c r="CZ476" s="62" t="s">
        <v>933</v>
      </c>
      <c r="DA476" s="62" t="s">
        <v>933</v>
      </c>
      <c r="DB476" s="486" t="s">
        <v>1730</v>
      </c>
      <c r="DC476" s="226"/>
      <c r="DD476" s="226"/>
      <c r="DE476" s="226"/>
      <c r="DF476" s="226"/>
      <c r="DG476" s="226"/>
      <c r="DH476" s="226"/>
      <c r="DI476" s="233" t="s">
        <v>831</v>
      </c>
      <c r="DJ476" s="226"/>
      <c r="DK476" s="226"/>
      <c r="DL476" s="226"/>
      <c r="DM476" s="226">
        <v>15</v>
      </c>
      <c r="DN476" s="266" t="s">
        <v>1090</v>
      </c>
      <c r="DO476" s="46" t="s">
        <v>48</v>
      </c>
      <c r="DP476" s="981"/>
      <c r="DQ476" s="98">
        <v>1</v>
      </c>
      <c r="DR476" s="553" t="s">
        <v>1248</v>
      </c>
      <c r="DS476" s="553" t="s">
        <v>1867</v>
      </c>
      <c r="DT476" s="230"/>
      <c r="DU476" s="230"/>
      <c r="DV476" s="230"/>
      <c r="DW476" s="230"/>
      <c r="DX476" s="230">
        <v>209.3</v>
      </c>
      <c r="DY476" s="223" t="s">
        <v>863</v>
      </c>
      <c r="DZ476" s="223" t="s">
        <v>863</v>
      </c>
      <c r="EA476" s="223" t="s">
        <v>863</v>
      </c>
      <c r="EB476" s="223" t="s">
        <v>863</v>
      </c>
      <c r="EC476" s="223" t="s">
        <v>863</v>
      </c>
      <c r="ED476" s="223" t="s">
        <v>863</v>
      </c>
      <c r="EE476" s="223" t="s">
        <v>863</v>
      </c>
      <c r="EF476" s="223" t="s">
        <v>863</v>
      </c>
      <c r="EG476" s="230">
        <v>0</v>
      </c>
      <c r="EH476" s="547">
        <v>7</v>
      </c>
      <c r="EI476" s="282"/>
      <c r="EJ476" s="282"/>
      <c r="EK476" s="457"/>
      <c r="EL476" s="457"/>
      <c r="EM476" s="457"/>
      <c r="EN476" s="457"/>
      <c r="EO476" s="457"/>
      <c r="EP476" s="548"/>
      <c r="EQ476" s="1069" t="s">
        <v>754</v>
      </c>
      <c r="ER476" s="457"/>
      <c r="ES476" s="548">
        <v>0</v>
      </c>
      <c r="ET476" s="548">
        <v>0</v>
      </c>
      <c r="EU476" s="457"/>
      <c r="EV476" s="457"/>
      <c r="EW476" s="457"/>
      <c r="EX476" s="990">
        <v>8031</v>
      </c>
      <c r="EY476" s="630">
        <v>75</v>
      </c>
      <c r="EZ476" s="230">
        <v>405000</v>
      </c>
      <c r="FA476" s="230">
        <v>2</v>
      </c>
      <c r="FB476" s="133">
        <v>10800</v>
      </c>
      <c r="FC476" s="230">
        <v>383438</v>
      </c>
      <c r="FD476" s="607">
        <v>10225.013333333334</v>
      </c>
      <c r="FE476" s="623">
        <v>61350.080000000002</v>
      </c>
      <c r="FF476" s="228"/>
      <c r="FG476" s="228"/>
      <c r="FH476" s="228"/>
      <c r="FI476" s="228"/>
      <c r="FJ476" s="228"/>
      <c r="FK476" s="228"/>
      <c r="FL476" s="228"/>
      <c r="FM476" s="933"/>
      <c r="FN476" s="634" t="e">
        <v>#VALUE!</v>
      </c>
      <c r="FO476" s="228"/>
      <c r="FP476" s="639" t="s">
        <v>40</v>
      </c>
      <c r="FQ476" s="234" t="s">
        <v>1279</v>
      </c>
      <c r="FR476" s="42"/>
      <c r="FS476" s="629">
        <v>94.676049382716045</v>
      </c>
      <c r="FT476" s="93"/>
      <c r="FU476" s="93"/>
      <c r="FV476" s="93"/>
      <c r="FW476" s="93"/>
      <c r="FX476" s="93"/>
      <c r="FY476" s="93"/>
      <c r="FZ476" s="93"/>
      <c r="GA476" s="93"/>
      <c r="GB476" s="93"/>
      <c r="GC476" s="93"/>
      <c r="GD476" s="93"/>
      <c r="GE476" s="93"/>
      <c r="GF476" s="93"/>
      <c r="GG476" s="93"/>
      <c r="GH476" s="93"/>
      <c r="GI476" s="93"/>
      <c r="GJ476" s="93"/>
      <c r="GK476" s="93"/>
      <c r="GL476" s="93"/>
      <c r="GM476" s="93"/>
      <c r="GN476" s="93"/>
      <c r="GO476" s="93"/>
      <c r="GP476" s="93"/>
      <c r="GQ476" s="93"/>
      <c r="GR476" s="225"/>
      <c r="GS476" s="225"/>
    </row>
    <row r="477" spans="1:201" hidden="1" x14ac:dyDescent="0.25">
      <c r="A477" s="101">
        <v>354</v>
      </c>
      <c r="B477" s="228">
        <f>COUNTIFS($E$1:E477,E477,$G$1:G477,G477)</f>
        <v>1</v>
      </c>
      <c r="C477" s="228"/>
      <c r="D477" s="966">
        <v>8035</v>
      </c>
      <c r="E477" s="233" t="s">
        <v>1281</v>
      </c>
      <c r="F477" s="223" t="s">
        <v>663</v>
      </c>
      <c r="G477" s="132">
        <v>7107205325</v>
      </c>
      <c r="H477" s="230">
        <f t="shared" si="11"/>
        <v>47</v>
      </c>
      <c r="I477" s="223" t="s">
        <v>1282</v>
      </c>
      <c r="J477" s="232" t="s">
        <v>89</v>
      </c>
      <c r="K477" s="230" t="s">
        <v>53</v>
      </c>
      <c r="L477" s="257" t="s">
        <v>48</v>
      </c>
      <c r="M477" s="230">
        <v>18</v>
      </c>
      <c r="N477" s="230">
        <v>2</v>
      </c>
      <c r="O477" s="223" t="s">
        <v>863</v>
      </c>
      <c r="P477" s="230"/>
      <c r="Q477" s="301" t="s">
        <v>1261</v>
      </c>
      <c r="R477" s="230"/>
      <c r="S477" s="230"/>
      <c r="T477" s="194" t="s">
        <v>805</v>
      </c>
      <c r="U477" s="177" t="s">
        <v>1214</v>
      </c>
      <c r="V477" s="193" t="s">
        <v>545</v>
      </c>
      <c r="W477" s="173" t="s">
        <v>807</v>
      </c>
      <c r="X477" s="190"/>
      <c r="Y477" s="173" t="s">
        <v>545</v>
      </c>
      <c r="Z477" s="173" t="s">
        <v>545</v>
      </c>
      <c r="AA477" s="131"/>
      <c r="AB477" s="97"/>
      <c r="AC477" s="230"/>
      <c r="AD477" s="230"/>
      <c r="AE477" s="230"/>
      <c r="AF477" s="230"/>
      <c r="AG477" s="230"/>
      <c r="AH477" s="261" t="s">
        <v>158</v>
      </c>
      <c r="AI477" s="485"/>
      <c r="AL477" s="318"/>
      <c r="AN477" s="281"/>
      <c r="AP477" s="370">
        <v>57.6</v>
      </c>
      <c r="AQ477" s="320">
        <v>25.1</v>
      </c>
      <c r="AR477" s="371">
        <v>14.2</v>
      </c>
      <c r="AS477" s="322">
        <v>96.9</v>
      </c>
      <c r="AT477" s="373">
        <v>2.2948207171314738</v>
      </c>
      <c r="AU477" s="369">
        <v>32.58645418326693</v>
      </c>
      <c r="AV477" s="325">
        <v>1.4656488549618323</v>
      </c>
      <c r="AW477" s="280">
        <v>53.3</v>
      </c>
      <c r="AX477" s="326">
        <v>1.59</v>
      </c>
      <c r="AY477" s="330">
        <v>2.7</v>
      </c>
      <c r="AZ477" s="231" t="s">
        <v>754</v>
      </c>
      <c r="BA477" s="327">
        <v>5.78</v>
      </c>
      <c r="BB477" s="328">
        <v>1.6E-2</v>
      </c>
      <c r="BC477" s="329">
        <v>0.86000000000000087</v>
      </c>
      <c r="BD477" s="329"/>
      <c r="BE477" s="231"/>
      <c r="BF477" s="231"/>
      <c r="BG477" s="231"/>
      <c r="BH477" s="231"/>
      <c r="BJ477" s="108">
        <v>41</v>
      </c>
      <c r="BK477" s="108">
        <v>58.4</v>
      </c>
      <c r="BL477" s="331">
        <v>0.70205479452054798</v>
      </c>
      <c r="BM477" s="332">
        <v>1.08</v>
      </c>
      <c r="BN477" s="231" t="s">
        <v>754</v>
      </c>
      <c r="BO477" s="330">
        <v>4.07</v>
      </c>
      <c r="BP477" s="330">
        <v>10.4</v>
      </c>
      <c r="BQ477" s="333"/>
      <c r="BR477" s="330">
        <v>13.5</v>
      </c>
      <c r="BS477" s="330">
        <v>83.6</v>
      </c>
      <c r="BT477" s="477">
        <v>21784</v>
      </c>
      <c r="BU477" s="330">
        <v>16.400000000000006</v>
      </c>
      <c r="BV477" s="330">
        <v>18.600000000000001</v>
      </c>
      <c r="BW477" s="330">
        <v>45.3</v>
      </c>
      <c r="BX477" s="330">
        <v>10.7</v>
      </c>
      <c r="BY477" s="330">
        <v>12</v>
      </c>
      <c r="BZ477" s="330">
        <v>2.8</v>
      </c>
      <c r="CA477" s="330">
        <v>21.5</v>
      </c>
      <c r="CB477" s="330">
        <v>5.0999999999999996</v>
      </c>
      <c r="CC477" s="330">
        <v>0.97</v>
      </c>
      <c r="CN477" s="470">
        <v>24.2</v>
      </c>
      <c r="CO477" s="470">
        <v>61.9</v>
      </c>
      <c r="CP477" s="470">
        <v>15</v>
      </c>
      <c r="CQ477" s="470">
        <v>10.8</v>
      </c>
      <c r="CR477" s="470">
        <v>2.6</v>
      </c>
      <c r="CS477" s="470">
        <v>18.399999999999999</v>
      </c>
      <c r="CT477" s="470">
        <v>4.4400000000000004</v>
      </c>
      <c r="CU477" s="470">
        <v>0.53</v>
      </c>
      <c r="CX477" s="158" t="s">
        <v>926</v>
      </c>
      <c r="CY477" s="158"/>
      <c r="CZ477" s="62" t="s">
        <v>927</v>
      </c>
      <c r="DA477" s="62" t="s">
        <v>928</v>
      </c>
      <c r="DI477" s="233" t="s">
        <v>1281</v>
      </c>
      <c r="DM477" s="226">
        <v>47</v>
      </c>
      <c r="DN477" s="521" t="s">
        <v>1088</v>
      </c>
      <c r="DO477" s="46" t="s">
        <v>48</v>
      </c>
      <c r="DP477" s="986" t="s">
        <v>158</v>
      </c>
      <c r="DX477" s="223" t="s">
        <v>863</v>
      </c>
      <c r="DY477" s="223" t="s">
        <v>863</v>
      </c>
      <c r="DZ477" s="230">
        <v>1719</v>
      </c>
      <c r="EA477" s="230">
        <v>10.199999999999999</v>
      </c>
      <c r="EB477" s="230">
        <v>89.8</v>
      </c>
      <c r="EC477" s="230">
        <v>0.9</v>
      </c>
      <c r="ED477" s="230">
        <v>421</v>
      </c>
      <c r="EE477" s="223" t="s">
        <v>863</v>
      </c>
      <c r="EF477" s="230">
        <v>1.99</v>
      </c>
      <c r="EG477" s="230">
        <v>0</v>
      </c>
      <c r="EI477" s="282">
        <v>2</v>
      </c>
      <c r="EJ477" s="282">
        <v>18</v>
      </c>
      <c r="EK477" s="230"/>
      <c r="EL477" s="107">
        <v>2</v>
      </c>
      <c r="EM477" s="107">
        <v>1</v>
      </c>
      <c r="EN477" s="107">
        <v>170</v>
      </c>
      <c r="EO477" s="107">
        <v>70</v>
      </c>
      <c r="EP477" s="557">
        <f t="shared" ref="EP477:EP489" si="12">EO477/((EN477/100)*(EN477/100))</f>
        <v>24.221453287197235</v>
      </c>
      <c r="EQ477" s="546">
        <v>0</v>
      </c>
      <c r="ER477" s="1030">
        <v>43217</v>
      </c>
      <c r="ES477" s="557">
        <v>0</v>
      </c>
      <c r="ET477" s="557">
        <v>0</v>
      </c>
      <c r="EU477" s="107">
        <v>1</v>
      </c>
      <c r="EV477" s="1030">
        <v>40121</v>
      </c>
      <c r="EW477" s="107" t="s">
        <v>2004</v>
      </c>
      <c r="EX477" s="987">
        <v>8035</v>
      </c>
      <c r="EY477" s="630">
        <v>75</v>
      </c>
      <c r="EZ477" s="230">
        <v>22689</v>
      </c>
      <c r="FA477" s="230">
        <v>2</v>
      </c>
      <c r="FB477" s="133">
        <v>605.04</v>
      </c>
      <c r="FC477" s="230">
        <v>10380</v>
      </c>
      <c r="FD477" s="607">
        <v>276.8</v>
      </c>
      <c r="FE477" s="623">
        <v>4982.3999999999996</v>
      </c>
      <c r="FF477" s="228"/>
      <c r="FG477" s="228"/>
      <c r="FH477" s="228"/>
      <c r="FI477" s="228"/>
      <c r="FJ477" s="228"/>
      <c r="FK477" s="228"/>
      <c r="FL477" s="228"/>
      <c r="FM477" s="933"/>
      <c r="FN477" s="634">
        <v>6.2102601156069364</v>
      </c>
      <c r="FO477" s="228"/>
      <c r="FP477" s="639">
        <v>1719</v>
      </c>
      <c r="FQ477" s="234" t="s">
        <v>158</v>
      </c>
      <c r="FR477" s="42"/>
      <c r="FS477" s="629">
        <v>45.749041385693509</v>
      </c>
      <c r="GR477" s="225"/>
      <c r="GS477" s="225"/>
    </row>
    <row r="478" spans="1:201" hidden="1" x14ac:dyDescent="0.25">
      <c r="A478" s="101">
        <v>355</v>
      </c>
      <c r="B478" s="228">
        <f>COUNTIFS($E$1:E478,E478,$G$1:G478,G478)</f>
        <v>2</v>
      </c>
      <c r="C478" s="228"/>
      <c r="D478" s="966">
        <v>8036</v>
      </c>
      <c r="E478" s="233" t="s">
        <v>952</v>
      </c>
      <c r="F478" s="230" t="s">
        <v>81</v>
      </c>
      <c r="G478" s="230">
        <v>450311412</v>
      </c>
      <c r="H478" s="230">
        <f t="shared" si="11"/>
        <v>73</v>
      </c>
      <c r="I478" s="230" t="s">
        <v>1282</v>
      </c>
      <c r="J478" s="230" t="s">
        <v>1271</v>
      </c>
      <c r="K478" s="230" t="s">
        <v>53</v>
      </c>
      <c r="L478" s="257" t="s">
        <v>48</v>
      </c>
      <c r="M478" s="230">
        <v>19</v>
      </c>
      <c r="N478" s="679">
        <v>9</v>
      </c>
      <c r="O478" s="416" t="s">
        <v>863</v>
      </c>
      <c r="P478" s="416"/>
      <c r="Q478" s="292" t="s">
        <v>1261</v>
      </c>
      <c r="R478" s="14"/>
      <c r="S478" s="14"/>
      <c r="T478" s="413" t="s">
        <v>40</v>
      </c>
      <c r="U478" s="413" t="s">
        <v>40</v>
      </c>
      <c r="V478" s="414" t="s">
        <v>545</v>
      </c>
      <c r="W478" s="413" t="s">
        <v>40</v>
      </c>
      <c r="X478" s="415"/>
      <c r="Y478" s="413" t="s">
        <v>545</v>
      </c>
      <c r="Z478" s="413" t="s">
        <v>545</v>
      </c>
      <c r="AA478" s="416"/>
      <c r="AB478" s="416"/>
      <c r="AC478" s="29"/>
      <c r="AD478" s="29"/>
      <c r="AE478" s="29"/>
      <c r="AF478" s="29"/>
      <c r="AG478" s="29"/>
      <c r="AH478" s="166" t="s">
        <v>1284</v>
      </c>
      <c r="AI478" s="418"/>
      <c r="AJ478" s="43"/>
      <c r="AK478" s="43"/>
      <c r="AL478" s="43"/>
      <c r="AM478" s="43"/>
      <c r="AN478" s="43"/>
      <c r="AO478" s="43"/>
      <c r="AP478" s="377"/>
      <c r="AQ478" s="378"/>
      <c r="AR478" s="379"/>
      <c r="AS478" s="322">
        <v>0</v>
      </c>
      <c r="AT478" s="373" t="e">
        <v>#DIV/0!</v>
      </c>
      <c r="AU478" s="369" t="e">
        <v>#DIV/0!</v>
      </c>
      <c r="AV478" s="325" t="e">
        <v>#DIV/0!</v>
      </c>
      <c r="AW478" s="43"/>
      <c r="AX478" s="482"/>
      <c r="AY478" s="43"/>
      <c r="AZ478" s="231" t="s">
        <v>754</v>
      </c>
      <c r="BA478" s="383"/>
      <c r="BB478" s="388"/>
      <c r="BC478" s="329">
        <v>0</v>
      </c>
      <c r="BD478" s="329"/>
      <c r="BE478" s="43"/>
      <c r="BF478" s="43"/>
      <c r="BG478" s="43"/>
      <c r="BH478" s="43"/>
      <c r="BI478" s="43"/>
      <c r="BJ478" s="43"/>
      <c r="BK478" s="43"/>
      <c r="BL478" s="331" t="e">
        <v>#DIV/0!</v>
      </c>
      <c r="BM478" s="475"/>
      <c r="BN478" s="231" t="s">
        <v>754</v>
      </c>
      <c r="BO478" s="380"/>
      <c r="BP478" s="380"/>
      <c r="BQ478" s="385"/>
      <c r="BR478" s="62" t="s">
        <v>754</v>
      </c>
      <c r="BS478" s="62" t="s">
        <v>754</v>
      </c>
      <c r="BT478" s="62" t="s">
        <v>754</v>
      </c>
      <c r="BU478" s="62" t="s">
        <v>754</v>
      </c>
      <c r="BV478" s="62" t="s">
        <v>754</v>
      </c>
      <c r="BW478" s="62" t="s">
        <v>754</v>
      </c>
      <c r="BX478" s="62" t="s">
        <v>754</v>
      </c>
      <c r="BY478" s="62" t="s">
        <v>754</v>
      </c>
      <c r="BZ478" s="62" t="s">
        <v>754</v>
      </c>
      <c r="CA478" s="62" t="s">
        <v>754</v>
      </c>
      <c r="CB478" s="62" t="s">
        <v>754</v>
      </c>
      <c r="CC478" s="62" t="s">
        <v>754</v>
      </c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70"/>
      <c r="CO478" s="470"/>
      <c r="CP478" s="470"/>
      <c r="CQ478" s="470"/>
      <c r="CR478" s="470"/>
      <c r="CS478" s="470"/>
      <c r="CT478" s="470"/>
      <c r="CU478" s="470"/>
      <c r="CV478" s="43"/>
      <c r="CW478" s="374"/>
      <c r="CX478" s="158"/>
      <c r="CY478" s="158"/>
      <c r="CZ478" s="476" t="s">
        <v>754</v>
      </c>
      <c r="DA478" s="476" t="s">
        <v>754</v>
      </c>
      <c r="DD478" s="54"/>
      <c r="DE478" s="56"/>
      <c r="DF478" s="56"/>
      <c r="DG478" s="56"/>
      <c r="DH478" s="56"/>
      <c r="DI478" s="420" t="s">
        <v>952</v>
      </c>
      <c r="DJ478" s="274"/>
      <c r="DK478" s="274"/>
      <c r="DL478" s="136"/>
      <c r="DM478" s="274">
        <v>73</v>
      </c>
      <c r="DN478" s="274"/>
      <c r="DO478" s="46" t="s">
        <v>48</v>
      </c>
      <c r="DP478" s="986" t="s">
        <v>2005</v>
      </c>
      <c r="DQ478" s="1007"/>
      <c r="DR478" s="1061"/>
      <c r="DS478" s="1061"/>
      <c r="DT478" s="274"/>
      <c r="DU478" s="274"/>
      <c r="DV478" s="1008"/>
      <c r="DW478" s="274"/>
      <c r="DX478" s="274" t="s">
        <v>863</v>
      </c>
      <c r="DY478" s="274" t="s">
        <v>863</v>
      </c>
      <c r="DZ478" s="274">
        <v>1344</v>
      </c>
      <c r="EA478" s="908">
        <v>35.1</v>
      </c>
      <c r="EB478" s="908">
        <v>64.900000000000006</v>
      </c>
      <c r="EC478" s="908">
        <v>0.3</v>
      </c>
      <c r="ED478" s="908">
        <v>483</v>
      </c>
      <c r="EE478" s="908" t="s">
        <v>863</v>
      </c>
      <c r="EF478" s="274">
        <v>5.05</v>
      </c>
      <c r="EG478" s="274">
        <v>0</v>
      </c>
      <c r="EH478" s="1061"/>
      <c r="EI478" s="282">
        <v>9</v>
      </c>
      <c r="EJ478" s="282">
        <v>19</v>
      </c>
      <c r="EK478" s="230"/>
      <c r="EL478" s="107">
        <v>2</v>
      </c>
      <c r="EM478" s="107">
        <v>1</v>
      </c>
      <c r="EN478" s="107">
        <v>171</v>
      </c>
      <c r="EO478" s="107">
        <v>110</v>
      </c>
      <c r="EP478" s="557">
        <f t="shared" si="12"/>
        <v>37.618412502992378</v>
      </c>
      <c r="EQ478" s="546">
        <v>1</v>
      </c>
      <c r="ER478" s="107" t="s">
        <v>863</v>
      </c>
      <c r="ES478" s="557" t="s">
        <v>754</v>
      </c>
      <c r="ET478" s="557" t="s">
        <v>754</v>
      </c>
      <c r="EU478" s="107" t="s">
        <v>863</v>
      </c>
      <c r="EV478" s="107"/>
      <c r="EW478" s="107" t="s">
        <v>2006</v>
      </c>
      <c r="EX478" s="987">
        <v>8036</v>
      </c>
      <c r="EY478" s="630">
        <v>47.3</v>
      </c>
      <c r="EZ478" s="230">
        <v>1130000</v>
      </c>
      <c r="FA478" s="230">
        <v>2</v>
      </c>
      <c r="FB478" s="133">
        <v>47780.126849894295</v>
      </c>
      <c r="FC478" s="230">
        <v>6332</v>
      </c>
      <c r="FD478" s="607">
        <v>267.73784355179708</v>
      </c>
      <c r="FE478" s="623">
        <v>5087.0190274841452</v>
      </c>
      <c r="FF478" s="228"/>
      <c r="FG478" s="228"/>
      <c r="FH478" s="228"/>
      <c r="FI478" s="228"/>
      <c r="FJ478" s="228"/>
      <c r="FK478" s="228"/>
      <c r="FL478" s="228"/>
      <c r="FM478" s="933"/>
      <c r="FN478" s="634">
        <v>5.0198357548957668</v>
      </c>
      <c r="FO478" s="228"/>
      <c r="FP478" s="639">
        <v>1344</v>
      </c>
      <c r="FQ478" s="234" t="s">
        <v>1284</v>
      </c>
      <c r="FR478" s="42"/>
      <c r="FS478" s="629">
        <v>0.56035398230088496</v>
      </c>
      <c r="GR478" s="225"/>
      <c r="GS478" s="225"/>
    </row>
    <row r="479" spans="1:201" hidden="1" x14ac:dyDescent="0.25">
      <c r="A479" s="101">
        <v>356</v>
      </c>
      <c r="B479" s="228">
        <f>COUNTIFS($E$1:E479,E479,$G$1:G479,G479)</f>
        <v>2</v>
      </c>
      <c r="C479" s="228"/>
      <c r="D479" s="966">
        <v>8039</v>
      </c>
      <c r="E479" s="233" t="s">
        <v>1272</v>
      </c>
      <c r="F479" s="223" t="s">
        <v>284</v>
      </c>
      <c r="G479" s="132">
        <v>5708261460</v>
      </c>
      <c r="H479" s="230">
        <f t="shared" si="11"/>
        <v>61</v>
      </c>
      <c r="I479" s="223" t="s">
        <v>1282</v>
      </c>
      <c r="J479" s="232" t="s">
        <v>1285</v>
      </c>
      <c r="K479" s="230" t="s">
        <v>53</v>
      </c>
      <c r="L479" s="257" t="s">
        <v>48</v>
      </c>
      <c r="M479" s="230">
        <v>9</v>
      </c>
      <c r="N479" s="230">
        <v>6</v>
      </c>
      <c r="O479" s="223" t="s">
        <v>965</v>
      </c>
      <c r="P479" s="230"/>
      <c r="Q479" s="301" t="s">
        <v>1261</v>
      </c>
      <c r="R479" s="230"/>
      <c r="S479" s="230"/>
      <c r="T479" s="194" t="s">
        <v>805</v>
      </c>
      <c r="U479" s="177" t="s">
        <v>1214</v>
      </c>
      <c r="V479" s="193" t="s">
        <v>545</v>
      </c>
      <c r="W479" s="196" t="s">
        <v>1298</v>
      </c>
      <c r="X479" s="173" t="s">
        <v>808</v>
      </c>
      <c r="Y479" s="173" t="s">
        <v>545</v>
      </c>
      <c r="Z479" s="173" t="s">
        <v>545</v>
      </c>
      <c r="AA479" s="131"/>
      <c r="AB479" s="97"/>
      <c r="AC479" s="230"/>
      <c r="AD479" s="230"/>
      <c r="AE479" s="230"/>
      <c r="AF479" s="230"/>
      <c r="AG479" s="230"/>
      <c r="AH479" s="261" t="s">
        <v>158</v>
      </c>
      <c r="AI479" s="485"/>
      <c r="AL479" s="318"/>
      <c r="AN479" s="281"/>
      <c r="AP479" s="370">
        <v>1.41</v>
      </c>
      <c r="AQ479" s="320">
        <v>1.88</v>
      </c>
      <c r="AR479" s="371">
        <v>95.4</v>
      </c>
      <c r="AS479" s="322">
        <v>98.690000000000012</v>
      </c>
      <c r="AT479" s="373">
        <v>0.75</v>
      </c>
      <c r="AU479" s="369">
        <v>71.550000000000011</v>
      </c>
      <c r="AV479" s="325">
        <v>1.4494243421052631E-2</v>
      </c>
      <c r="AW479" s="280">
        <v>0.89</v>
      </c>
      <c r="AX479" s="326">
        <v>3.9E-2</v>
      </c>
      <c r="AY479" s="330">
        <v>3.55</v>
      </c>
      <c r="AZ479" s="231" t="s">
        <v>754</v>
      </c>
      <c r="BA479" s="327">
        <v>0.96</v>
      </c>
      <c r="BB479" s="328">
        <v>1.2999999999999999E-2</v>
      </c>
      <c r="BC479" s="329">
        <v>0.10399999999999998</v>
      </c>
      <c r="BD479" s="329"/>
      <c r="BE479" s="231"/>
      <c r="BF479" s="231"/>
      <c r="BG479" s="231"/>
      <c r="BH479" s="231"/>
      <c r="BJ479" s="108">
        <v>75.400000000000006</v>
      </c>
      <c r="BK479" s="108">
        <v>23.7</v>
      </c>
      <c r="BL479" s="331">
        <v>3.1814345991561184</v>
      </c>
      <c r="BM479" s="332">
        <v>5.1999999999999998E-2</v>
      </c>
      <c r="BN479" s="231" t="s">
        <v>754</v>
      </c>
      <c r="BO479" s="330">
        <v>5.12</v>
      </c>
      <c r="BP479" s="330">
        <v>11.6</v>
      </c>
      <c r="BQ479" s="333"/>
      <c r="BR479" s="330">
        <v>1.98</v>
      </c>
      <c r="BS479" s="330">
        <v>98.6</v>
      </c>
      <c r="BT479" s="477">
        <v>36058</v>
      </c>
      <c r="BU479" s="330">
        <v>1.4000000000000057</v>
      </c>
      <c r="BV479" s="330">
        <v>2.0499999999999998</v>
      </c>
      <c r="BW479" s="330">
        <v>71.900000000000006</v>
      </c>
      <c r="BX479" s="330">
        <v>1.6</v>
      </c>
      <c r="BY479" s="330">
        <v>17.2</v>
      </c>
      <c r="BZ479" s="330">
        <v>0.38</v>
      </c>
      <c r="CA479" s="330">
        <v>3.14</v>
      </c>
      <c r="CB479" s="330">
        <v>7.0000000000000007E-2</v>
      </c>
      <c r="CC479" s="330">
        <v>1.7000000000000001E-2</v>
      </c>
      <c r="CN479" s="470">
        <v>2.27</v>
      </c>
      <c r="CO479" s="470">
        <v>61.5</v>
      </c>
      <c r="CP479" s="470">
        <v>1.4</v>
      </c>
      <c r="CQ479" s="470">
        <v>31.1</v>
      </c>
      <c r="CR479" s="470">
        <v>0.71</v>
      </c>
      <c r="CS479" s="470">
        <v>3.85</v>
      </c>
      <c r="CT479" s="470">
        <v>8.7999999999999995E-2</v>
      </c>
      <c r="CU479" s="470">
        <v>4.2500000000000003E-3</v>
      </c>
      <c r="CV479" s="280"/>
      <c r="CX479" s="158"/>
      <c r="CY479" s="158"/>
      <c r="CZ479" s="62" t="s">
        <v>936</v>
      </c>
      <c r="DA479" s="62" t="s">
        <v>936</v>
      </c>
      <c r="DI479" s="233" t="s">
        <v>1272</v>
      </c>
      <c r="DM479" s="226">
        <v>61</v>
      </c>
      <c r="DN479" s="521" t="s">
        <v>1088</v>
      </c>
      <c r="DO479" s="46" t="s">
        <v>48</v>
      </c>
      <c r="DP479" s="986" t="s">
        <v>158</v>
      </c>
      <c r="DQ479" s="98">
        <v>2</v>
      </c>
      <c r="DR479" s="553" t="s">
        <v>34</v>
      </c>
      <c r="DS479" s="553" t="s">
        <v>27</v>
      </c>
      <c r="DX479" s="230">
        <v>141.69999999999999</v>
      </c>
      <c r="DY479" s="223" t="s">
        <v>863</v>
      </c>
      <c r="DZ479" s="230">
        <v>110844</v>
      </c>
      <c r="EA479" s="230">
        <v>96.2</v>
      </c>
      <c r="EB479" s="230">
        <v>3.8</v>
      </c>
      <c r="EC479" s="223" t="s">
        <v>863</v>
      </c>
      <c r="ED479" s="223" t="s">
        <v>863</v>
      </c>
      <c r="EE479" s="223" t="s">
        <v>863</v>
      </c>
      <c r="EF479" s="223" t="s">
        <v>863</v>
      </c>
      <c r="EG479" s="448" t="s">
        <v>2753</v>
      </c>
      <c r="EH479" s="547">
        <v>2</v>
      </c>
      <c r="EI479" s="282">
        <v>6</v>
      </c>
      <c r="EJ479" s="282">
        <v>9</v>
      </c>
      <c r="EK479" s="230"/>
      <c r="EL479" s="107">
        <v>2</v>
      </c>
      <c r="EM479" s="107">
        <v>1</v>
      </c>
      <c r="EN479" s="107">
        <v>180</v>
      </c>
      <c r="EO479" s="107">
        <v>102</v>
      </c>
      <c r="EP479" s="557">
        <f t="shared" si="12"/>
        <v>31.481481481481481</v>
      </c>
      <c r="EQ479" s="557">
        <v>2</v>
      </c>
      <c r="ER479" s="1030">
        <v>43161</v>
      </c>
      <c r="ES479" s="557">
        <v>2</v>
      </c>
      <c r="ET479" s="557">
        <v>2</v>
      </c>
      <c r="EU479" s="107">
        <v>4</v>
      </c>
      <c r="EV479" s="1030">
        <v>43111</v>
      </c>
      <c r="EW479" s="107" t="s">
        <v>1986</v>
      </c>
      <c r="EX479" s="987">
        <v>8039</v>
      </c>
      <c r="EY479" s="630">
        <v>19.600000000000001</v>
      </c>
      <c r="EZ479" s="230">
        <v>1000000</v>
      </c>
      <c r="FA479" s="230">
        <v>2</v>
      </c>
      <c r="FB479" s="133">
        <v>102040.81632653061</v>
      </c>
      <c r="FC479" s="230">
        <v>930000</v>
      </c>
      <c r="FD479" s="607">
        <v>94897.959183673462</v>
      </c>
      <c r="FE479" s="623">
        <v>854081.63265306118</v>
      </c>
      <c r="FF479" s="228"/>
      <c r="FG479" s="228"/>
      <c r="FH479" s="228"/>
      <c r="FI479" s="228"/>
      <c r="FJ479" s="228"/>
      <c r="FK479" s="228"/>
      <c r="FL479" s="228"/>
      <c r="FM479" s="933"/>
      <c r="FN479" s="634">
        <v>1.1680335483870969</v>
      </c>
      <c r="FO479" s="228"/>
      <c r="FP479" s="639">
        <v>110844</v>
      </c>
      <c r="FQ479" s="234" t="s">
        <v>158</v>
      </c>
      <c r="FR479" s="42"/>
      <c r="FS479" s="629">
        <v>93</v>
      </c>
      <c r="GR479" s="225"/>
      <c r="GS479" s="225"/>
    </row>
    <row r="480" spans="1:201" hidden="1" x14ac:dyDescent="0.25">
      <c r="A480" s="101">
        <v>357</v>
      </c>
      <c r="B480" s="228">
        <f>COUNTIFS($E$1:E480,E480,$G$1:G480,G480)</f>
        <v>1</v>
      </c>
      <c r="C480" s="228"/>
      <c r="D480" s="966">
        <v>8043</v>
      </c>
      <c r="E480" s="233" t="s">
        <v>1286</v>
      </c>
      <c r="F480" s="223" t="s">
        <v>153</v>
      </c>
      <c r="G480" s="133">
        <v>460507432</v>
      </c>
      <c r="H480" s="230">
        <f t="shared" si="11"/>
        <v>72</v>
      </c>
      <c r="I480" s="223" t="s">
        <v>1287</v>
      </c>
      <c r="J480" s="232" t="s">
        <v>34</v>
      </c>
      <c r="K480" s="223" t="s">
        <v>28</v>
      </c>
      <c r="L480" s="257" t="s">
        <v>48</v>
      </c>
      <c r="M480" s="223">
        <v>8</v>
      </c>
      <c r="N480" s="230">
        <v>1</v>
      </c>
      <c r="O480" s="223" t="s">
        <v>863</v>
      </c>
      <c r="P480" s="230"/>
      <c r="Q480" s="301" t="s">
        <v>1261</v>
      </c>
      <c r="R480" s="230"/>
      <c r="S480" s="230"/>
      <c r="T480" s="194" t="s">
        <v>805</v>
      </c>
      <c r="U480" s="177" t="s">
        <v>1214</v>
      </c>
      <c r="V480" s="193" t="s">
        <v>545</v>
      </c>
      <c r="W480" s="196" t="s">
        <v>1298</v>
      </c>
      <c r="X480" s="173" t="s">
        <v>808</v>
      </c>
      <c r="Y480" s="173" t="s">
        <v>545</v>
      </c>
      <c r="Z480" s="173" t="s">
        <v>545</v>
      </c>
      <c r="AA480" s="131"/>
      <c r="AB480" s="97"/>
      <c r="AC480" s="230"/>
      <c r="AD480" s="230"/>
      <c r="AE480" s="230"/>
      <c r="AF480" s="230"/>
      <c r="AG480" s="230"/>
      <c r="AH480" s="261" t="s">
        <v>532</v>
      </c>
      <c r="AI480" s="485"/>
      <c r="AL480" s="318"/>
      <c r="AN480" s="281"/>
      <c r="AP480" s="370">
        <v>16.5</v>
      </c>
      <c r="AQ480" s="320">
        <v>37.6</v>
      </c>
      <c r="AR480" s="371">
        <v>37.5</v>
      </c>
      <c r="AS480" s="322">
        <v>91.6</v>
      </c>
      <c r="AT480" s="373">
        <v>0.43882978723404253</v>
      </c>
      <c r="AU480" s="369">
        <v>16.456117021276594</v>
      </c>
      <c r="AV480" s="325">
        <v>0.21970705725699069</v>
      </c>
      <c r="AW480" s="280">
        <v>11.3</v>
      </c>
      <c r="AX480" s="326">
        <v>0.39</v>
      </c>
      <c r="AY480" s="330">
        <v>2.77</v>
      </c>
      <c r="AZ480" s="231" t="s">
        <v>754</v>
      </c>
      <c r="BA480" s="327">
        <v>7.32</v>
      </c>
      <c r="BB480" s="328">
        <v>8.5999999999999993E-2</v>
      </c>
      <c r="BC480" s="329">
        <v>1.0399999999999998</v>
      </c>
      <c r="BD480" s="329"/>
      <c r="BE480" s="231"/>
      <c r="BF480" s="231"/>
      <c r="BG480" s="231"/>
      <c r="BH480" s="231"/>
      <c r="BJ480" s="108">
        <v>52.1</v>
      </c>
      <c r="BK480" s="108">
        <v>46</v>
      </c>
      <c r="BL480" s="331">
        <v>1.1326086956521739</v>
      </c>
      <c r="BM480" s="332">
        <v>0.47</v>
      </c>
      <c r="BN480" s="231" t="s">
        <v>754</v>
      </c>
      <c r="BO480" s="330">
        <v>3.22</v>
      </c>
      <c r="BP480" s="330">
        <v>3.37</v>
      </c>
      <c r="BQ480" s="333"/>
      <c r="BR480" s="330">
        <v>27.259999999999998</v>
      </c>
      <c r="BS480" s="330">
        <v>86</v>
      </c>
      <c r="BT480" s="477">
        <v>37770</v>
      </c>
      <c r="BU480" s="330">
        <v>14</v>
      </c>
      <c r="BV480" s="330">
        <v>30.459999999999997</v>
      </c>
      <c r="BW480" s="330">
        <v>13.3</v>
      </c>
      <c r="BX480" s="330">
        <v>4.76</v>
      </c>
      <c r="BY480" s="330">
        <v>62.9</v>
      </c>
      <c r="BZ480" s="330">
        <v>22.5</v>
      </c>
      <c r="CA480" s="330">
        <v>8.9499999999999993</v>
      </c>
      <c r="CB480" s="330">
        <v>3.2</v>
      </c>
      <c r="CC480" s="330">
        <v>0.46</v>
      </c>
      <c r="CN480" s="470">
        <v>36.799999999999997</v>
      </c>
      <c r="CO480" s="470">
        <v>70.599999999999994</v>
      </c>
      <c r="CP480" s="470">
        <v>26</v>
      </c>
      <c r="CQ480" s="470">
        <v>19.399999999999999</v>
      </c>
      <c r="CR480" s="470">
        <v>7.12</v>
      </c>
      <c r="CS480" s="470">
        <v>5.57</v>
      </c>
      <c r="CT480" s="470">
        <v>2.0499999999999998</v>
      </c>
      <c r="CU480" s="470">
        <v>0.38</v>
      </c>
      <c r="CV480" s="280"/>
      <c r="CX480" s="158" t="s">
        <v>929</v>
      </c>
      <c r="CY480" s="158">
        <v>3</v>
      </c>
      <c r="CZ480" s="62" t="s">
        <v>1293</v>
      </c>
      <c r="DA480" s="62" t="s">
        <v>1293</v>
      </c>
      <c r="DI480" s="233" t="s">
        <v>1286</v>
      </c>
      <c r="DM480" s="226">
        <v>72</v>
      </c>
      <c r="DN480" s="521" t="s">
        <v>1088</v>
      </c>
      <c r="DO480" s="46" t="s">
        <v>48</v>
      </c>
      <c r="DP480" s="986" t="s">
        <v>2005</v>
      </c>
      <c r="DX480" s="230">
        <v>174.7</v>
      </c>
      <c r="DY480" s="223" t="s">
        <v>863</v>
      </c>
      <c r="DZ480" s="223" t="s">
        <v>863</v>
      </c>
      <c r="EA480" s="223" t="s">
        <v>863</v>
      </c>
      <c r="EB480" s="223" t="s">
        <v>863</v>
      </c>
      <c r="EC480" s="223" t="s">
        <v>863</v>
      </c>
      <c r="ED480" s="223" t="s">
        <v>863</v>
      </c>
      <c r="EE480" s="223" t="s">
        <v>863</v>
      </c>
      <c r="EF480" s="223" t="s">
        <v>863</v>
      </c>
      <c r="EG480" s="223" t="s">
        <v>863</v>
      </c>
      <c r="EI480" s="282">
        <v>1</v>
      </c>
      <c r="EJ480" s="282">
        <v>8</v>
      </c>
      <c r="EK480" s="223"/>
      <c r="EL480" s="107">
        <v>2</v>
      </c>
      <c r="EM480" s="223">
        <v>1</v>
      </c>
      <c r="EN480" s="223">
        <v>175</v>
      </c>
      <c r="EO480" s="223">
        <v>84</v>
      </c>
      <c r="EP480" s="557">
        <f t="shared" si="12"/>
        <v>27.428571428571427</v>
      </c>
      <c r="EQ480" s="546">
        <v>1</v>
      </c>
      <c r="ER480" s="1030">
        <v>43199</v>
      </c>
      <c r="ES480" s="546">
        <v>4</v>
      </c>
      <c r="ET480" s="546">
        <v>2</v>
      </c>
      <c r="EU480" s="107" t="s">
        <v>863</v>
      </c>
      <c r="EV480" s="107"/>
      <c r="EW480" s="107"/>
      <c r="EX480" s="987">
        <v>8043</v>
      </c>
      <c r="EY480" s="630">
        <v>75</v>
      </c>
      <c r="EZ480" s="230">
        <v>4557</v>
      </c>
      <c r="FA480" s="230">
        <v>2</v>
      </c>
      <c r="FB480" s="133">
        <v>121.52</v>
      </c>
      <c r="FC480" s="230">
        <v>1572</v>
      </c>
      <c r="FD480" s="607">
        <v>41.92</v>
      </c>
      <c r="FE480" s="623">
        <v>335.36</v>
      </c>
      <c r="FF480" s="228"/>
      <c r="FG480" s="228"/>
      <c r="FH480" s="228"/>
      <c r="FI480" s="228"/>
      <c r="FJ480" s="228"/>
      <c r="FK480" s="228"/>
      <c r="FL480" s="228"/>
      <c r="FM480" s="933"/>
      <c r="FN480" s="634"/>
      <c r="FO480" s="228"/>
      <c r="FP480" s="639" t="s">
        <v>40</v>
      </c>
      <c r="FQ480" s="234" t="s">
        <v>532</v>
      </c>
      <c r="FR480" s="42"/>
      <c r="FS480" s="629">
        <v>34.496379196840024</v>
      </c>
      <c r="GR480" s="225"/>
      <c r="GS480" s="225"/>
    </row>
    <row r="481" spans="1:201" hidden="1" x14ac:dyDescent="0.25">
      <c r="A481" s="101">
        <v>358</v>
      </c>
      <c r="B481" s="228">
        <f>COUNTIFS($E$1:E481,E481,$G$1:G481,G481)</f>
        <v>1</v>
      </c>
      <c r="C481" s="228"/>
      <c r="D481" s="966">
        <v>8084</v>
      </c>
      <c r="E481" s="233" t="s">
        <v>1295</v>
      </c>
      <c r="F481" s="223" t="s">
        <v>609</v>
      </c>
      <c r="G481" s="133">
        <v>8809275167</v>
      </c>
      <c r="H481" s="230">
        <f t="shared" si="11"/>
        <v>30</v>
      </c>
      <c r="I481" s="223" t="s">
        <v>1296</v>
      </c>
      <c r="J481" s="232" t="s">
        <v>1297</v>
      </c>
      <c r="K481" s="230" t="s">
        <v>53</v>
      </c>
      <c r="L481" s="257" t="s">
        <v>48</v>
      </c>
      <c r="M481" s="223">
        <v>6</v>
      </c>
      <c r="N481" s="217" t="s">
        <v>787</v>
      </c>
      <c r="O481" s="223" t="s">
        <v>969</v>
      </c>
      <c r="P481" s="230"/>
      <c r="Q481" s="301" t="s">
        <v>1261</v>
      </c>
      <c r="R481" s="230"/>
      <c r="S481" s="230"/>
      <c r="T481" s="194" t="s">
        <v>545</v>
      </c>
      <c r="U481" s="177" t="s">
        <v>545</v>
      </c>
      <c r="V481" s="193" t="s">
        <v>545</v>
      </c>
      <c r="W481" s="196" t="s">
        <v>545</v>
      </c>
      <c r="X481" s="173" t="s">
        <v>545</v>
      </c>
      <c r="Y481" s="173"/>
      <c r="Z481" s="173"/>
      <c r="AA481" s="131"/>
      <c r="AB481" s="97"/>
      <c r="AC481" s="230"/>
      <c r="AD481" s="230"/>
      <c r="AE481" s="230"/>
      <c r="AF481" s="230"/>
      <c r="AG481" s="230"/>
      <c r="AH481" s="261" t="s">
        <v>161</v>
      </c>
      <c r="AI481" s="485" t="s">
        <v>987</v>
      </c>
      <c r="AL481" s="318"/>
      <c r="AN481" s="281"/>
      <c r="AP481" s="370">
        <v>38.9</v>
      </c>
      <c r="AQ481" s="320">
        <v>55.8</v>
      </c>
      <c r="AR481" s="371">
        <v>2.2999999999999998</v>
      </c>
      <c r="AS481" s="322">
        <v>96.999999999999986</v>
      </c>
      <c r="AT481" s="373">
        <v>0.69713261648745517</v>
      </c>
      <c r="AU481" s="369">
        <v>1.6034050179211468</v>
      </c>
      <c r="AV481" s="325">
        <v>0.66953528399311535</v>
      </c>
      <c r="AW481" s="231" t="s">
        <v>754</v>
      </c>
      <c r="AX481" s="231" t="s">
        <v>754</v>
      </c>
      <c r="AY481" s="231" t="s">
        <v>754</v>
      </c>
      <c r="AZ481" s="231" t="s">
        <v>754</v>
      </c>
      <c r="BA481" s="345" t="s">
        <v>754</v>
      </c>
      <c r="BB481" s="231" t="s">
        <v>754</v>
      </c>
      <c r="BC481" s="231" t="s">
        <v>754</v>
      </c>
      <c r="BD481" s="231"/>
      <c r="BE481" s="231" t="s">
        <v>754</v>
      </c>
      <c r="BF481" s="231" t="s">
        <v>754</v>
      </c>
      <c r="BG481" s="231" t="s">
        <v>754</v>
      </c>
      <c r="BH481" s="231" t="s">
        <v>754</v>
      </c>
      <c r="BI481" s="231" t="s">
        <v>754</v>
      </c>
      <c r="BJ481" s="231" t="s">
        <v>754</v>
      </c>
      <c r="BK481" s="231" t="s">
        <v>754</v>
      </c>
      <c r="BL481" s="231" t="s">
        <v>754</v>
      </c>
      <c r="BM481" s="231" t="s">
        <v>754</v>
      </c>
      <c r="BN481" s="231" t="s">
        <v>754</v>
      </c>
      <c r="BO481" s="231" t="s">
        <v>754</v>
      </c>
      <c r="BP481" s="231" t="s">
        <v>754</v>
      </c>
      <c r="BQ481" s="231" t="s">
        <v>754</v>
      </c>
      <c r="BR481" s="62" t="s">
        <v>754</v>
      </c>
      <c r="BS481" s="62" t="s">
        <v>754</v>
      </c>
      <c r="BT481" s="62" t="s">
        <v>754</v>
      </c>
      <c r="BU481" s="62" t="s">
        <v>754</v>
      </c>
      <c r="BV481" s="62" t="s">
        <v>754</v>
      </c>
      <c r="BW481" s="62" t="s">
        <v>754</v>
      </c>
      <c r="BX481" s="62" t="s">
        <v>754</v>
      </c>
      <c r="BY481" s="62" t="s">
        <v>754</v>
      </c>
      <c r="BZ481" s="62" t="s">
        <v>754</v>
      </c>
      <c r="CA481" s="62" t="s">
        <v>754</v>
      </c>
      <c r="CB481" s="62" t="s">
        <v>754</v>
      </c>
      <c r="CC481" s="62" t="s">
        <v>754</v>
      </c>
      <c r="CD481" s="231" t="s">
        <v>754</v>
      </c>
      <c r="CE481" s="231" t="s">
        <v>754</v>
      </c>
      <c r="CF481" s="231" t="s">
        <v>754</v>
      </c>
      <c r="CG481" s="231" t="s">
        <v>754</v>
      </c>
      <c r="CH481" s="231" t="s">
        <v>754</v>
      </c>
      <c r="CI481" s="231" t="s">
        <v>754</v>
      </c>
      <c r="CJ481" s="231" t="s">
        <v>754</v>
      </c>
      <c r="CK481" s="231" t="s">
        <v>754</v>
      </c>
      <c r="CL481" s="231" t="s">
        <v>754</v>
      </c>
      <c r="CM481" s="231" t="s">
        <v>754</v>
      </c>
      <c r="CN481" s="66" t="s">
        <v>754</v>
      </c>
      <c r="CO481" s="66" t="s">
        <v>754</v>
      </c>
      <c r="CP481" s="66" t="s">
        <v>754</v>
      </c>
      <c r="CQ481" s="66" t="s">
        <v>754</v>
      </c>
      <c r="CR481" s="66" t="s">
        <v>754</v>
      </c>
      <c r="CS481" s="66" t="s">
        <v>754</v>
      </c>
      <c r="CT481" s="66" t="s">
        <v>754</v>
      </c>
      <c r="CU481" s="66" t="s">
        <v>754</v>
      </c>
      <c r="CV481" s="280"/>
      <c r="CX481" s="158"/>
      <c r="CY481" s="158"/>
      <c r="CZ481" s="62" t="s">
        <v>927</v>
      </c>
      <c r="DA481" s="62" t="s">
        <v>927</v>
      </c>
      <c r="DB481" s="486" t="s">
        <v>1731</v>
      </c>
      <c r="DI481" s="233" t="s">
        <v>1295</v>
      </c>
      <c r="DM481" s="226">
        <v>30</v>
      </c>
      <c r="DN481" s="521" t="s">
        <v>1088</v>
      </c>
      <c r="DO481" s="46" t="s">
        <v>48</v>
      </c>
      <c r="DP481" s="986" t="s">
        <v>161</v>
      </c>
      <c r="DX481" s="223" t="s">
        <v>863</v>
      </c>
      <c r="DY481" s="223" t="s">
        <v>863</v>
      </c>
      <c r="DZ481" s="230">
        <v>1148</v>
      </c>
      <c r="EA481" s="230">
        <v>13.9</v>
      </c>
      <c r="EB481" s="230">
        <v>86.1</v>
      </c>
      <c r="EC481" s="230">
        <v>0.3</v>
      </c>
      <c r="ED481" s="230">
        <v>393.2</v>
      </c>
      <c r="EE481" s="230">
        <v>31.6</v>
      </c>
      <c r="EF481" s="230">
        <v>2.37</v>
      </c>
      <c r="EG481" s="230">
        <v>0</v>
      </c>
      <c r="EI481" s="282" t="s">
        <v>787</v>
      </c>
      <c r="EJ481" s="282">
        <v>6</v>
      </c>
      <c r="EK481" s="223"/>
      <c r="EL481" s="107">
        <v>2</v>
      </c>
      <c r="EM481" s="107">
        <v>0</v>
      </c>
      <c r="EN481" s="223">
        <v>192</v>
      </c>
      <c r="EO481" s="223">
        <v>92</v>
      </c>
      <c r="EP481" s="557">
        <f t="shared" si="12"/>
        <v>24.956597222222221</v>
      </c>
      <c r="EQ481" s="546">
        <v>0</v>
      </c>
      <c r="ER481" s="107" t="s">
        <v>863</v>
      </c>
      <c r="ES481" s="546">
        <v>0</v>
      </c>
      <c r="ET481" s="557">
        <v>0</v>
      </c>
      <c r="EU481" s="1030">
        <v>3</v>
      </c>
      <c r="EV481" s="1030">
        <v>43123</v>
      </c>
      <c r="EW481" s="107"/>
      <c r="EX481" s="987">
        <v>8084</v>
      </c>
      <c r="EY481" s="630">
        <v>75</v>
      </c>
      <c r="EZ481" s="633">
        <v>386196</v>
      </c>
      <c r="FA481" s="230">
        <v>2</v>
      </c>
      <c r="FB481" s="133">
        <v>10298.56</v>
      </c>
      <c r="FC481" s="230">
        <v>13968</v>
      </c>
      <c r="FD481" s="607">
        <v>372.48</v>
      </c>
      <c r="FE481" s="623">
        <v>2234.88</v>
      </c>
      <c r="FF481" s="42"/>
      <c r="FG481" s="42"/>
      <c r="FH481" s="42"/>
      <c r="FI481" s="42"/>
      <c r="FJ481" s="601"/>
      <c r="FK481" s="601"/>
      <c r="FL481" s="601"/>
      <c r="FM481" s="591"/>
      <c r="FN481" s="634"/>
      <c r="FP481" s="639"/>
      <c r="FQ481" s="234" t="s">
        <v>161</v>
      </c>
      <c r="FR481" s="93"/>
      <c r="FS481" s="629">
        <v>3.6168163316036415</v>
      </c>
      <c r="GR481" s="225"/>
      <c r="GS481" s="225"/>
    </row>
    <row r="482" spans="1:201" hidden="1" x14ac:dyDescent="0.25">
      <c r="A482" s="101">
        <v>359</v>
      </c>
      <c r="B482" s="228">
        <f>COUNTIFS($E$1:E482,E482,$G$1:G482,G482)</f>
        <v>1</v>
      </c>
      <c r="C482" s="228"/>
      <c r="D482" s="966">
        <v>8085</v>
      </c>
      <c r="E482" s="233" t="s">
        <v>1299</v>
      </c>
      <c r="F482" s="223" t="s">
        <v>284</v>
      </c>
      <c r="G482" s="133">
        <v>361024410</v>
      </c>
      <c r="H482" s="230">
        <f t="shared" si="11"/>
        <v>82</v>
      </c>
      <c r="I482" s="223" t="s">
        <v>1296</v>
      </c>
      <c r="J482" s="232" t="s">
        <v>34</v>
      </c>
      <c r="K482" s="230" t="s">
        <v>53</v>
      </c>
      <c r="L482" s="257" t="s">
        <v>48</v>
      </c>
      <c r="M482" s="223">
        <v>15</v>
      </c>
      <c r="N482" s="230">
        <v>1</v>
      </c>
      <c r="O482" s="223" t="s">
        <v>863</v>
      </c>
      <c r="P482" s="230"/>
      <c r="Q482" s="301" t="s">
        <v>1261</v>
      </c>
      <c r="R482" s="230"/>
      <c r="S482" s="230"/>
      <c r="T482" s="194" t="s">
        <v>805</v>
      </c>
      <c r="U482" s="177" t="s">
        <v>1214</v>
      </c>
      <c r="V482" s="193" t="s">
        <v>545</v>
      </c>
      <c r="W482" s="196" t="s">
        <v>1298</v>
      </c>
      <c r="X482" s="173" t="s">
        <v>808</v>
      </c>
      <c r="Y482" s="173"/>
      <c r="Z482" s="173"/>
      <c r="AA482" s="131"/>
      <c r="AB482" s="97"/>
      <c r="AC482" s="230"/>
      <c r="AD482" s="230"/>
      <c r="AE482" s="230"/>
      <c r="AF482" s="230"/>
      <c r="AG482" s="230"/>
      <c r="AH482" s="261" t="s">
        <v>158</v>
      </c>
      <c r="AI482" s="485"/>
      <c r="AL482" s="318"/>
      <c r="AN482" s="281"/>
      <c r="AP482" s="370">
        <v>24.7</v>
      </c>
      <c r="AQ482" s="320">
        <v>46.7</v>
      </c>
      <c r="AR482" s="371">
        <v>20.8</v>
      </c>
      <c r="AS482" s="322">
        <v>92.2</v>
      </c>
      <c r="AT482" s="373">
        <v>0.52890792291220556</v>
      </c>
      <c r="AU482" s="369">
        <v>11.001284796573875</v>
      </c>
      <c r="AV482" s="325">
        <v>0.36592592592592593</v>
      </c>
      <c r="AW482" s="280">
        <v>19.8</v>
      </c>
      <c r="AX482" s="326">
        <v>0.68</v>
      </c>
      <c r="AY482" s="330">
        <v>2.5099999999999998</v>
      </c>
      <c r="AZ482" s="231" t="s">
        <v>754</v>
      </c>
      <c r="BA482" s="327">
        <v>35.4</v>
      </c>
      <c r="BB482" s="328">
        <v>0.11</v>
      </c>
      <c r="BC482" s="329">
        <v>0.97999999999999976</v>
      </c>
      <c r="BD482" s="329"/>
      <c r="BE482" s="231"/>
      <c r="BF482" s="231"/>
      <c r="BG482" s="231"/>
      <c r="BH482" s="231"/>
      <c r="BJ482" s="108">
        <v>42.5</v>
      </c>
      <c r="BK482" s="108">
        <v>58.5</v>
      </c>
      <c r="BL482" s="331">
        <v>0.72649572649572647</v>
      </c>
      <c r="BM482" s="332">
        <v>0.27</v>
      </c>
      <c r="BN482" s="231" t="s">
        <v>754</v>
      </c>
      <c r="BO482" s="330">
        <v>4.9000000000000004</v>
      </c>
      <c r="BP482" s="330">
        <v>3.9</v>
      </c>
      <c r="BQ482" s="333"/>
      <c r="BR482" s="330">
        <v>28.6</v>
      </c>
      <c r="BS482" s="330">
        <v>82.8</v>
      </c>
      <c r="BT482" s="477">
        <v>35396</v>
      </c>
      <c r="BU482" s="330">
        <v>17.200000000000003</v>
      </c>
      <c r="BV482" s="330">
        <v>37.58</v>
      </c>
      <c r="BW482" s="330">
        <v>32.6</v>
      </c>
      <c r="BX482" s="330">
        <v>15.5</v>
      </c>
      <c r="BY482" s="330">
        <v>27.6</v>
      </c>
      <c r="BZ482" s="330">
        <v>13.1</v>
      </c>
      <c r="CA482" s="330">
        <v>19</v>
      </c>
      <c r="CB482" s="330">
        <v>8.98</v>
      </c>
      <c r="CC482" s="330">
        <v>0.83</v>
      </c>
      <c r="CN482" s="470">
        <v>44.5</v>
      </c>
      <c r="CO482" s="470">
        <v>75.8</v>
      </c>
      <c r="CP482" s="470">
        <v>33.700000000000003</v>
      </c>
      <c r="CQ482" s="470">
        <v>6.89</v>
      </c>
      <c r="CR482" s="470">
        <v>3.07</v>
      </c>
      <c r="CS482" s="470">
        <v>10.9</v>
      </c>
      <c r="CT482" s="470">
        <v>4.8600000000000003</v>
      </c>
      <c r="CU482" s="470">
        <v>0.53</v>
      </c>
      <c r="CV482" s="280"/>
      <c r="CX482" s="158" t="s">
        <v>929</v>
      </c>
      <c r="CY482" s="158">
        <v>3</v>
      </c>
      <c r="CZ482" s="62" t="s">
        <v>927</v>
      </c>
      <c r="DA482" s="62" t="s">
        <v>927</v>
      </c>
      <c r="DI482" s="233" t="s">
        <v>1299</v>
      </c>
      <c r="DM482" s="226">
        <v>82</v>
      </c>
      <c r="DN482" s="521" t="s">
        <v>1088</v>
      </c>
      <c r="DO482" s="46" t="s">
        <v>48</v>
      </c>
      <c r="DP482" s="986" t="s">
        <v>158</v>
      </c>
      <c r="DX482" s="223" t="s">
        <v>863</v>
      </c>
      <c r="DY482" s="223" t="s">
        <v>863</v>
      </c>
      <c r="DZ482" s="230">
        <v>354</v>
      </c>
      <c r="EA482" s="230">
        <v>30.2</v>
      </c>
      <c r="EB482" s="230">
        <v>69.8</v>
      </c>
      <c r="EC482" s="223" t="s">
        <v>863</v>
      </c>
      <c r="ED482" s="223" t="s">
        <v>863</v>
      </c>
      <c r="EE482" s="223" t="s">
        <v>863</v>
      </c>
      <c r="EF482" s="223" t="s">
        <v>863</v>
      </c>
      <c r="EG482" s="230">
        <v>0</v>
      </c>
      <c r="EI482" s="282">
        <v>1</v>
      </c>
      <c r="EJ482" s="282">
        <v>15</v>
      </c>
      <c r="EK482" s="223"/>
      <c r="EL482" s="107">
        <v>2</v>
      </c>
      <c r="EM482" s="223">
        <v>0</v>
      </c>
      <c r="EN482" s="223">
        <v>170</v>
      </c>
      <c r="EO482" s="223">
        <v>91</v>
      </c>
      <c r="EP482" s="557">
        <f t="shared" si="12"/>
        <v>31.487889273356405</v>
      </c>
      <c r="EQ482" s="546">
        <v>1</v>
      </c>
      <c r="ER482" s="107" t="s">
        <v>863</v>
      </c>
      <c r="ES482" s="546">
        <v>2</v>
      </c>
      <c r="ET482" s="557">
        <v>2</v>
      </c>
      <c r="EU482" s="223">
        <v>1</v>
      </c>
      <c r="EV482" s="107" t="s">
        <v>754</v>
      </c>
      <c r="EW482" s="107" t="s">
        <v>2009</v>
      </c>
      <c r="EX482" s="987">
        <v>8085</v>
      </c>
      <c r="EY482" s="630">
        <v>75</v>
      </c>
      <c r="EZ482" s="633">
        <v>4508</v>
      </c>
      <c r="FA482" s="230">
        <v>2</v>
      </c>
      <c r="FB482" s="133">
        <v>120.21333333333334</v>
      </c>
      <c r="FC482" s="230">
        <v>660</v>
      </c>
      <c r="FD482" s="607">
        <v>17.600000000000001</v>
      </c>
      <c r="FE482" s="623">
        <v>264</v>
      </c>
      <c r="FF482" s="42"/>
      <c r="FG482" s="42"/>
      <c r="FH482" s="42"/>
      <c r="FI482" s="42"/>
      <c r="FJ482" s="601"/>
      <c r="FK482" s="601"/>
      <c r="FL482" s="601"/>
      <c r="FM482" s="591"/>
      <c r="FN482" s="634"/>
      <c r="FP482" s="639"/>
      <c r="FQ482" s="234" t="s">
        <v>158</v>
      </c>
      <c r="FR482" s="93"/>
      <c r="FS482" s="629">
        <v>14.640638864241348</v>
      </c>
      <c r="GR482" s="225"/>
      <c r="GS482" s="225"/>
    </row>
    <row r="483" spans="1:201" hidden="1" x14ac:dyDescent="0.25">
      <c r="A483" s="101">
        <v>360</v>
      </c>
      <c r="B483" s="228">
        <f>COUNTIFS($E$1:E483,E483,$G$1:G483,G483)</f>
        <v>1</v>
      </c>
      <c r="C483" s="228"/>
      <c r="D483" s="1046">
        <v>8088</v>
      </c>
      <c r="E483" s="10" t="s">
        <v>1300</v>
      </c>
      <c r="F483" s="209" t="s">
        <v>79</v>
      </c>
      <c r="G483" s="673">
        <v>485408423</v>
      </c>
      <c r="H483" s="230">
        <f t="shared" si="11"/>
        <v>70</v>
      </c>
      <c r="I483" s="209" t="s">
        <v>1301</v>
      </c>
      <c r="J483" s="210" t="s">
        <v>201</v>
      </c>
      <c r="K483" s="209" t="s">
        <v>28</v>
      </c>
      <c r="L483" s="256" t="s">
        <v>48</v>
      </c>
      <c r="M483" s="209">
        <v>7</v>
      </c>
      <c r="N483" s="209" t="s">
        <v>571</v>
      </c>
      <c r="O483" s="209" t="s">
        <v>969</v>
      </c>
      <c r="P483" s="207"/>
      <c r="Q483" s="614" t="s">
        <v>1261</v>
      </c>
      <c r="R483" s="230"/>
      <c r="S483" s="230"/>
      <c r="T483" s="631" t="s">
        <v>805</v>
      </c>
      <c r="U483" s="175" t="s">
        <v>1214</v>
      </c>
      <c r="V483" s="523" t="s">
        <v>545</v>
      </c>
      <c r="W483" s="172" t="s">
        <v>1298</v>
      </c>
      <c r="X483" s="172" t="s">
        <v>808</v>
      </c>
      <c r="Y483" s="172" t="s">
        <v>545</v>
      </c>
      <c r="Z483" s="172" t="s">
        <v>545</v>
      </c>
      <c r="AA483" s="457"/>
      <c r="AB483" s="230"/>
      <c r="AC483" s="230"/>
      <c r="AD483" s="230"/>
      <c r="AE483" s="230"/>
      <c r="AF483" s="230"/>
      <c r="AG483" s="230"/>
      <c r="AH483" s="261" t="s">
        <v>1302</v>
      </c>
      <c r="AI483" s="485"/>
      <c r="AJ483" s="230"/>
      <c r="AK483" s="230"/>
      <c r="AL483" s="524"/>
      <c r="AM483" s="230"/>
      <c r="AN483" s="495"/>
      <c r="AO483" s="230"/>
      <c r="AP483" s="525">
        <v>45</v>
      </c>
      <c r="AQ483" s="525">
        <v>25.6</v>
      </c>
      <c r="AR483" s="525">
        <v>27.8</v>
      </c>
      <c r="AS483" s="322">
        <v>98.399999999999991</v>
      </c>
      <c r="AT483" s="323">
        <v>1.7578125</v>
      </c>
      <c r="AU483" s="324">
        <v>48.8671875</v>
      </c>
      <c r="AV483" s="527">
        <v>0.84269662921348309</v>
      </c>
      <c r="AW483" s="528">
        <v>18.600000000000001</v>
      </c>
      <c r="AX483" s="529">
        <v>0.91</v>
      </c>
      <c r="AY483" s="530">
        <v>2.79</v>
      </c>
      <c r="AZ483" s="223" t="s">
        <v>754</v>
      </c>
      <c r="BA483" s="531">
        <v>1.1000000000000001</v>
      </c>
      <c r="BB483" s="532">
        <v>4.4999999999999998E-2</v>
      </c>
      <c r="BC483" s="533">
        <v>5.2799999999999994</v>
      </c>
      <c r="BD483" s="632"/>
      <c r="BE483" s="223"/>
      <c r="BF483" s="223"/>
      <c r="BG483" s="223"/>
      <c r="BH483" s="223"/>
      <c r="BI483" s="230"/>
      <c r="BJ483" s="107">
        <v>40</v>
      </c>
      <c r="BK483" s="107">
        <v>59.3</v>
      </c>
      <c r="BL483" s="534">
        <v>0.67453625632377745</v>
      </c>
      <c r="BM483" s="613">
        <v>9.4E-2</v>
      </c>
      <c r="BN483" s="223" t="s">
        <v>754</v>
      </c>
      <c r="BO483" s="530">
        <v>3.3</v>
      </c>
      <c r="BP483" s="530">
        <v>8.6</v>
      </c>
      <c r="BQ483" s="535"/>
      <c r="BR483" s="530">
        <v>16.25</v>
      </c>
      <c r="BS483" s="530">
        <v>89.3</v>
      </c>
      <c r="BT483" s="618">
        <v>45189</v>
      </c>
      <c r="BU483" s="530">
        <v>10.700000000000003</v>
      </c>
      <c r="BV483" s="530">
        <v>21.71</v>
      </c>
      <c r="BW483" s="530">
        <v>12.1</v>
      </c>
      <c r="BX483" s="530">
        <v>3.15</v>
      </c>
      <c r="BY483" s="530">
        <v>50.5</v>
      </c>
      <c r="BZ483" s="530">
        <v>13.1</v>
      </c>
      <c r="CA483" s="530">
        <v>21</v>
      </c>
      <c r="CB483" s="530">
        <v>5.46</v>
      </c>
      <c r="CC483" s="530">
        <v>2.4300000000000002</v>
      </c>
      <c r="CD483" s="230"/>
      <c r="CE483" s="230"/>
      <c r="CF483" s="230"/>
      <c r="CG483" s="230"/>
      <c r="CH483" s="230"/>
      <c r="CI483" s="230"/>
      <c r="CJ483" s="230"/>
      <c r="CK483" s="230"/>
      <c r="CL483" s="230"/>
      <c r="CM483" s="230"/>
      <c r="CN483" s="537">
        <v>0</v>
      </c>
      <c r="CO483" s="537"/>
      <c r="CP483" s="537"/>
      <c r="CQ483" s="537"/>
      <c r="CR483" s="537"/>
      <c r="CS483" s="537"/>
      <c r="CT483" s="537"/>
      <c r="CU483" s="619"/>
      <c r="CV483" s="528"/>
      <c r="CW483" s="230"/>
      <c r="CX483" s="217" t="s">
        <v>932</v>
      </c>
      <c r="CY483" s="217">
        <v>4</v>
      </c>
      <c r="CZ483" s="98" t="s">
        <v>930</v>
      </c>
      <c r="DA483" s="98" t="s">
        <v>935</v>
      </c>
      <c r="DB483" s="448"/>
      <c r="DC483" s="230"/>
      <c r="DD483" s="230"/>
      <c r="DE483" s="230"/>
      <c r="DF483" s="230"/>
      <c r="DG483" s="230"/>
      <c r="DH483" s="230"/>
      <c r="DI483" s="233" t="s">
        <v>1300</v>
      </c>
      <c r="DJ483" s="230"/>
      <c r="DK483" s="230"/>
      <c r="DL483" s="230"/>
      <c r="DM483" s="230">
        <v>70</v>
      </c>
      <c r="DN483" s="266" t="s">
        <v>1090</v>
      </c>
      <c r="DO483" s="279" t="s">
        <v>48</v>
      </c>
      <c r="DP483" s="986" t="s">
        <v>2007</v>
      </c>
      <c r="DQ483" s="230">
        <v>2</v>
      </c>
      <c r="DR483" s="557" t="s">
        <v>1100</v>
      </c>
      <c r="DS483" s="557" t="s">
        <v>1100</v>
      </c>
      <c r="DT483" s="230">
        <v>0</v>
      </c>
      <c r="DU483" s="230">
        <v>1</v>
      </c>
      <c r="DV483" s="1032">
        <v>42065</v>
      </c>
      <c r="DW483" s="230">
        <v>1</v>
      </c>
      <c r="DX483" s="230">
        <v>3.4</v>
      </c>
      <c r="DY483" s="230">
        <v>4.4000000000000004</v>
      </c>
      <c r="DZ483" s="223" t="s">
        <v>863</v>
      </c>
      <c r="EA483" s="223" t="s">
        <v>863</v>
      </c>
      <c r="EB483" s="223" t="s">
        <v>863</v>
      </c>
      <c r="EC483" s="223" t="s">
        <v>863</v>
      </c>
      <c r="ED483" s="223" t="s">
        <v>863</v>
      </c>
      <c r="EE483" s="223" t="s">
        <v>863</v>
      </c>
      <c r="EF483" s="223" t="s">
        <v>863</v>
      </c>
      <c r="EG483" s="230">
        <v>0</v>
      </c>
      <c r="EI483" s="282" t="s">
        <v>571</v>
      </c>
      <c r="EJ483" s="282">
        <v>7</v>
      </c>
      <c r="EK483" s="223"/>
      <c r="EL483" s="107">
        <v>2</v>
      </c>
      <c r="EM483" s="107">
        <v>0</v>
      </c>
      <c r="EN483" s="223">
        <v>165</v>
      </c>
      <c r="EO483" s="223">
        <v>100</v>
      </c>
      <c r="EP483" s="557">
        <f t="shared" si="12"/>
        <v>36.730945821854917</v>
      </c>
      <c r="EQ483" s="546">
        <v>1</v>
      </c>
      <c r="ER483" s="1030">
        <v>43167</v>
      </c>
      <c r="ES483" s="557" t="s">
        <v>754</v>
      </c>
      <c r="ET483" s="557" t="s">
        <v>754</v>
      </c>
      <c r="EU483" s="107" t="s">
        <v>863</v>
      </c>
      <c r="EV483" s="107"/>
      <c r="EW483" s="107"/>
      <c r="EX483" s="988">
        <v>8088</v>
      </c>
      <c r="EY483" s="630">
        <v>75</v>
      </c>
      <c r="EZ483" s="633">
        <v>114952</v>
      </c>
      <c r="FA483" s="230">
        <v>2</v>
      </c>
      <c r="FB483" s="133">
        <v>3065.3866666666668</v>
      </c>
      <c r="FC483" s="230">
        <v>39082</v>
      </c>
      <c r="FD483" s="607">
        <v>1042.1866666666667</v>
      </c>
      <c r="FE483" s="623">
        <v>7295.3066666666673</v>
      </c>
      <c r="FF483" s="42"/>
      <c r="FG483" s="42"/>
      <c r="FH483" s="42"/>
      <c r="FI483" s="42"/>
      <c r="FJ483" s="601"/>
      <c r="FK483" s="601"/>
      <c r="FL483" s="601"/>
      <c r="FM483" s="591"/>
      <c r="FN483" s="634"/>
      <c r="FP483" s="602" t="s">
        <v>545</v>
      </c>
      <c r="FQ483" s="234" t="s">
        <v>1302</v>
      </c>
      <c r="FR483" s="93"/>
      <c r="FS483" s="629">
        <v>33.998538520425917</v>
      </c>
    </row>
    <row r="484" spans="1:201" ht="15.75" hidden="1" x14ac:dyDescent="0.25">
      <c r="A484" s="101">
        <v>361</v>
      </c>
      <c r="B484" s="228">
        <f>COUNTIFS($E$1:E484,E484,$G$1:G484,G484)</f>
        <v>2</v>
      </c>
      <c r="C484" s="228"/>
      <c r="D484" s="966">
        <v>8093</v>
      </c>
      <c r="E484" s="233" t="s">
        <v>1242</v>
      </c>
      <c r="F484" s="223" t="s">
        <v>148</v>
      </c>
      <c r="G484" s="133">
        <v>500422049</v>
      </c>
      <c r="H484" s="230">
        <f t="shared" si="11"/>
        <v>68</v>
      </c>
      <c r="I484" s="223" t="s">
        <v>1301</v>
      </c>
      <c r="J484" s="232" t="s">
        <v>1243</v>
      </c>
      <c r="K484" s="230" t="s">
        <v>53</v>
      </c>
      <c r="L484" s="257" t="s">
        <v>48</v>
      </c>
      <c r="M484" s="223">
        <v>10</v>
      </c>
      <c r="N484" s="217">
        <v>9</v>
      </c>
      <c r="O484" s="223" t="s">
        <v>863</v>
      </c>
      <c r="P484" s="230"/>
      <c r="Q484" s="301" t="s">
        <v>1261</v>
      </c>
      <c r="R484" s="230"/>
      <c r="S484" s="230"/>
      <c r="T484" s="194" t="s">
        <v>805</v>
      </c>
      <c r="U484" s="177" t="s">
        <v>1214</v>
      </c>
      <c r="V484" s="193" t="s">
        <v>545</v>
      </c>
      <c r="W484" s="196" t="s">
        <v>1298</v>
      </c>
      <c r="X484" s="173" t="s">
        <v>808</v>
      </c>
      <c r="Y484" s="173"/>
      <c r="Z484" s="173"/>
      <c r="AA484" s="131"/>
      <c r="AB484" s="97"/>
      <c r="AC484" s="230"/>
      <c r="AD484" s="230"/>
      <c r="AE484" s="230"/>
      <c r="AF484" s="230"/>
      <c r="AG484" s="230"/>
      <c r="AH484" s="261" t="s">
        <v>161</v>
      </c>
      <c r="AI484" s="485" t="s">
        <v>1323</v>
      </c>
      <c r="AP484" s="370">
        <v>20.7</v>
      </c>
      <c r="AQ484" s="487">
        <v>66.099999999999994</v>
      </c>
      <c r="AR484" s="371">
        <v>6.16</v>
      </c>
      <c r="AS484" s="322">
        <v>92.96</v>
      </c>
      <c r="AT484" s="373">
        <v>0.31316187594553707</v>
      </c>
      <c r="AU484" s="369">
        <v>1.9290771558245083</v>
      </c>
      <c r="AV484" s="325">
        <v>0.28646554110157768</v>
      </c>
      <c r="AW484" s="280">
        <v>9.7899999999999991</v>
      </c>
      <c r="AX484" s="326">
        <v>1.76</v>
      </c>
      <c r="AY484" s="226">
        <v>5.29</v>
      </c>
      <c r="AZ484" s="231" t="s">
        <v>754</v>
      </c>
      <c r="BA484" s="345">
        <v>9.9</v>
      </c>
      <c r="BB484" s="328">
        <v>0.12</v>
      </c>
      <c r="BC484" s="329">
        <v>2.1819999999999999</v>
      </c>
      <c r="BD484" s="329"/>
      <c r="BJ484" s="226">
        <v>43.9</v>
      </c>
      <c r="BK484" s="226">
        <v>56.1</v>
      </c>
      <c r="BL484" s="331">
        <v>0.78253119429590012</v>
      </c>
      <c r="BM484" s="332">
        <v>7.8E-2</v>
      </c>
      <c r="BN484" s="231" t="s">
        <v>754</v>
      </c>
      <c r="BO484" s="280">
        <v>5.3</v>
      </c>
      <c r="BP484" s="280">
        <v>8.1999999999999993</v>
      </c>
      <c r="BR484" s="330">
        <v>34.799999999999997</v>
      </c>
      <c r="BS484" s="330">
        <v>88.3</v>
      </c>
      <c r="BT484" s="477">
        <v>44221</v>
      </c>
      <c r="BU484" s="330">
        <v>11.700000000000003</v>
      </c>
      <c r="BV484" s="330">
        <v>48.9</v>
      </c>
      <c r="BW484" s="330">
        <v>36.5</v>
      </c>
      <c r="BX484" s="330">
        <v>20.399999999999999</v>
      </c>
      <c r="BY484" s="330">
        <v>25.8</v>
      </c>
      <c r="BZ484" s="330">
        <v>14.4</v>
      </c>
      <c r="CA484" s="330">
        <v>25.2</v>
      </c>
      <c r="CB484" s="330">
        <v>14.1</v>
      </c>
      <c r="CC484" s="330">
        <v>1.1399999999999999</v>
      </c>
      <c r="CN484" s="470">
        <v>49.8</v>
      </c>
      <c r="CO484" s="470">
        <v>66.900000000000006</v>
      </c>
      <c r="CP484" s="470">
        <v>33.299999999999997</v>
      </c>
      <c r="CQ484" s="470">
        <v>7.64</v>
      </c>
      <c r="CR484" s="470">
        <v>3.81</v>
      </c>
      <c r="CS484" s="470">
        <v>13.5</v>
      </c>
      <c r="CT484" s="470">
        <v>6.7</v>
      </c>
      <c r="CU484" s="470">
        <v>2.5099999999999998</v>
      </c>
      <c r="CV484" s="280"/>
      <c r="CX484" s="158"/>
      <c r="CY484" s="158"/>
      <c r="CZ484" s="62" t="s">
        <v>927</v>
      </c>
      <c r="DA484" s="62" t="s">
        <v>927</v>
      </c>
      <c r="DI484" s="233" t="s">
        <v>1242</v>
      </c>
      <c r="DM484" s="226">
        <v>68</v>
      </c>
      <c r="DN484" s="521" t="s">
        <v>1088</v>
      </c>
      <c r="DO484" s="46" t="s">
        <v>48</v>
      </c>
      <c r="DP484" s="986" t="s">
        <v>161</v>
      </c>
      <c r="DX484" s="230" t="s">
        <v>863</v>
      </c>
      <c r="DY484" s="230" t="s">
        <v>863</v>
      </c>
      <c r="DZ484" s="230">
        <v>519</v>
      </c>
      <c r="EA484" s="230">
        <v>7.1</v>
      </c>
      <c r="EB484" s="230">
        <v>92.9</v>
      </c>
      <c r="EC484" s="230">
        <v>2.4</v>
      </c>
      <c r="ED484" s="230">
        <v>1851</v>
      </c>
      <c r="EE484" s="223" t="s">
        <v>863</v>
      </c>
      <c r="EF484" s="230">
        <v>3.05</v>
      </c>
      <c r="EG484" s="223" t="s">
        <v>863</v>
      </c>
      <c r="EI484" s="282">
        <v>9</v>
      </c>
      <c r="EJ484" s="282">
        <v>10</v>
      </c>
      <c r="EK484" s="223"/>
      <c r="EL484" s="107">
        <v>2</v>
      </c>
      <c r="EM484" s="223">
        <v>1</v>
      </c>
      <c r="EN484" s="223">
        <v>184</v>
      </c>
      <c r="EO484" s="223">
        <v>100</v>
      </c>
      <c r="EP484" s="557">
        <f t="shared" si="12"/>
        <v>29.536862003780715</v>
      </c>
      <c r="EQ484" s="546">
        <v>0</v>
      </c>
      <c r="ER484" s="107" t="s">
        <v>863</v>
      </c>
      <c r="ES484" s="546">
        <v>1</v>
      </c>
      <c r="ET484" s="557">
        <v>1</v>
      </c>
      <c r="EU484" s="223">
        <v>4</v>
      </c>
      <c r="EV484" s="1030">
        <v>43122</v>
      </c>
      <c r="EW484" s="107" t="s">
        <v>1986</v>
      </c>
      <c r="EX484" s="987">
        <v>8093</v>
      </c>
      <c r="EY484" s="630">
        <v>75</v>
      </c>
      <c r="EZ484" s="633">
        <v>541213</v>
      </c>
      <c r="FA484" s="230">
        <v>2</v>
      </c>
      <c r="FB484" s="133">
        <v>14432.346666666666</v>
      </c>
      <c r="FC484" s="230">
        <v>7696</v>
      </c>
      <c r="FD484" s="607">
        <v>205.22666666666666</v>
      </c>
      <c r="FE484" s="623">
        <v>2052.2666666666664</v>
      </c>
      <c r="FF484" s="42"/>
      <c r="FG484" s="42"/>
      <c r="FH484" s="42"/>
      <c r="FI484" s="42"/>
      <c r="FJ484" s="601"/>
      <c r="FK484" s="601"/>
      <c r="FL484" s="601"/>
      <c r="FM484" s="591"/>
      <c r="FN484" s="634"/>
      <c r="FP484" s="638"/>
      <c r="FQ484" s="234" t="s">
        <v>161</v>
      </c>
      <c r="FR484" s="93"/>
      <c r="FS484" s="629">
        <v>1.4219909721311204</v>
      </c>
      <c r="GR484" s="225"/>
      <c r="GS484" s="225"/>
    </row>
    <row r="485" spans="1:201" hidden="1" x14ac:dyDescent="0.25">
      <c r="A485" s="101">
        <v>362</v>
      </c>
      <c r="B485" s="228">
        <f>COUNTIFS($E$1:E485,E485,$G$1:G485,G485)</f>
        <v>1</v>
      </c>
      <c r="C485" s="228"/>
      <c r="D485" s="966">
        <v>8094</v>
      </c>
      <c r="E485" s="233" t="s">
        <v>67</v>
      </c>
      <c r="F485" s="223" t="s">
        <v>68</v>
      </c>
      <c r="G485" s="123" t="s">
        <v>1521</v>
      </c>
      <c r="H485" s="230">
        <f t="shared" si="11"/>
        <v>68</v>
      </c>
      <c r="I485" s="223" t="s">
        <v>1301</v>
      </c>
      <c r="J485" s="232" t="s">
        <v>130</v>
      </c>
      <c r="K485" s="230" t="s">
        <v>53</v>
      </c>
      <c r="L485" s="257" t="s">
        <v>48</v>
      </c>
      <c r="M485" s="230">
        <v>10</v>
      </c>
      <c r="N485" s="230">
        <v>2</v>
      </c>
      <c r="O485" s="223" t="s">
        <v>863</v>
      </c>
      <c r="P485" s="230"/>
      <c r="Q485" s="301" t="s">
        <v>1261</v>
      </c>
      <c r="R485" s="230"/>
      <c r="S485" s="230"/>
      <c r="T485" s="194" t="s">
        <v>805</v>
      </c>
      <c r="U485" s="177" t="s">
        <v>1214</v>
      </c>
      <c r="V485" s="193" t="s">
        <v>545</v>
      </c>
      <c r="W485" s="196" t="s">
        <v>1298</v>
      </c>
      <c r="X485" s="173" t="s">
        <v>808</v>
      </c>
      <c r="Y485" s="201"/>
      <c r="Z485" s="173" t="s">
        <v>957</v>
      </c>
      <c r="AA485" s="131"/>
      <c r="AB485" s="131"/>
      <c r="AC485" s="230"/>
      <c r="AD485" s="230"/>
      <c r="AE485" s="230"/>
      <c r="AF485" s="230"/>
      <c r="AG485" s="230"/>
      <c r="AH485" s="261" t="s">
        <v>158</v>
      </c>
      <c r="AI485" s="485" t="s">
        <v>1323</v>
      </c>
      <c r="AP485" s="370">
        <v>13.3</v>
      </c>
      <c r="AQ485" s="487">
        <v>76.900000000000006</v>
      </c>
      <c r="AR485" s="371">
        <v>8.42</v>
      </c>
      <c r="AS485" s="322">
        <v>98.62</v>
      </c>
      <c r="AT485" s="373">
        <v>0.17295188556566971</v>
      </c>
      <c r="AU485" s="369">
        <v>1.4562548764629388</v>
      </c>
      <c r="AV485" s="325">
        <v>0.15588373183309892</v>
      </c>
      <c r="AW485" s="280">
        <v>8.7799999999999994</v>
      </c>
      <c r="AX485" s="326">
        <v>0.81</v>
      </c>
      <c r="AY485" s="226">
        <v>6.08</v>
      </c>
      <c r="AZ485" s="231" t="s">
        <v>754</v>
      </c>
      <c r="BA485" s="345">
        <v>8.6999999999999993</v>
      </c>
      <c r="BB485" s="328">
        <v>2.3E-2</v>
      </c>
      <c r="BC485" s="329">
        <v>0.90400000000000025</v>
      </c>
      <c r="BD485" s="329"/>
      <c r="BJ485" s="226">
        <v>46.1</v>
      </c>
      <c r="BK485" s="226">
        <v>54.7</v>
      </c>
      <c r="BL485" s="331">
        <v>0.84277879341864714</v>
      </c>
      <c r="BM485" s="332">
        <v>0.15</v>
      </c>
      <c r="BN485" s="231" t="s">
        <v>754</v>
      </c>
      <c r="BO485" s="280">
        <v>1.9</v>
      </c>
      <c r="BP485" s="280">
        <v>3</v>
      </c>
      <c r="BR485" s="330">
        <v>49.3</v>
      </c>
      <c r="BS485" s="330">
        <v>91.7</v>
      </c>
      <c r="BT485" s="477">
        <v>57158</v>
      </c>
      <c r="BU485" s="330">
        <v>8.2999999999999972</v>
      </c>
      <c r="BV485" s="330">
        <v>67.599999999999994</v>
      </c>
      <c r="BW485" s="330">
        <v>44.2</v>
      </c>
      <c r="BX485" s="330">
        <v>33.299999999999997</v>
      </c>
      <c r="BY485" s="330">
        <v>21.3</v>
      </c>
      <c r="BZ485" s="330">
        <v>16</v>
      </c>
      <c r="CA485" s="330">
        <v>24.3</v>
      </c>
      <c r="CB485" s="330">
        <v>18.3</v>
      </c>
      <c r="CC485" s="330">
        <v>0.5</v>
      </c>
      <c r="CN485" s="470">
        <v>76.8</v>
      </c>
      <c r="CO485" s="470">
        <v>60.5</v>
      </c>
      <c r="CP485" s="470">
        <v>46.5</v>
      </c>
      <c r="CQ485" s="470">
        <v>9.7200000000000006</v>
      </c>
      <c r="CR485" s="470">
        <v>7.47</v>
      </c>
      <c r="CS485" s="470">
        <v>20.3</v>
      </c>
      <c r="CT485" s="470">
        <v>15.6</v>
      </c>
      <c r="CU485" s="470">
        <v>2.29</v>
      </c>
      <c r="CV485" s="280"/>
      <c r="CX485" s="158"/>
      <c r="CY485" s="158"/>
      <c r="CZ485" s="62" t="s">
        <v>927</v>
      </c>
      <c r="DA485" s="62" t="s">
        <v>927</v>
      </c>
      <c r="DI485" s="233" t="s">
        <v>67</v>
      </c>
      <c r="DM485" s="226">
        <v>68</v>
      </c>
      <c r="DN485" s="521" t="s">
        <v>1088</v>
      </c>
      <c r="DO485" s="46" t="s">
        <v>48</v>
      </c>
      <c r="DP485" s="986" t="s">
        <v>2008</v>
      </c>
      <c r="DX485" s="223" t="s">
        <v>863</v>
      </c>
      <c r="DY485" s="223" t="s">
        <v>863</v>
      </c>
      <c r="DZ485" s="230">
        <v>363</v>
      </c>
      <c r="EA485" s="230">
        <v>37.5</v>
      </c>
      <c r="EB485" s="230">
        <v>62.5</v>
      </c>
      <c r="EC485" s="230">
        <v>0.6</v>
      </c>
      <c r="ED485" s="223" t="s">
        <v>863</v>
      </c>
      <c r="EE485" s="223" t="s">
        <v>863</v>
      </c>
      <c r="EF485" s="230">
        <v>4.99</v>
      </c>
      <c r="EG485" s="230">
        <v>0</v>
      </c>
      <c r="EI485" s="282">
        <v>2</v>
      </c>
      <c r="EJ485" s="282">
        <v>10</v>
      </c>
      <c r="EK485" s="230"/>
      <c r="EL485" s="107">
        <v>2</v>
      </c>
      <c r="EM485" s="107">
        <v>0</v>
      </c>
      <c r="EN485" s="223">
        <v>175</v>
      </c>
      <c r="EO485" s="223">
        <v>97</v>
      </c>
      <c r="EP485" s="557">
        <f t="shared" si="12"/>
        <v>31.673469387755102</v>
      </c>
      <c r="EQ485" s="546">
        <v>0</v>
      </c>
      <c r="ER485" s="107" t="s">
        <v>863</v>
      </c>
      <c r="ES485" s="546">
        <v>2</v>
      </c>
      <c r="ET485" s="557">
        <v>1</v>
      </c>
      <c r="EU485" s="107" t="s">
        <v>863</v>
      </c>
      <c r="EV485" s="107"/>
      <c r="EW485" s="107"/>
      <c r="EX485" s="987">
        <v>8094</v>
      </c>
      <c r="EY485" s="630">
        <v>75</v>
      </c>
      <c r="EZ485" s="633">
        <v>5989</v>
      </c>
      <c r="FA485" s="230">
        <v>2</v>
      </c>
      <c r="FB485" s="133">
        <v>159.70666666666668</v>
      </c>
      <c r="FC485" s="230">
        <v>1565</v>
      </c>
      <c r="FD485" s="607">
        <v>41.733333333333334</v>
      </c>
      <c r="FE485" s="623">
        <v>417.33333333333337</v>
      </c>
      <c r="FF485" s="42"/>
      <c r="FG485" s="42"/>
      <c r="FH485" s="42"/>
      <c r="FI485" s="42"/>
      <c r="FJ485" s="601"/>
      <c r="FK485" s="601"/>
      <c r="FL485" s="601"/>
      <c r="FM485" s="591"/>
      <c r="FN485" s="634"/>
      <c r="FP485" s="602"/>
      <c r="FQ485" s="234" t="s">
        <v>158</v>
      </c>
      <c r="FR485" s="93"/>
      <c r="FS485" s="629">
        <v>26.131240607780931</v>
      </c>
      <c r="GR485" s="225"/>
      <c r="GS485" s="225"/>
    </row>
    <row r="486" spans="1:201" ht="15.75" hidden="1" x14ac:dyDescent="0.25">
      <c r="A486" s="101">
        <v>363</v>
      </c>
      <c r="B486" s="228">
        <f>COUNTIFS($E$1:E486,E486,$G$1:G486,G486)</f>
        <v>1</v>
      </c>
      <c r="C486" s="228"/>
      <c r="D486" s="966">
        <v>8095</v>
      </c>
      <c r="E486" s="233" t="s">
        <v>1303</v>
      </c>
      <c r="F486" s="223" t="s">
        <v>187</v>
      </c>
      <c r="G486" s="230">
        <v>5512030348</v>
      </c>
      <c r="H486" s="230">
        <f t="shared" si="11"/>
        <v>63</v>
      </c>
      <c r="I486" s="223" t="s">
        <v>1301</v>
      </c>
      <c r="J486" s="232" t="s">
        <v>1304</v>
      </c>
      <c r="K486" s="230" t="s">
        <v>53</v>
      </c>
      <c r="L486" s="257" t="s">
        <v>48</v>
      </c>
      <c r="M486" s="230">
        <v>4</v>
      </c>
      <c r="N486" s="230">
        <v>2</v>
      </c>
      <c r="O486" s="223" t="s">
        <v>863</v>
      </c>
      <c r="P486" s="230"/>
      <c r="Q486" s="301" t="s">
        <v>1261</v>
      </c>
      <c r="R486" s="230"/>
      <c r="S486" s="230"/>
      <c r="T486" s="194" t="s">
        <v>805</v>
      </c>
      <c r="U486" s="177" t="s">
        <v>1214</v>
      </c>
      <c r="V486" s="193" t="s">
        <v>545</v>
      </c>
      <c r="W486" s="196" t="s">
        <v>1298</v>
      </c>
      <c r="X486" s="173" t="s">
        <v>808</v>
      </c>
      <c r="Y486" s="201"/>
      <c r="Z486" s="201"/>
      <c r="AA486" s="131"/>
      <c r="AB486" s="131"/>
      <c r="AC486" s="230"/>
      <c r="AD486" s="230"/>
      <c r="AE486" s="230"/>
      <c r="AF486" s="230"/>
      <c r="AG486" s="230"/>
      <c r="AH486" s="261" t="s">
        <v>161</v>
      </c>
      <c r="AI486" s="485" t="s">
        <v>1323</v>
      </c>
      <c r="AP486" s="370">
        <v>28</v>
      </c>
      <c r="AQ486" s="487">
        <v>69.900000000000006</v>
      </c>
      <c r="AR486" s="371">
        <v>1.68</v>
      </c>
      <c r="AS486" s="322">
        <v>99.580000000000013</v>
      </c>
      <c r="AT486" s="373">
        <v>0.40057224606580827</v>
      </c>
      <c r="AU486" s="369">
        <v>0.67296137339055784</v>
      </c>
      <c r="AV486" s="325">
        <v>0.39117071807767528</v>
      </c>
      <c r="AW486" s="280">
        <v>17.100000000000001</v>
      </c>
      <c r="AX486" s="326">
        <v>8.2899999999999991</v>
      </c>
      <c r="AY486" s="226">
        <v>27.2</v>
      </c>
      <c r="AZ486" s="231" t="s">
        <v>754</v>
      </c>
      <c r="BA486" s="345">
        <v>3.8</v>
      </c>
      <c r="BB486" s="328">
        <v>0.94</v>
      </c>
      <c r="BC486" s="329">
        <v>2.1799999999999997</v>
      </c>
      <c r="BD486" s="329"/>
      <c r="BJ486" s="226">
        <v>51</v>
      </c>
      <c r="BK486" s="226">
        <v>49.7</v>
      </c>
      <c r="BL486" s="331">
        <v>1.0261569416498992</v>
      </c>
      <c r="BM486" s="332">
        <v>0.26</v>
      </c>
      <c r="BN486" s="231" t="s">
        <v>754</v>
      </c>
      <c r="BO486" s="280">
        <v>10.199999999999999</v>
      </c>
      <c r="BP486" s="280">
        <v>11</v>
      </c>
      <c r="BR486" s="330">
        <v>26.1</v>
      </c>
      <c r="BS486" s="330">
        <v>85.3</v>
      </c>
      <c r="BT486" s="477">
        <v>48071</v>
      </c>
      <c r="BU486" s="330">
        <v>14.700000000000003</v>
      </c>
      <c r="BV486" s="330">
        <v>59.2</v>
      </c>
      <c r="BW486" s="330">
        <v>19.3</v>
      </c>
      <c r="BX486" s="330">
        <v>13.7</v>
      </c>
      <c r="BY486" s="330">
        <v>17.5</v>
      </c>
      <c r="BZ486" s="330">
        <v>12.4</v>
      </c>
      <c r="CA486" s="330">
        <v>46.6</v>
      </c>
      <c r="CB486" s="330">
        <v>33.1</v>
      </c>
      <c r="CC486" s="330">
        <v>1.44</v>
      </c>
      <c r="CN486" s="470">
        <v>69.7</v>
      </c>
      <c r="CO486" s="470">
        <v>47.1</v>
      </c>
      <c r="CP486" s="470">
        <v>32.799999999999997</v>
      </c>
      <c r="CQ486" s="470">
        <v>5.57</v>
      </c>
      <c r="CR486" s="470">
        <v>3.88</v>
      </c>
      <c r="CS486" s="470">
        <v>39.299999999999997</v>
      </c>
      <c r="CT486" s="470">
        <v>27.4</v>
      </c>
      <c r="CU486" s="470">
        <v>8.7999999999999995E-2</v>
      </c>
      <c r="CV486" s="280"/>
      <c r="CX486" s="158"/>
      <c r="CY486" s="158"/>
      <c r="CZ486" s="62" t="s">
        <v>927</v>
      </c>
      <c r="DA486" s="62" t="s">
        <v>927</v>
      </c>
      <c r="DI486" s="233" t="s">
        <v>1303</v>
      </c>
      <c r="DM486" s="226">
        <v>63</v>
      </c>
      <c r="DN486" s="521" t="s">
        <v>1088</v>
      </c>
      <c r="DO486" s="46" t="s">
        <v>48</v>
      </c>
      <c r="DP486" s="986" t="s">
        <v>161</v>
      </c>
      <c r="DX486" s="223" t="s">
        <v>863</v>
      </c>
      <c r="DY486" s="223" t="s">
        <v>863</v>
      </c>
      <c r="DZ486" s="230">
        <v>336</v>
      </c>
      <c r="EA486" s="230">
        <v>9.1999999999999993</v>
      </c>
      <c r="EB486" s="230">
        <v>90.8</v>
      </c>
      <c r="EC486" s="223" t="s">
        <v>863</v>
      </c>
      <c r="ED486" s="223" t="s">
        <v>863</v>
      </c>
      <c r="EE486" s="223" t="s">
        <v>863</v>
      </c>
      <c r="EF486" s="223" t="s">
        <v>863</v>
      </c>
      <c r="EG486" s="230">
        <v>0</v>
      </c>
      <c r="EI486" s="282">
        <v>2</v>
      </c>
      <c r="EJ486" s="282">
        <v>4</v>
      </c>
      <c r="EK486" s="230"/>
      <c r="EL486" s="107">
        <v>2</v>
      </c>
      <c r="EM486" s="223">
        <v>0</v>
      </c>
      <c r="EN486" s="223">
        <v>174</v>
      </c>
      <c r="EO486" s="223">
        <v>77</v>
      </c>
      <c r="EP486" s="557">
        <f t="shared" si="12"/>
        <v>25.432685955872639</v>
      </c>
      <c r="EQ486" s="546">
        <v>1</v>
      </c>
      <c r="ER486" s="107" t="s">
        <v>863</v>
      </c>
      <c r="ES486" s="546">
        <v>0</v>
      </c>
      <c r="ET486" s="557">
        <v>0</v>
      </c>
      <c r="EU486" s="107" t="s">
        <v>863</v>
      </c>
      <c r="EV486" s="1030">
        <v>43142</v>
      </c>
      <c r="EW486" s="107"/>
      <c r="EX486" s="987">
        <v>8095</v>
      </c>
      <c r="EY486" s="630">
        <v>75</v>
      </c>
      <c r="EZ486" s="633">
        <v>8678</v>
      </c>
      <c r="FA486" s="230">
        <v>2</v>
      </c>
      <c r="FB486" s="133">
        <v>231.41333333333333</v>
      </c>
      <c r="FC486" s="230">
        <v>3202</v>
      </c>
      <c r="FD486" s="607">
        <v>85.38666666666667</v>
      </c>
      <c r="FE486" s="623">
        <v>341.54666666666668</v>
      </c>
      <c r="FF486" s="42"/>
      <c r="FG486" s="42"/>
      <c r="FH486" s="42"/>
      <c r="FI486" s="42"/>
      <c r="FJ486" s="601"/>
      <c r="FK486" s="601"/>
      <c r="FL486" s="601"/>
      <c r="FM486" s="591"/>
      <c r="FN486" s="634"/>
      <c r="FP486" s="638"/>
      <c r="FQ486" s="234" t="s">
        <v>161</v>
      </c>
      <c r="FR486" s="93"/>
      <c r="FS486" s="629">
        <v>36.89790274256741</v>
      </c>
      <c r="GR486" s="225"/>
      <c r="GS486" s="225"/>
    </row>
    <row r="487" spans="1:201" ht="15.75" hidden="1" x14ac:dyDescent="0.25">
      <c r="A487" s="101">
        <v>364</v>
      </c>
      <c r="B487" s="228">
        <f>COUNTIFS($E$1:E487,E487,$G$1:G487,G487)</f>
        <v>1</v>
      </c>
      <c r="C487" s="228"/>
      <c r="D487" s="966">
        <v>8100</v>
      </c>
      <c r="E487" s="233" t="s">
        <v>1305</v>
      </c>
      <c r="F487" s="223" t="s">
        <v>62</v>
      </c>
      <c r="G487" s="230">
        <v>450515407</v>
      </c>
      <c r="H487" s="230">
        <f t="shared" si="11"/>
        <v>73</v>
      </c>
      <c r="I487" s="223" t="s">
        <v>1306</v>
      </c>
      <c r="J487" s="232" t="s">
        <v>1307</v>
      </c>
      <c r="K487" s="223" t="s">
        <v>28</v>
      </c>
      <c r="L487" s="257" t="s">
        <v>48</v>
      </c>
      <c r="M487" s="230">
        <v>6</v>
      </c>
      <c r="N487" s="230">
        <v>8</v>
      </c>
      <c r="O487" s="223" t="s">
        <v>863</v>
      </c>
      <c r="P487" s="230"/>
      <c r="Q487" s="301" t="s">
        <v>1261</v>
      </c>
      <c r="R487" s="230"/>
      <c r="S487" s="230"/>
      <c r="T487" s="194" t="s">
        <v>805</v>
      </c>
      <c r="U487" s="177" t="s">
        <v>1214</v>
      </c>
      <c r="V487" s="193" t="s">
        <v>545</v>
      </c>
      <c r="W487" s="196" t="s">
        <v>1298</v>
      </c>
      <c r="X487" s="173" t="s">
        <v>808</v>
      </c>
      <c r="Y487" s="173" t="s">
        <v>545</v>
      </c>
      <c r="Z487" s="173" t="s">
        <v>545</v>
      </c>
      <c r="AA487" s="131"/>
      <c r="AB487" s="97"/>
      <c r="AC487" s="230"/>
      <c r="AD487" s="230"/>
      <c r="AE487" s="230"/>
      <c r="AF487" s="230"/>
      <c r="AG487" s="230"/>
      <c r="AH487" s="261" t="s">
        <v>1308</v>
      </c>
      <c r="AI487" s="485"/>
      <c r="AP487" s="370">
        <v>38</v>
      </c>
      <c r="AQ487" s="487">
        <v>16.600000000000001</v>
      </c>
      <c r="AR487" s="371">
        <v>44.6</v>
      </c>
      <c r="AS487" s="322">
        <v>99.2</v>
      </c>
      <c r="AT487" s="373">
        <v>2.2891566265060237</v>
      </c>
      <c r="AU487" s="369">
        <v>102.09638554216866</v>
      </c>
      <c r="AV487" s="325">
        <v>0.62091503267973858</v>
      </c>
      <c r="AW487" s="280">
        <v>28.2</v>
      </c>
      <c r="AX487" s="326">
        <v>2.98</v>
      </c>
      <c r="AY487" s="280">
        <v>7.06</v>
      </c>
      <c r="AZ487" s="231" t="s">
        <v>754</v>
      </c>
      <c r="BA487" s="327">
        <v>3.2</v>
      </c>
      <c r="BB487" s="328">
        <v>0.48</v>
      </c>
      <c r="BC487" s="329">
        <v>1.9600000000000002</v>
      </c>
      <c r="BD487" s="346"/>
      <c r="BJ487" s="226">
        <v>37.1</v>
      </c>
      <c r="BK487" s="226">
        <v>62.9</v>
      </c>
      <c r="BL487" s="331">
        <v>0.58982511923688397</v>
      </c>
      <c r="BM487" s="332">
        <v>0.84</v>
      </c>
      <c r="BN487" s="231" t="s">
        <v>754</v>
      </c>
      <c r="BO487" s="280">
        <v>6.3</v>
      </c>
      <c r="BP487" s="280">
        <v>5.6</v>
      </c>
      <c r="BR487" s="330">
        <v>5.4399999999999995</v>
      </c>
      <c r="BS487" s="330">
        <v>90.1</v>
      </c>
      <c r="BT487" s="477">
        <v>40179</v>
      </c>
      <c r="BU487" s="330">
        <v>9.9000000000000057</v>
      </c>
      <c r="BV487" s="330">
        <v>13.729999999999999</v>
      </c>
      <c r="BW487" s="330">
        <v>22.6</v>
      </c>
      <c r="BX487" s="330">
        <v>3.63</v>
      </c>
      <c r="BY487" s="330">
        <v>11.3</v>
      </c>
      <c r="BZ487" s="330">
        <v>1.81</v>
      </c>
      <c r="CA487" s="330">
        <v>51.5</v>
      </c>
      <c r="CB487" s="330">
        <v>8.2899999999999991</v>
      </c>
      <c r="CC487" s="330">
        <v>1.24</v>
      </c>
      <c r="CN487" s="470">
        <v>0</v>
      </c>
      <c r="CO487" s="470"/>
      <c r="CP487" s="470"/>
      <c r="CQ487" s="470"/>
      <c r="CR487" s="470"/>
      <c r="CS487" s="470"/>
      <c r="CT487" s="470"/>
      <c r="CU487" s="472"/>
      <c r="CV487" s="280"/>
      <c r="CX487" s="158" t="s">
        <v>932</v>
      </c>
      <c r="CY487" s="158">
        <v>4</v>
      </c>
      <c r="CZ487" s="62" t="s">
        <v>1293</v>
      </c>
      <c r="DA487" s="62" t="s">
        <v>1294</v>
      </c>
      <c r="DI487" s="233" t="s">
        <v>1305</v>
      </c>
      <c r="DM487" s="226">
        <v>73</v>
      </c>
      <c r="DN487" s="521" t="s">
        <v>1088</v>
      </c>
      <c r="DO487" s="46" t="s">
        <v>48</v>
      </c>
      <c r="DP487" s="986" t="s">
        <v>1308</v>
      </c>
      <c r="DQ487" s="230">
        <v>2</v>
      </c>
      <c r="DX487" s="223" t="s">
        <v>863</v>
      </c>
      <c r="DY487" s="223" t="s">
        <v>863</v>
      </c>
      <c r="DZ487" s="230">
        <v>497</v>
      </c>
      <c r="EA487" s="230">
        <v>36.6</v>
      </c>
      <c r="EB487" s="230">
        <v>63.4</v>
      </c>
      <c r="EC487" s="230">
        <v>0.8</v>
      </c>
      <c r="ED487" s="230">
        <v>160.6</v>
      </c>
      <c r="EE487" s="223" t="s">
        <v>863</v>
      </c>
      <c r="EF487" s="230">
        <v>2.82</v>
      </c>
      <c r="EG487" s="230">
        <v>0</v>
      </c>
      <c r="EI487" s="282">
        <v>8</v>
      </c>
      <c r="EJ487" s="282">
        <v>6</v>
      </c>
      <c r="EK487" s="230"/>
      <c r="EL487" s="107">
        <v>2</v>
      </c>
      <c r="EM487" s="107">
        <v>0</v>
      </c>
      <c r="EN487" s="223">
        <v>180</v>
      </c>
      <c r="EO487" s="223">
        <v>103</v>
      </c>
      <c r="EP487" s="557">
        <f t="shared" si="12"/>
        <v>31.79012345679012</v>
      </c>
      <c r="EQ487" s="546">
        <v>2</v>
      </c>
      <c r="ER487" s="107" t="s">
        <v>863</v>
      </c>
      <c r="ES487" s="546">
        <v>3</v>
      </c>
      <c r="ET487" s="557">
        <v>2</v>
      </c>
      <c r="EU487" s="223">
        <v>4</v>
      </c>
      <c r="EV487" s="1030">
        <v>40085</v>
      </c>
      <c r="EX487" s="987">
        <v>8100</v>
      </c>
      <c r="EY487" s="630">
        <v>75</v>
      </c>
      <c r="EZ487" s="633">
        <v>132416</v>
      </c>
      <c r="FA487" s="230">
        <v>2</v>
      </c>
      <c r="FB487" s="133">
        <v>3531.0933333333332</v>
      </c>
      <c r="FC487" s="230">
        <v>4591</v>
      </c>
      <c r="FD487" s="607">
        <v>122.42666666666666</v>
      </c>
      <c r="FE487" s="623">
        <v>734.56</v>
      </c>
      <c r="FF487" s="42"/>
      <c r="FG487" s="42"/>
      <c r="FH487" s="42"/>
      <c r="FI487" s="42"/>
      <c r="FJ487" s="601"/>
      <c r="FK487" s="601"/>
      <c r="FL487" s="601"/>
      <c r="FM487" s="591"/>
      <c r="FN487" s="634"/>
      <c r="FP487" s="638"/>
      <c r="FQ487" s="234" t="s">
        <v>1308</v>
      </c>
      <c r="FR487" s="93"/>
      <c r="FS487" s="629">
        <v>3.4671036732721121</v>
      </c>
      <c r="GR487" s="225"/>
      <c r="GS487" s="225"/>
    </row>
    <row r="488" spans="1:201" ht="15.75" hidden="1" x14ac:dyDescent="0.25">
      <c r="A488" s="101">
        <v>365</v>
      </c>
      <c r="B488" s="228">
        <f>COUNTIFS($E$1:E488,E488,$G$1:G488,G488)</f>
        <v>1</v>
      </c>
      <c r="C488" s="228"/>
      <c r="D488" s="966">
        <v>8117</v>
      </c>
      <c r="E488" s="233" t="s">
        <v>1309</v>
      </c>
      <c r="F488" s="223" t="s">
        <v>79</v>
      </c>
      <c r="G488" s="230">
        <v>525827007</v>
      </c>
      <c r="H488" s="230">
        <f t="shared" si="11"/>
        <v>66</v>
      </c>
      <c r="I488" s="223" t="s">
        <v>1310</v>
      </c>
      <c r="J488" s="232" t="s">
        <v>1311</v>
      </c>
      <c r="K488" s="230" t="s">
        <v>53</v>
      </c>
      <c r="L488" s="257" t="s">
        <v>48</v>
      </c>
      <c r="M488" s="230">
        <v>5</v>
      </c>
      <c r="N488" s="230">
        <v>3</v>
      </c>
      <c r="O488" s="223" t="s">
        <v>969</v>
      </c>
      <c r="P488" s="230"/>
      <c r="Q488" s="301" t="s">
        <v>1261</v>
      </c>
      <c r="R488" s="230"/>
      <c r="S488" s="230"/>
      <c r="T488" s="194" t="s">
        <v>805</v>
      </c>
      <c r="U488" s="177" t="s">
        <v>1214</v>
      </c>
      <c r="V488" s="193" t="s">
        <v>545</v>
      </c>
      <c r="W488" s="196" t="s">
        <v>1298</v>
      </c>
      <c r="X488" s="173" t="s">
        <v>808</v>
      </c>
      <c r="Y488" s="173" t="s">
        <v>545</v>
      </c>
      <c r="Z488" s="173" t="s">
        <v>545</v>
      </c>
      <c r="AB488" s="97"/>
      <c r="AC488" s="230"/>
      <c r="AD488" s="230"/>
      <c r="AE488" s="230"/>
      <c r="AF488" s="230"/>
      <c r="AG488" s="230"/>
      <c r="AH488" s="261" t="s">
        <v>161</v>
      </c>
      <c r="AI488" s="485"/>
      <c r="AP488" s="370">
        <v>16</v>
      </c>
      <c r="AQ488" s="487">
        <v>81</v>
      </c>
      <c r="AR488" s="371">
        <v>2.69</v>
      </c>
      <c r="AS488" s="322">
        <v>99.69</v>
      </c>
      <c r="AT488" s="373">
        <v>0.19753086419753085</v>
      </c>
      <c r="AU488" s="369">
        <v>0.53135802469135796</v>
      </c>
      <c r="AV488" s="325">
        <v>0.19118174214362529</v>
      </c>
      <c r="AW488" s="280">
        <v>7.99</v>
      </c>
      <c r="AX488" s="326">
        <v>1.75</v>
      </c>
      <c r="AY488" s="226">
        <v>5.94</v>
      </c>
      <c r="AZ488" s="231" t="s">
        <v>754</v>
      </c>
      <c r="BA488" s="327">
        <v>7.8</v>
      </c>
      <c r="BB488" s="328">
        <v>3.5000000000000003E-2</v>
      </c>
      <c r="BC488" s="329">
        <v>1.6019999999999999</v>
      </c>
      <c r="BD488" s="329"/>
      <c r="BJ488" s="226">
        <v>48.1</v>
      </c>
      <c r="BK488" s="226">
        <v>51.9</v>
      </c>
      <c r="BL488" s="331">
        <v>0.92678227360308285</v>
      </c>
      <c r="BM488" s="332">
        <v>0.12</v>
      </c>
      <c r="BN488" s="231" t="s">
        <v>754</v>
      </c>
      <c r="BO488" s="280">
        <v>15.4</v>
      </c>
      <c r="BP488" s="280">
        <v>14</v>
      </c>
      <c r="BR488" s="330">
        <v>51.599999999999994</v>
      </c>
      <c r="BS488" s="330">
        <v>90.3</v>
      </c>
      <c r="BT488" s="477">
        <v>46752</v>
      </c>
      <c r="BU488" s="330">
        <v>9.7000000000000028</v>
      </c>
      <c r="BV488" s="330">
        <v>70.599999999999994</v>
      </c>
      <c r="BW488" s="330">
        <v>49.7</v>
      </c>
      <c r="BX488" s="330">
        <v>40.299999999999997</v>
      </c>
      <c r="BY488" s="330">
        <v>13.9</v>
      </c>
      <c r="BZ488" s="330">
        <v>11.3</v>
      </c>
      <c r="CA488" s="330">
        <v>23.5</v>
      </c>
      <c r="CB488" s="330">
        <v>19</v>
      </c>
      <c r="CC488" s="330">
        <v>0.91</v>
      </c>
      <c r="CN488" s="470">
        <v>80.5</v>
      </c>
      <c r="CO488" s="470">
        <v>65.099999999999994</v>
      </c>
      <c r="CP488" s="470">
        <v>52.4</v>
      </c>
      <c r="CQ488" s="470">
        <v>8.6300000000000008</v>
      </c>
      <c r="CR488" s="470">
        <v>6.95</v>
      </c>
      <c r="CS488" s="470">
        <v>22.4</v>
      </c>
      <c r="CT488" s="470">
        <v>18</v>
      </c>
      <c r="CU488" s="470">
        <v>0.27</v>
      </c>
      <c r="CV488" s="280"/>
      <c r="CX488" s="158"/>
      <c r="CY488" s="158"/>
      <c r="CZ488" s="62" t="s">
        <v>935</v>
      </c>
      <c r="DA488" s="62" t="s">
        <v>935</v>
      </c>
      <c r="DI488" s="233" t="s">
        <v>1309</v>
      </c>
      <c r="DM488" s="226">
        <v>66</v>
      </c>
      <c r="DN488" s="266" t="s">
        <v>1090</v>
      </c>
      <c r="DO488" s="46" t="s">
        <v>48</v>
      </c>
      <c r="DP488" s="986" t="s">
        <v>161</v>
      </c>
      <c r="DX488" s="223" t="s">
        <v>863</v>
      </c>
      <c r="DY488" s="223" t="s">
        <v>863</v>
      </c>
      <c r="DZ488" s="230">
        <v>349</v>
      </c>
      <c r="EA488" s="230">
        <v>7.2</v>
      </c>
      <c r="EB488" s="230">
        <v>92.8</v>
      </c>
      <c r="EC488" s="223" t="s">
        <v>863</v>
      </c>
      <c r="ED488" s="223" t="s">
        <v>863</v>
      </c>
      <c r="EE488" s="223" t="s">
        <v>863</v>
      </c>
      <c r="EF488" s="223" t="s">
        <v>863</v>
      </c>
      <c r="EG488" s="230">
        <v>0</v>
      </c>
      <c r="EI488" s="282">
        <v>3</v>
      </c>
      <c r="EJ488" s="282">
        <v>5</v>
      </c>
      <c r="EK488" s="230"/>
      <c r="EL488" s="107">
        <v>2</v>
      </c>
      <c r="EM488" s="223">
        <v>1</v>
      </c>
      <c r="EN488" s="223">
        <v>162</v>
      </c>
      <c r="EO488" s="223">
        <v>55</v>
      </c>
      <c r="EP488" s="557">
        <f t="shared" si="12"/>
        <v>20.957171162932475</v>
      </c>
      <c r="EQ488" s="546">
        <v>2</v>
      </c>
      <c r="ER488" s="107" t="s">
        <v>863</v>
      </c>
      <c r="ES488" s="546">
        <v>2</v>
      </c>
      <c r="ET488" s="557">
        <v>1</v>
      </c>
      <c r="EU488" s="107" t="s">
        <v>863</v>
      </c>
      <c r="EV488" s="107"/>
      <c r="EX488" s="987">
        <v>8117</v>
      </c>
      <c r="EY488" s="630">
        <v>75</v>
      </c>
      <c r="EZ488" s="633">
        <v>23520</v>
      </c>
      <c r="FA488" s="230">
        <v>2</v>
      </c>
      <c r="FB488" s="133">
        <v>627.20000000000005</v>
      </c>
      <c r="FC488" s="230">
        <v>3605</v>
      </c>
      <c r="FD488" s="607">
        <v>96.13333333333334</v>
      </c>
      <c r="FE488" s="623">
        <v>480.66666666666674</v>
      </c>
      <c r="FF488" s="42"/>
      <c r="FG488" s="42"/>
      <c r="FH488" s="42"/>
      <c r="FI488" s="42"/>
      <c r="FJ488" s="601"/>
      <c r="FK488" s="601"/>
      <c r="FL488" s="601"/>
      <c r="FM488" s="591"/>
      <c r="FN488" s="634"/>
      <c r="FP488" s="638"/>
      <c r="FQ488" s="234" t="s">
        <v>161</v>
      </c>
      <c r="FR488" s="93"/>
      <c r="FS488" s="629">
        <v>15.327380952380953</v>
      </c>
      <c r="GR488" s="225"/>
      <c r="GS488" s="225"/>
    </row>
    <row r="489" spans="1:201" ht="15.75" hidden="1" x14ac:dyDescent="0.25">
      <c r="A489" s="101">
        <v>366</v>
      </c>
      <c r="B489" s="228">
        <f>COUNTIFS($E$1:E489,E489,$G$1:G489,G489)</f>
        <v>1</v>
      </c>
      <c r="C489" s="228"/>
      <c r="D489" s="966">
        <v>8118</v>
      </c>
      <c r="E489" s="233" t="s">
        <v>1312</v>
      </c>
      <c r="F489" s="223" t="s">
        <v>73</v>
      </c>
      <c r="G489" s="230">
        <v>5904220003</v>
      </c>
      <c r="H489" s="230">
        <f t="shared" si="11"/>
        <v>59</v>
      </c>
      <c r="I489" s="223" t="s">
        <v>1310</v>
      </c>
      <c r="J489" s="232" t="s">
        <v>1313</v>
      </c>
      <c r="K489" s="230" t="s">
        <v>53</v>
      </c>
      <c r="L489" s="257" t="s">
        <v>48</v>
      </c>
      <c r="M489" s="230">
        <v>3</v>
      </c>
      <c r="N489" s="230">
        <v>3</v>
      </c>
      <c r="O489" s="223" t="s">
        <v>863</v>
      </c>
      <c r="P489" s="230"/>
      <c r="Q489" s="302" t="s">
        <v>1261</v>
      </c>
      <c r="R489" s="230"/>
      <c r="S489" s="230"/>
      <c r="T489" s="194" t="s">
        <v>805</v>
      </c>
      <c r="U489" s="177" t="s">
        <v>1214</v>
      </c>
      <c r="V489" s="193" t="s">
        <v>545</v>
      </c>
      <c r="W489" s="196" t="s">
        <v>1298</v>
      </c>
      <c r="X489" s="173" t="s">
        <v>808</v>
      </c>
      <c r="Y489" s="173" t="s">
        <v>545</v>
      </c>
      <c r="Z489" s="173" t="s">
        <v>545</v>
      </c>
      <c r="AA489" s="131"/>
      <c r="AB489" s="97"/>
      <c r="AC489" s="230"/>
      <c r="AD489" s="230"/>
      <c r="AE489" s="230"/>
      <c r="AF489" s="230"/>
      <c r="AG489" s="230"/>
      <c r="AH489" s="261" t="s">
        <v>161</v>
      </c>
      <c r="AI489" s="485"/>
      <c r="AP489" s="370">
        <v>29.7</v>
      </c>
      <c r="AQ489" s="487">
        <v>62.6</v>
      </c>
      <c r="AR489" s="371">
        <v>8.0299999999999994</v>
      </c>
      <c r="AS489" s="322">
        <v>100.33</v>
      </c>
      <c r="AT489" s="373">
        <v>0.4744408945686901</v>
      </c>
      <c r="AU489" s="369">
        <v>3.809760383386581</v>
      </c>
      <c r="AV489" s="325">
        <v>0.42050120345462272</v>
      </c>
      <c r="AW489" s="280">
        <v>20.8</v>
      </c>
      <c r="AX489" s="326">
        <v>7.29</v>
      </c>
      <c r="AY489" s="226">
        <v>14.8</v>
      </c>
      <c r="AZ489" s="231" t="s">
        <v>754</v>
      </c>
      <c r="BA489" s="327">
        <v>3.8</v>
      </c>
      <c r="BB489" s="328">
        <v>1.6E-2</v>
      </c>
      <c r="BC489" s="329">
        <v>1.7799999999999998</v>
      </c>
      <c r="BD489" s="329"/>
      <c r="BJ489" s="226">
        <v>40.6</v>
      </c>
      <c r="BK489" s="226">
        <v>59.6</v>
      </c>
      <c r="BL489" s="331">
        <v>0.68120805369127513</v>
      </c>
      <c r="BM489" s="332">
        <v>7.6999999999999999E-2</v>
      </c>
      <c r="BN489" s="231" t="s">
        <v>754</v>
      </c>
      <c r="BO489" s="280">
        <v>12.7</v>
      </c>
      <c r="BP489" s="280">
        <v>15.2</v>
      </c>
      <c r="BR489" s="330">
        <v>31.71</v>
      </c>
      <c r="BS489" s="330">
        <v>92.8</v>
      </c>
      <c r="BT489" s="477">
        <v>44358</v>
      </c>
      <c r="BU489" s="330">
        <v>7.2000000000000028</v>
      </c>
      <c r="BV489" s="330">
        <v>54.010000000000005</v>
      </c>
      <c r="BW489" s="330">
        <v>38.799999999999997</v>
      </c>
      <c r="BX489" s="330">
        <v>23.8</v>
      </c>
      <c r="BY489" s="330">
        <v>12.9</v>
      </c>
      <c r="BZ489" s="330">
        <v>7.91</v>
      </c>
      <c r="CA489" s="330">
        <v>36.4</v>
      </c>
      <c r="CB489" s="330">
        <v>22.3</v>
      </c>
      <c r="CC489" s="330">
        <v>0.77</v>
      </c>
      <c r="CN489" s="470">
        <v>61.1</v>
      </c>
      <c r="CO489" s="470">
        <v>53.8</v>
      </c>
      <c r="CP489" s="470">
        <v>32.9</v>
      </c>
      <c r="CQ489" s="470">
        <v>9.9499999999999993</v>
      </c>
      <c r="CR489" s="470">
        <v>6.08</v>
      </c>
      <c r="CS489" s="470">
        <v>29.6</v>
      </c>
      <c r="CT489" s="470">
        <v>18.100000000000001</v>
      </c>
      <c r="CU489" s="470">
        <v>0.91</v>
      </c>
      <c r="CV489" s="280"/>
      <c r="CX489" s="158"/>
      <c r="CY489" s="158"/>
      <c r="CZ489" s="62" t="s">
        <v>927</v>
      </c>
      <c r="DA489" s="62" t="s">
        <v>927</v>
      </c>
      <c r="DI489" s="233" t="s">
        <v>1312</v>
      </c>
      <c r="DM489" s="226">
        <v>59</v>
      </c>
      <c r="DN489" s="521" t="s">
        <v>1088</v>
      </c>
      <c r="DO489" s="46" t="s">
        <v>48</v>
      </c>
      <c r="DP489" s="986" t="s">
        <v>161</v>
      </c>
      <c r="DX489" s="223" t="s">
        <v>863</v>
      </c>
      <c r="DY489" s="223" t="s">
        <v>863</v>
      </c>
      <c r="DZ489" s="230">
        <v>119</v>
      </c>
      <c r="EA489" s="230">
        <v>24.4</v>
      </c>
      <c r="EB489" s="230">
        <v>75.599999999999994</v>
      </c>
      <c r="EC489" s="223" t="s">
        <v>863</v>
      </c>
      <c r="ED489" s="223" t="s">
        <v>863</v>
      </c>
      <c r="EE489" s="223" t="s">
        <v>863</v>
      </c>
      <c r="EF489" s="223" t="s">
        <v>863</v>
      </c>
      <c r="EG489" s="230">
        <v>0</v>
      </c>
      <c r="EI489" s="282">
        <v>3</v>
      </c>
      <c r="EJ489" s="282">
        <v>3</v>
      </c>
      <c r="EK489" s="230"/>
      <c r="EL489" s="107">
        <v>1</v>
      </c>
      <c r="EM489" s="107">
        <v>1</v>
      </c>
      <c r="EN489" s="223">
        <v>186</v>
      </c>
      <c r="EO489" s="223">
        <v>86</v>
      </c>
      <c r="EP489" s="557">
        <f t="shared" si="12"/>
        <v>24.858365128916635</v>
      </c>
      <c r="EQ489" s="546">
        <v>1</v>
      </c>
      <c r="ER489" s="107" t="s">
        <v>863</v>
      </c>
      <c r="ES489" s="546">
        <v>1</v>
      </c>
      <c r="ET489" s="557">
        <v>1</v>
      </c>
      <c r="EU489" s="107" t="s">
        <v>863</v>
      </c>
      <c r="EV489" s="107"/>
      <c r="EX489" s="987">
        <v>8118</v>
      </c>
      <c r="EY489" s="630">
        <v>75</v>
      </c>
      <c r="EZ489" s="633">
        <v>46108</v>
      </c>
      <c r="FA489" s="230">
        <v>2</v>
      </c>
      <c r="FB489" s="133">
        <v>1229.5466666666666</v>
      </c>
      <c r="FC489" s="230">
        <v>1820</v>
      </c>
      <c r="FD489" s="607">
        <v>48.533333333333331</v>
      </c>
      <c r="FE489" s="623">
        <v>145.6</v>
      </c>
      <c r="FF489" s="42"/>
      <c r="FG489" s="42"/>
      <c r="FH489" s="42"/>
      <c r="FI489" s="42"/>
      <c r="FJ489" s="601"/>
      <c r="FK489" s="601"/>
      <c r="FL489" s="601"/>
      <c r="FM489" s="591"/>
      <c r="FN489" s="634"/>
      <c r="FP489" s="638"/>
      <c r="FQ489" s="234" t="s">
        <v>161</v>
      </c>
      <c r="FR489" s="93"/>
      <c r="FS489" s="629">
        <v>3.9472542725774269</v>
      </c>
      <c r="GR489" s="225"/>
      <c r="GS489" s="225"/>
    </row>
    <row r="490" spans="1:201" ht="15.75" hidden="1" x14ac:dyDescent="0.25">
      <c r="A490" s="101">
        <v>367</v>
      </c>
      <c r="B490" s="228">
        <f>COUNTIFS($E$1:E490,E490,$G$1:G490,G490)</f>
        <v>2</v>
      </c>
      <c r="C490" s="228"/>
      <c r="D490" s="966">
        <v>8126</v>
      </c>
      <c r="E490" s="233" t="s">
        <v>1193</v>
      </c>
      <c r="F490" s="223" t="s">
        <v>265</v>
      </c>
      <c r="G490" s="230">
        <v>6053141171</v>
      </c>
      <c r="H490" s="230">
        <f t="shared" si="11"/>
        <v>58</v>
      </c>
      <c r="I490" s="223" t="s">
        <v>1310</v>
      </c>
      <c r="J490" s="232" t="s">
        <v>71</v>
      </c>
      <c r="K490" s="230" t="s">
        <v>53</v>
      </c>
      <c r="L490" s="257" t="s">
        <v>48</v>
      </c>
      <c r="M490" s="230">
        <v>7</v>
      </c>
      <c r="N490" s="230">
        <v>1</v>
      </c>
      <c r="O490" s="223" t="s">
        <v>863</v>
      </c>
      <c r="P490" s="230"/>
      <c r="Q490" s="301" t="s">
        <v>1261</v>
      </c>
      <c r="R490" s="230"/>
      <c r="S490" s="230"/>
      <c r="T490" s="194" t="s">
        <v>805</v>
      </c>
      <c r="U490" s="177" t="s">
        <v>1214</v>
      </c>
      <c r="V490" s="193" t="s">
        <v>545</v>
      </c>
      <c r="W490" s="196" t="s">
        <v>1298</v>
      </c>
      <c r="X490" s="173" t="s">
        <v>808</v>
      </c>
      <c r="Y490" s="173" t="s">
        <v>545</v>
      </c>
      <c r="Z490" s="173" t="s">
        <v>545</v>
      </c>
      <c r="AB490" s="97"/>
      <c r="AC490" s="230"/>
      <c r="AD490" s="230"/>
      <c r="AE490" s="230"/>
      <c r="AF490" s="230"/>
      <c r="AG490" s="230"/>
      <c r="AH490" s="261" t="s">
        <v>351</v>
      </c>
      <c r="AI490" s="485"/>
      <c r="AP490" s="370">
        <v>50</v>
      </c>
      <c r="AQ490" s="487">
        <v>43.4</v>
      </c>
      <c r="AR490" s="371">
        <v>5.34</v>
      </c>
      <c r="AS490" s="322">
        <v>98.740000000000009</v>
      </c>
      <c r="AT490" s="373">
        <v>1.1520737327188941</v>
      </c>
      <c r="AU490" s="369">
        <v>6.1520737327188941</v>
      </c>
      <c r="AV490" s="325">
        <v>1.0258514567090686</v>
      </c>
      <c r="AW490" s="280">
        <v>42.4</v>
      </c>
      <c r="AX490" s="326">
        <v>0.97</v>
      </c>
      <c r="AY490" s="226">
        <v>1.97</v>
      </c>
      <c r="AZ490" s="231" t="s">
        <v>754</v>
      </c>
      <c r="BA490" s="327">
        <v>9.8000000000000007</v>
      </c>
      <c r="BB490" s="328">
        <v>0.17</v>
      </c>
      <c r="BC490" s="329">
        <v>1.5200000000000002</v>
      </c>
      <c r="BD490" s="329"/>
      <c r="BJ490" s="226">
        <v>24.9</v>
      </c>
      <c r="BK490" s="226">
        <v>75.099999999999994</v>
      </c>
      <c r="BL490" s="331">
        <v>0.33155792276964047</v>
      </c>
      <c r="BM490" s="332">
        <v>0.35</v>
      </c>
      <c r="BN490" s="231" t="s">
        <v>754</v>
      </c>
      <c r="BO490" s="280">
        <v>3.9</v>
      </c>
      <c r="BP490" s="280">
        <v>5.8</v>
      </c>
      <c r="BR490" s="330">
        <v>10.06</v>
      </c>
      <c r="BS490" s="330">
        <v>86.2</v>
      </c>
      <c r="BT490" s="477">
        <v>42479</v>
      </c>
      <c r="BU490" s="330">
        <v>13.799999999999997</v>
      </c>
      <c r="BV490" s="330">
        <v>35.56</v>
      </c>
      <c r="BW490" s="330">
        <v>16.399999999999999</v>
      </c>
      <c r="BX490" s="330">
        <v>7.17</v>
      </c>
      <c r="BY490" s="330">
        <v>6.6</v>
      </c>
      <c r="BZ490" s="330">
        <v>2.89</v>
      </c>
      <c r="CA490" s="330">
        <v>58.2</v>
      </c>
      <c r="CB490" s="330">
        <v>25.5</v>
      </c>
      <c r="CC490" s="330">
        <v>1.5</v>
      </c>
      <c r="CN490" s="470">
        <v>43.1</v>
      </c>
      <c r="CO490" s="470">
        <v>25.6</v>
      </c>
      <c r="CP490" s="470">
        <v>11</v>
      </c>
      <c r="CQ490" s="470">
        <v>6.04</v>
      </c>
      <c r="CR490" s="470">
        <v>2.6</v>
      </c>
      <c r="CS490" s="470">
        <v>60.4</v>
      </c>
      <c r="CT490" s="470">
        <v>26</v>
      </c>
      <c r="CU490" s="470">
        <v>0.67</v>
      </c>
      <c r="CV490" s="280"/>
      <c r="CX490" s="158" t="s">
        <v>926</v>
      </c>
      <c r="CY490" s="158"/>
      <c r="CZ490" s="62" t="s">
        <v>930</v>
      </c>
      <c r="DA490" s="62" t="s">
        <v>930</v>
      </c>
      <c r="DI490" s="233" t="s">
        <v>1193</v>
      </c>
      <c r="DM490" s="226">
        <v>58</v>
      </c>
      <c r="DN490" s="266" t="s">
        <v>1090</v>
      </c>
      <c r="DO490" s="46" t="s">
        <v>48</v>
      </c>
      <c r="DP490" s="986" t="s">
        <v>351</v>
      </c>
      <c r="DX490" s="223" t="s">
        <v>863</v>
      </c>
      <c r="DY490" s="223" t="s">
        <v>863</v>
      </c>
      <c r="DZ490" s="230">
        <v>584</v>
      </c>
      <c r="EA490" s="230">
        <v>11.1</v>
      </c>
      <c r="EB490" s="230">
        <v>88.9</v>
      </c>
      <c r="EC490" s="223" t="s">
        <v>863</v>
      </c>
      <c r="ED490" s="223" t="s">
        <v>863</v>
      </c>
      <c r="EE490" s="223" t="s">
        <v>863</v>
      </c>
      <c r="EF490" s="223" t="s">
        <v>863</v>
      </c>
      <c r="EG490" s="230">
        <v>0</v>
      </c>
      <c r="EI490" s="282">
        <v>1</v>
      </c>
      <c r="EJ490" s="282">
        <v>7</v>
      </c>
      <c r="EK490" s="230"/>
      <c r="EL490" s="107">
        <v>2</v>
      </c>
      <c r="EM490" s="223">
        <v>1</v>
      </c>
      <c r="EN490" s="107" t="s">
        <v>754</v>
      </c>
      <c r="EO490" s="107" t="s">
        <v>754</v>
      </c>
      <c r="EP490" s="557" t="s">
        <v>754</v>
      </c>
      <c r="EQ490" s="546">
        <v>1</v>
      </c>
      <c r="ER490" s="107" t="s">
        <v>863</v>
      </c>
      <c r="ES490" s="546">
        <v>2</v>
      </c>
      <c r="ET490" s="557">
        <v>1</v>
      </c>
      <c r="EU490" s="107" t="s">
        <v>863</v>
      </c>
      <c r="EV490" s="107"/>
      <c r="EX490" s="987">
        <v>8126</v>
      </c>
      <c r="EY490" s="630">
        <v>75</v>
      </c>
      <c r="EZ490" s="633">
        <v>15628</v>
      </c>
      <c r="FA490" s="230">
        <v>2</v>
      </c>
      <c r="FB490" s="133">
        <v>416.74666666666667</v>
      </c>
      <c r="FC490" s="230">
        <v>9211</v>
      </c>
      <c r="FD490" s="607">
        <v>245.62666666666667</v>
      </c>
      <c r="FE490" s="623">
        <v>1719.3866666666665</v>
      </c>
      <c r="FF490" s="42"/>
      <c r="FG490" s="42"/>
      <c r="FH490" s="42"/>
      <c r="FI490" s="42"/>
      <c r="FJ490" s="601"/>
      <c r="FK490" s="601"/>
      <c r="FL490" s="601"/>
      <c r="FM490" s="591"/>
      <c r="FN490" s="634"/>
      <c r="FP490" s="638"/>
      <c r="FQ490" s="234" t="s">
        <v>351</v>
      </c>
      <c r="FR490" s="93"/>
      <c r="FS490" s="629">
        <v>58.939083695930378</v>
      </c>
      <c r="GR490" s="225"/>
      <c r="GS490" s="225"/>
    </row>
    <row r="491" spans="1:201" ht="15.75" hidden="1" x14ac:dyDescent="0.25">
      <c r="A491" s="101">
        <v>368</v>
      </c>
      <c r="B491" s="228">
        <f>COUNTIFS($E$1:E491,E491,$G$1:G491,G491)</f>
        <v>1</v>
      </c>
      <c r="C491" s="228"/>
      <c r="D491" s="966">
        <v>8135</v>
      </c>
      <c r="E491" s="233" t="s">
        <v>1314</v>
      </c>
      <c r="F491" s="223" t="s">
        <v>52</v>
      </c>
      <c r="G491" s="223">
        <v>5552021761</v>
      </c>
      <c r="H491" s="230">
        <f t="shared" si="11"/>
        <v>63</v>
      </c>
      <c r="I491" s="223" t="s">
        <v>1315</v>
      </c>
      <c r="J491" s="232" t="s">
        <v>1316</v>
      </c>
      <c r="K491" s="230" t="s">
        <v>53</v>
      </c>
      <c r="L491" s="256" t="s">
        <v>48</v>
      </c>
      <c r="M491" s="230">
        <v>21</v>
      </c>
      <c r="N491" s="230">
        <v>1</v>
      </c>
      <c r="O491" s="223" t="s">
        <v>965</v>
      </c>
      <c r="P491" s="230"/>
      <c r="Q491" s="302" t="s">
        <v>1261</v>
      </c>
      <c r="R491" s="230"/>
      <c r="S491" s="230"/>
      <c r="T491" s="194" t="s">
        <v>805</v>
      </c>
      <c r="U491" s="177" t="s">
        <v>1214</v>
      </c>
      <c r="V491" s="193" t="s">
        <v>545</v>
      </c>
      <c r="W491" s="196" t="s">
        <v>1298</v>
      </c>
      <c r="X491" s="173" t="s">
        <v>808</v>
      </c>
      <c r="Y491" s="173" t="s">
        <v>545</v>
      </c>
      <c r="Z491" s="173" t="s">
        <v>545</v>
      </c>
      <c r="AB491" s="97"/>
      <c r="AC491" s="230"/>
      <c r="AD491" s="230"/>
      <c r="AE491" s="230"/>
      <c r="AF491" s="230"/>
      <c r="AG491" s="230"/>
      <c r="AH491" s="261" t="s">
        <v>158</v>
      </c>
      <c r="AI491" s="485"/>
      <c r="AP491" s="370">
        <v>17.7</v>
      </c>
      <c r="AQ491" s="487">
        <v>17</v>
      </c>
      <c r="AR491" s="371">
        <v>58.9</v>
      </c>
      <c r="AS491" s="322">
        <v>93.6</v>
      </c>
      <c r="AT491" s="373">
        <v>1.0411764705882351</v>
      </c>
      <c r="AU491" s="369">
        <v>61.325294117647047</v>
      </c>
      <c r="AV491" s="325">
        <v>0.23320158102766797</v>
      </c>
      <c r="AW491" s="280">
        <v>9.8000000000000007</v>
      </c>
      <c r="AX491" s="326" t="s">
        <v>754</v>
      </c>
      <c r="AY491" s="231" t="s">
        <v>754</v>
      </c>
      <c r="AZ491" s="231" t="s">
        <v>754</v>
      </c>
      <c r="BA491" s="327" t="s">
        <v>754</v>
      </c>
      <c r="BB491" s="328">
        <v>3.3000000000000002E-2</v>
      </c>
      <c r="BC491" s="329">
        <v>1.5799999999999996</v>
      </c>
      <c r="BD491" s="329"/>
      <c r="BJ491" s="226">
        <v>31</v>
      </c>
      <c r="BK491" s="226">
        <v>68.7</v>
      </c>
      <c r="BL491" s="331">
        <v>0.45123726346433768</v>
      </c>
      <c r="BM491" s="332">
        <v>6.8000000000000005E-2</v>
      </c>
      <c r="BN491" s="231" t="s">
        <v>754</v>
      </c>
      <c r="BO491" s="317" t="s">
        <v>754</v>
      </c>
      <c r="BP491" s="317" t="s">
        <v>754</v>
      </c>
      <c r="BR491" s="330">
        <v>12.379999999999999</v>
      </c>
      <c r="BS491" s="330">
        <v>83.6</v>
      </c>
      <c r="BT491" s="477">
        <v>44771</v>
      </c>
      <c r="BU491" s="330">
        <v>16.400000000000006</v>
      </c>
      <c r="BV491" s="330">
        <v>14.5</v>
      </c>
      <c r="BW491" s="330">
        <v>49.5</v>
      </c>
      <c r="BX491" s="330">
        <v>8.77</v>
      </c>
      <c r="BY491" s="330">
        <v>20.399999999999999</v>
      </c>
      <c r="BZ491" s="330">
        <v>3.61</v>
      </c>
      <c r="CA491" s="330">
        <v>12</v>
      </c>
      <c r="CB491" s="330">
        <v>2.12</v>
      </c>
      <c r="CC491" s="330">
        <v>0</v>
      </c>
      <c r="CN491" s="470">
        <v>16.5</v>
      </c>
      <c r="CO491" s="470">
        <v>48.4</v>
      </c>
      <c r="CP491" s="470">
        <v>8.02</v>
      </c>
      <c r="CQ491" s="470">
        <v>28.5</v>
      </c>
      <c r="CR491" s="470">
        <v>4.71</v>
      </c>
      <c r="CS491" s="470">
        <v>11.1</v>
      </c>
      <c r="CT491" s="470">
        <v>1.84</v>
      </c>
      <c r="CU491" s="470">
        <v>0.21</v>
      </c>
      <c r="CV491" s="280"/>
      <c r="CX491" s="158"/>
      <c r="CY491" s="158"/>
      <c r="CZ491" s="62" t="s">
        <v>933</v>
      </c>
      <c r="DA491" s="62" t="s">
        <v>1291</v>
      </c>
      <c r="DI491" s="233" t="s">
        <v>1314</v>
      </c>
      <c r="DM491" s="226">
        <v>63</v>
      </c>
      <c r="DN491" s="266" t="s">
        <v>1090</v>
      </c>
      <c r="DO491" s="46" t="s">
        <v>48</v>
      </c>
      <c r="DP491" s="986" t="s">
        <v>158</v>
      </c>
      <c r="DQ491" s="223">
        <v>2</v>
      </c>
      <c r="DR491" s="546" t="s">
        <v>34</v>
      </c>
      <c r="DS491" s="546" t="s">
        <v>34</v>
      </c>
      <c r="DX491" s="223" t="s">
        <v>863</v>
      </c>
      <c r="DY491" s="223" t="s">
        <v>863</v>
      </c>
      <c r="DZ491" s="230">
        <v>479</v>
      </c>
      <c r="EA491" s="230">
        <v>41.1</v>
      </c>
      <c r="EB491" s="230">
        <v>58.9</v>
      </c>
      <c r="EC491" s="269" t="s">
        <v>863</v>
      </c>
      <c r="ED491" s="269" t="s">
        <v>863</v>
      </c>
      <c r="EE491" s="269" t="s">
        <v>863</v>
      </c>
      <c r="EF491" s="269" t="s">
        <v>863</v>
      </c>
      <c r="EG491" s="230">
        <v>0</v>
      </c>
      <c r="EH491" s="547">
        <v>3</v>
      </c>
      <c r="EI491" s="282">
        <v>1</v>
      </c>
      <c r="EJ491" s="282">
        <v>21</v>
      </c>
      <c r="EK491" s="230"/>
      <c r="EL491" s="107">
        <v>2</v>
      </c>
      <c r="EM491" s="107">
        <v>1</v>
      </c>
      <c r="EN491" s="223">
        <v>165</v>
      </c>
      <c r="EO491" s="223">
        <v>62</v>
      </c>
      <c r="EP491" s="557">
        <f>EO491/((EN491/100)*(EN491/100))</f>
        <v>22.77318640955005</v>
      </c>
      <c r="EQ491" s="546">
        <v>1</v>
      </c>
      <c r="ER491" s="107" t="s">
        <v>863</v>
      </c>
      <c r="ES491" s="546">
        <v>2</v>
      </c>
      <c r="ET491" s="557">
        <v>2</v>
      </c>
      <c r="EU491" s="223">
        <v>4</v>
      </c>
      <c r="EV491" s="1030">
        <v>43194</v>
      </c>
      <c r="EX491" s="987">
        <v>8135</v>
      </c>
      <c r="EY491" s="630">
        <v>75</v>
      </c>
      <c r="EZ491" s="633">
        <v>1404</v>
      </c>
      <c r="FA491" s="230">
        <v>2</v>
      </c>
      <c r="FB491" s="133">
        <v>37.44</v>
      </c>
      <c r="FC491" s="230">
        <v>576</v>
      </c>
      <c r="FD491" s="607">
        <v>15.36</v>
      </c>
      <c r="FE491" s="623">
        <v>322.56</v>
      </c>
      <c r="FF491" s="42"/>
      <c r="FG491" s="42"/>
      <c r="FH491" s="42"/>
      <c r="FI491" s="42"/>
      <c r="FJ491" s="601"/>
      <c r="FK491" s="601"/>
      <c r="FL491" s="601"/>
      <c r="FM491" s="591"/>
      <c r="FN491" s="634"/>
      <c r="FP491" s="638"/>
      <c r="FQ491" s="234" t="s">
        <v>158</v>
      </c>
      <c r="FR491" s="42"/>
      <c r="FS491" s="629">
        <v>41.025641025641029</v>
      </c>
      <c r="GR491" s="225"/>
      <c r="GS491" s="225"/>
    </row>
    <row r="492" spans="1:201" ht="15.75" hidden="1" x14ac:dyDescent="0.25">
      <c r="A492" s="101">
        <v>369</v>
      </c>
      <c r="B492" s="228">
        <f>COUNTIFS($E$1:E492,E492,$G$1:G492,G492)</f>
        <v>1</v>
      </c>
      <c r="C492" s="228"/>
      <c r="D492" s="966">
        <v>8136</v>
      </c>
      <c r="E492" s="233" t="s">
        <v>1317</v>
      </c>
      <c r="F492" s="223" t="s">
        <v>62</v>
      </c>
      <c r="G492" s="223">
        <v>6201080644</v>
      </c>
      <c r="H492" s="230">
        <f t="shared" si="11"/>
        <v>56</v>
      </c>
      <c r="I492" s="223" t="s">
        <v>1315</v>
      </c>
      <c r="J492" s="232" t="s">
        <v>1318</v>
      </c>
      <c r="K492" s="230" t="s">
        <v>53</v>
      </c>
      <c r="L492" s="257" t="s">
        <v>48</v>
      </c>
      <c r="M492" s="230">
        <v>6</v>
      </c>
      <c r="N492" s="230">
        <v>1</v>
      </c>
      <c r="O492" s="223" t="s">
        <v>969</v>
      </c>
      <c r="P492" s="230"/>
      <c r="Q492" s="301" t="s">
        <v>1261</v>
      </c>
      <c r="R492" s="230"/>
      <c r="S492" s="230"/>
      <c r="T492" s="194" t="s">
        <v>805</v>
      </c>
      <c r="U492" s="177" t="s">
        <v>1214</v>
      </c>
      <c r="V492" s="193" t="s">
        <v>545</v>
      </c>
      <c r="W492" s="196" t="s">
        <v>1298</v>
      </c>
      <c r="X492" s="173" t="s">
        <v>808</v>
      </c>
      <c r="Y492" s="173" t="s">
        <v>545</v>
      </c>
      <c r="Z492" s="173" t="s">
        <v>545</v>
      </c>
      <c r="AB492" s="97"/>
      <c r="AC492" s="230"/>
      <c r="AD492" s="230"/>
      <c r="AE492" s="230"/>
      <c r="AF492" s="230"/>
      <c r="AG492" s="230"/>
      <c r="AH492" s="261" t="s">
        <v>158</v>
      </c>
      <c r="AI492" s="485"/>
      <c r="AP492" s="370">
        <v>42.6</v>
      </c>
      <c r="AQ492" s="487">
        <v>41.7</v>
      </c>
      <c r="AR492" s="488">
        <v>14.7</v>
      </c>
      <c r="AS492" s="322">
        <v>99.000000000000014</v>
      </c>
      <c r="AT492" s="373">
        <v>1.0215827338129495</v>
      </c>
      <c r="AU492" s="369">
        <v>15.017266187050357</v>
      </c>
      <c r="AV492" s="325">
        <v>0.75531914893617014</v>
      </c>
      <c r="AW492" s="280">
        <v>36.799999999999997</v>
      </c>
      <c r="AX492" s="326">
        <v>1.17</v>
      </c>
      <c r="AY492" s="226">
        <v>2.39</v>
      </c>
      <c r="AZ492" s="231" t="s">
        <v>754</v>
      </c>
      <c r="BA492" s="327">
        <v>22</v>
      </c>
      <c r="BB492" s="328">
        <v>6.8000000000000005E-2</v>
      </c>
      <c r="BC492" s="329">
        <v>1.1600000000000008</v>
      </c>
      <c r="BD492" s="329"/>
      <c r="BJ492" s="226">
        <v>39.799999999999997</v>
      </c>
      <c r="BK492" s="226">
        <v>59.6</v>
      </c>
      <c r="BL492" s="331">
        <v>0.66778523489932884</v>
      </c>
      <c r="BM492" s="332">
        <v>0.42</v>
      </c>
      <c r="BN492" s="231" t="s">
        <v>754</v>
      </c>
      <c r="BO492" s="280">
        <v>3.1</v>
      </c>
      <c r="BP492" s="280">
        <v>5.7</v>
      </c>
      <c r="BR492" s="330">
        <v>16.450000000000003</v>
      </c>
      <c r="BS492" s="330">
        <v>87.5</v>
      </c>
      <c r="BT492" s="477">
        <v>30703</v>
      </c>
      <c r="BU492" s="330">
        <v>12.5</v>
      </c>
      <c r="BV492" s="330">
        <v>35.150000000000006</v>
      </c>
      <c r="BW492" s="330">
        <v>27.4</v>
      </c>
      <c r="BX492" s="330">
        <v>11.8</v>
      </c>
      <c r="BY492" s="330">
        <v>10.8</v>
      </c>
      <c r="BZ492" s="330">
        <v>4.6500000000000004</v>
      </c>
      <c r="CA492" s="330">
        <v>43.3</v>
      </c>
      <c r="CB492" s="330">
        <v>18.7</v>
      </c>
      <c r="CC492" s="330">
        <v>2.5099999999999998</v>
      </c>
      <c r="CN492" s="470">
        <v>42.8</v>
      </c>
      <c r="CO492" s="470">
        <v>35.4</v>
      </c>
      <c r="CP492" s="470">
        <v>15.2</v>
      </c>
      <c r="CQ492" s="470">
        <v>20.2</v>
      </c>
      <c r="CR492" s="470">
        <v>8.64</v>
      </c>
      <c r="CS492" s="470">
        <v>39</v>
      </c>
      <c r="CT492" s="470">
        <v>16.7</v>
      </c>
      <c r="CU492" s="470">
        <v>0.4</v>
      </c>
      <c r="CV492" s="280"/>
      <c r="CX492" s="158"/>
      <c r="CY492" s="158"/>
      <c r="CZ492" s="62" t="s">
        <v>927</v>
      </c>
      <c r="DA492" s="62" t="s">
        <v>927</v>
      </c>
      <c r="DI492" s="233" t="s">
        <v>1317</v>
      </c>
      <c r="DM492" s="226">
        <v>56</v>
      </c>
      <c r="DN492" s="521" t="s">
        <v>1088</v>
      </c>
      <c r="DO492" s="46" t="s">
        <v>48</v>
      </c>
      <c r="DP492" s="986" t="s">
        <v>158</v>
      </c>
      <c r="DX492" s="223" t="s">
        <v>863</v>
      </c>
      <c r="DY492" s="223" t="s">
        <v>863</v>
      </c>
      <c r="DZ492" s="230">
        <v>750</v>
      </c>
      <c r="EA492" s="230">
        <v>14.9</v>
      </c>
      <c r="EB492" s="230">
        <v>85.1</v>
      </c>
      <c r="EC492" s="223" t="s">
        <v>863</v>
      </c>
      <c r="ED492" s="223" t="s">
        <v>863</v>
      </c>
      <c r="EE492" s="223" t="s">
        <v>863</v>
      </c>
      <c r="EF492" s="223" t="s">
        <v>863</v>
      </c>
      <c r="EG492" s="230">
        <v>0</v>
      </c>
      <c r="EI492" s="282">
        <v>1</v>
      </c>
      <c r="EJ492" s="282">
        <v>6</v>
      </c>
      <c r="EK492" s="230"/>
      <c r="EL492" s="107">
        <v>2</v>
      </c>
      <c r="EM492" s="223">
        <v>1</v>
      </c>
      <c r="EN492" s="107" t="s">
        <v>754</v>
      </c>
      <c r="EO492" s="107" t="s">
        <v>754</v>
      </c>
      <c r="EP492" s="557" t="s">
        <v>754</v>
      </c>
      <c r="EQ492" s="546">
        <v>0</v>
      </c>
      <c r="ER492" s="107" t="s">
        <v>863</v>
      </c>
      <c r="ES492" s="546">
        <v>2</v>
      </c>
      <c r="ET492" s="557">
        <v>1</v>
      </c>
      <c r="EU492" s="223">
        <v>4</v>
      </c>
      <c r="EV492" s="1030">
        <v>43159</v>
      </c>
      <c r="EX492" s="987">
        <v>8136</v>
      </c>
      <c r="EY492" s="630">
        <v>75</v>
      </c>
      <c r="EZ492" s="633">
        <v>65159</v>
      </c>
      <c r="FA492" s="230">
        <v>2</v>
      </c>
      <c r="FB492" s="133">
        <v>1737.5733333333333</v>
      </c>
      <c r="FC492" s="230">
        <v>18413</v>
      </c>
      <c r="FD492" s="607">
        <v>491.01333333333332</v>
      </c>
      <c r="FE492" s="623">
        <v>2946.08</v>
      </c>
      <c r="FF492" s="42"/>
      <c r="FG492" s="42"/>
      <c r="FH492" s="42"/>
      <c r="FI492" s="42"/>
      <c r="FJ492" s="601"/>
      <c r="FK492" s="601"/>
      <c r="FL492" s="601"/>
      <c r="FM492" s="591"/>
      <c r="FN492" s="634"/>
      <c r="FP492" s="638"/>
      <c r="FQ492" s="234" t="s">
        <v>158</v>
      </c>
      <c r="FR492" s="42"/>
      <c r="FS492" s="629">
        <v>28.258567504105343</v>
      </c>
      <c r="GR492" s="225"/>
      <c r="GS492" s="225"/>
    </row>
    <row r="493" spans="1:201" ht="15.75" hidden="1" x14ac:dyDescent="0.25">
      <c r="A493" s="101">
        <v>370</v>
      </c>
      <c r="B493" s="228">
        <f>COUNTIFS($E$1:E493,E493,$G$1:G493,G493)</f>
        <v>1</v>
      </c>
      <c r="C493" s="228"/>
      <c r="D493" s="966">
        <v>8200</v>
      </c>
      <c r="E493" s="233" t="s">
        <v>338</v>
      </c>
      <c r="F493" s="223" t="s">
        <v>181</v>
      </c>
      <c r="G493" s="223" t="s">
        <v>1319</v>
      </c>
      <c r="H493" s="230" t="e">
        <f t="shared" si="11"/>
        <v>#VALUE!</v>
      </c>
      <c r="I493" s="223" t="s">
        <v>1320</v>
      </c>
      <c r="J493" s="232" t="s">
        <v>1321</v>
      </c>
      <c r="K493" s="223" t="s">
        <v>1322</v>
      </c>
      <c r="L493" s="257" t="s">
        <v>48</v>
      </c>
      <c r="M493" s="230">
        <v>11</v>
      </c>
      <c r="N493" s="230">
        <v>2</v>
      </c>
      <c r="O493" s="223" t="s">
        <v>969</v>
      </c>
      <c r="P493" s="230"/>
      <c r="Q493" s="302" t="s">
        <v>1261</v>
      </c>
      <c r="R493" s="230"/>
      <c r="S493" s="230"/>
      <c r="T493" s="194" t="s">
        <v>805</v>
      </c>
      <c r="U493" s="177" t="s">
        <v>1214</v>
      </c>
      <c r="V493" s="193" t="s">
        <v>545</v>
      </c>
      <c r="W493" s="196" t="s">
        <v>1298</v>
      </c>
      <c r="X493" s="173" t="s">
        <v>808</v>
      </c>
      <c r="Y493" s="173" t="s">
        <v>545</v>
      </c>
      <c r="Z493" s="173" t="s">
        <v>545</v>
      </c>
      <c r="AB493" s="97"/>
      <c r="AC493" s="230"/>
      <c r="AD493" s="230"/>
      <c r="AE493" s="230"/>
      <c r="AF493" s="230"/>
      <c r="AG493" s="230"/>
      <c r="AH493" s="261" t="s">
        <v>158</v>
      </c>
      <c r="AI493" s="485"/>
      <c r="AP493" s="370">
        <v>8.3000000000000007</v>
      </c>
      <c r="AQ493" s="320">
        <v>3.3</v>
      </c>
      <c r="AR493" s="371">
        <v>87</v>
      </c>
      <c r="AS493" s="322">
        <v>98.6</v>
      </c>
      <c r="AT493" s="373">
        <v>2.5151515151515156</v>
      </c>
      <c r="AU493" s="369">
        <v>218.81818181818187</v>
      </c>
      <c r="AV493" s="325">
        <v>9.1915836101882628E-2</v>
      </c>
      <c r="AW493" s="280">
        <v>5.51</v>
      </c>
      <c r="AX493" s="326">
        <v>0.15</v>
      </c>
      <c r="AY493" s="280">
        <v>2.14</v>
      </c>
      <c r="AZ493" s="231" t="s">
        <v>754</v>
      </c>
      <c r="BA493" s="327">
        <v>3.72</v>
      </c>
      <c r="BB493" s="328">
        <v>1.2E-2</v>
      </c>
      <c r="BC493" s="329">
        <v>0.55800000000000016</v>
      </c>
      <c r="BD493" s="329"/>
      <c r="BJ493" s="226">
        <v>64.599999999999994</v>
      </c>
      <c r="BK493" s="226">
        <v>35.200000000000003</v>
      </c>
      <c r="BL493" s="331">
        <v>1.8352272727272725</v>
      </c>
      <c r="BM493" s="332">
        <v>0.5</v>
      </c>
      <c r="BN493" s="231" t="s">
        <v>754</v>
      </c>
      <c r="BO493" s="280">
        <v>10.1</v>
      </c>
      <c r="BP493" s="280">
        <v>8.27</v>
      </c>
      <c r="BR493" s="330">
        <v>1.6300000000000001</v>
      </c>
      <c r="BS493" s="330">
        <v>97.7</v>
      </c>
      <c r="BT493" s="477">
        <v>33792</v>
      </c>
      <c r="BU493" s="330">
        <v>2.2999999999999972</v>
      </c>
      <c r="BV493" s="330">
        <v>2.42</v>
      </c>
      <c r="BW493" s="330">
        <v>12.2</v>
      </c>
      <c r="BX493" s="330">
        <v>0.34</v>
      </c>
      <c r="BY493" s="330">
        <v>46.4</v>
      </c>
      <c r="BZ493" s="330">
        <v>1.29</v>
      </c>
      <c r="CA493" s="330">
        <v>28.5</v>
      </c>
      <c r="CB493" s="330">
        <v>0.79</v>
      </c>
      <c r="CC493" s="330">
        <v>0.12</v>
      </c>
      <c r="CN493" s="470">
        <v>2.41</v>
      </c>
      <c r="CO493" s="470">
        <v>43.6</v>
      </c>
      <c r="CP493" s="470">
        <v>1.05</v>
      </c>
      <c r="CQ493" s="470">
        <v>26.5</v>
      </c>
      <c r="CR493" s="470">
        <v>0.64</v>
      </c>
      <c r="CS493" s="470">
        <v>27</v>
      </c>
      <c r="CT493" s="470">
        <v>0.65</v>
      </c>
      <c r="CU493" s="470">
        <v>4.2999999999999997E-2</v>
      </c>
      <c r="CV493" s="280"/>
      <c r="CX493" s="158"/>
      <c r="CY493" s="158"/>
      <c r="CZ493" s="62" t="s">
        <v>936</v>
      </c>
      <c r="DA493" s="62" t="s">
        <v>936</v>
      </c>
      <c r="DI493" s="233" t="s">
        <v>338</v>
      </c>
      <c r="DM493" s="226">
        <v>13</v>
      </c>
      <c r="DN493" s="521" t="s">
        <v>1088</v>
      </c>
      <c r="DO493" s="46" t="s">
        <v>48</v>
      </c>
      <c r="DQ493" s="98">
        <v>2</v>
      </c>
      <c r="DR493" s="553" t="s">
        <v>1321</v>
      </c>
      <c r="DS493" s="553" t="s">
        <v>1321</v>
      </c>
      <c r="DX493" s="230">
        <v>1.2</v>
      </c>
      <c r="DY493" s="269" t="s">
        <v>863</v>
      </c>
      <c r="DZ493" s="269" t="s">
        <v>863</v>
      </c>
      <c r="EA493" s="269" t="s">
        <v>863</v>
      </c>
      <c r="EB493" s="269" t="s">
        <v>863</v>
      </c>
      <c r="EC493" s="269" t="s">
        <v>863</v>
      </c>
      <c r="ED493" s="269" t="s">
        <v>863</v>
      </c>
      <c r="EE493" s="269" t="s">
        <v>863</v>
      </c>
      <c r="EF493" s="269" t="s">
        <v>863</v>
      </c>
      <c r="EG493" s="230">
        <v>0</v>
      </c>
      <c r="EH493" s="547">
        <v>7</v>
      </c>
      <c r="EQ493" s="548">
        <v>2</v>
      </c>
      <c r="ES493" s="548">
        <v>0</v>
      </c>
      <c r="ET493" s="548">
        <v>0</v>
      </c>
      <c r="EX493" s="987">
        <v>8200</v>
      </c>
      <c r="EY493" s="630">
        <v>75</v>
      </c>
      <c r="EZ493" s="230">
        <v>408603</v>
      </c>
      <c r="FA493" s="230">
        <v>2</v>
      </c>
      <c r="FB493" s="133">
        <v>10896.08</v>
      </c>
      <c r="FC493" s="633">
        <v>370277</v>
      </c>
      <c r="FD493" s="607">
        <v>9874.0533333333333</v>
      </c>
      <c r="FE493" s="623">
        <v>108614.58666666667</v>
      </c>
      <c r="FF493" s="42"/>
      <c r="FG493" s="42"/>
      <c r="FH493" s="42"/>
      <c r="FI493" s="42"/>
      <c r="FJ493" s="601"/>
      <c r="FK493" s="601"/>
      <c r="FL493" s="601"/>
      <c r="FM493" s="591"/>
      <c r="FN493" s="634"/>
      <c r="FP493" s="638" t="s">
        <v>545</v>
      </c>
      <c r="FQ493" s="234" t="s">
        <v>158</v>
      </c>
      <c r="FR493" s="93"/>
      <c r="FS493" s="629">
        <v>90.620235289510845</v>
      </c>
      <c r="GR493" s="225"/>
      <c r="GS493" s="225"/>
    </row>
    <row r="494" spans="1:201" ht="15.75" hidden="1" x14ac:dyDescent="0.25">
      <c r="A494" s="101">
        <v>371</v>
      </c>
      <c r="B494" s="228">
        <f>COUNTIFS($E$1:E494,E494,$G$1:G494,G494)</f>
        <v>1</v>
      </c>
      <c r="C494" s="228"/>
      <c r="D494" s="966">
        <v>8220</v>
      </c>
      <c r="E494" s="233" t="s">
        <v>1523</v>
      </c>
      <c r="F494" s="223" t="s">
        <v>61</v>
      </c>
      <c r="G494" s="230">
        <v>1305201392</v>
      </c>
      <c r="H494" s="230">
        <f t="shared" si="11"/>
        <v>105</v>
      </c>
      <c r="I494" s="223" t="s">
        <v>1533</v>
      </c>
      <c r="J494" s="232" t="s">
        <v>1534</v>
      </c>
      <c r="K494" s="230" t="s">
        <v>980</v>
      </c>
      <c r="L494" s="257" t="s">
        <v>48</v>
      </c>
      <c r="M494" s="230">
        <v>1</v>
      </c>
      <c r="N494" s="223">
        <v>5</v>
      </c>
      <c r="O494" s="223" t="s">
        <v>965</v>
      </c>
      <c r="P494" s="223"/>
      <c r="Q494" s="297" t="s">
        <v>1261</v>
      </c>
      <c r="T494" s="173" t="s">
        <v>805</v>
      </c>
      <c r="U494" s="177" t="s">
        <v>1214</v>
      </c>
      <c r="V494" s="193" t="s">
        <v>545</v>
      </c>
      <c r="W494" s="173" t="s">
        <v>1298</v>
      </c>
      <c r="X494" s="190" t="s">
        <v>808</v>
      </c>
      <c r="Y494" s="173" t="s">
        <v>545</v>
      </c>
      <c r="Z494" s="173" t="s">
        <v>545</v>
      </c>
      <c r="AA494" s="97"/>
      <c r="AB494" s="97"/>
      <c r="AC494" s="218"/>
      <c r="AD494" s="218"/>
      <c r="AE494" s="218"/>
      <c r="AF494" s="218"/>
      <c r="AG494" s="218"/>
      <c r="AH494" s="166" t="s">
        <v>161</v>
      </c>
      <c r="AP494" s="370">
        <v>21.5</v>
      </c>
      <c r="AQ494" s="487">
        <v>7.2</v>
      </c>
      <c r="AR494" s="488">
        <v>69.5</v>
      </c>
      <c r="AS494" s="322">
        <v>98.2</v>
      </c>
      <c r="AT494" s="373">
        <v>2.9861111111111112</v>
      </c>
      <c r="AU494" s="369">
        <v>207.53472222222223</v>
      </c>
      <c r="AV494" s="325">
        <v>0.28031290743155146</v>
      </c>
      <c r="AW494" s="226">
        <v>20.399999999999999</v>
      </c>
      <c r="AX494" s="326">
        <v>0.5</v>
      </c>
      <c r="AY494" s="226">
        <v>2.2000000000000002</v>
      </c>
      <c r="AZ494" s="231" t="s">
        <v>754</v>
      </c>
      <c r="BA494" s="327">
        <v>5.6</v>
      </c>
      <c r="BB494" s="328">
        <v>0.12</v>
      </c>
      <c r="BC494" s="329">
        <v>0.22000000000000028</v>
      </c>
      <c r="BD494" s="329"/>
      <c r="BE494" s="226">
        <v>98.4</v>
      </c>
      <c r="BG494" s="231" t="s">
        <v>754</v>
      </c>
      <c r="BH494" s="231" t="s">
        <v>754</v>
      </c>
      <c r="BI494" s="226">
        <v>0.19</v>
      </c>
      <c r="BJ494" s="226">
        <v>57.7</v>
      </c>
      <c r="BK494" s="226">
        <v>41.8</v>
      </c>
      <c r="BL494" s="331">
        <v>1.3803827751196174</v>
      </c>
      <c r="BM494" s="332">
        <v>1.2</v>
      </c>
      <c r="BN494" s="231" t="s">
        <v>754</v>
      </c>
      <c r="BO494" s="280"/>
      <c r="BP494" s="280"/>
      <c r="CD494" s="280">
        <v>4.2911999999999999</v>
      </c>
      <c r="CE494" s="226">
        <v>59.6</v>
      </c>
      <c r="CF494" s="226">
        <v>39.1</v>
      </c>
      <c r="CN494" s="470">
        <v>8.9</v>
      </c>
      <c r="CO494" s="470">
        <v>33.299999999999997</v>
      </c>
      <c r="CP494" s="470">
        <v>3</v>
      </c>
      <c r="CQ494" s="470">
        <v>22.6</v>
      </c>
      <c r="CR494" s="470">
        <v>2</v>
      </c>
      <c r="CS494" s="470">
        <v>30.1</v>
      </c>
      <c r="CT494" s="470">
        <v>2.7</v>
      </c>
      <c r="CU494" s="470">
        <v>0.4</v>
      </c>
      <c r="CV494" s="280"/>
      <c r="CX494" s="158"/>
      <c r="CY494" s="158"/>
      <c r="CZ494" s="62" t="s">
        <v>936</v>
      </c>
      <c r="DA494" s="62" t="s">
        <v>1294</v>
      </c>
      <c r="DM494" s="226">
        <v>5</v>
      </c>
      <c r="DN494" s="521" t="s">
        <v>1088</v>
      </c>
      <c r="DO494" s="46" t="s">
        <v>48</v>
      </c>
      <c r="DX494" s="223" t="s">
        <v>2746</v>
      </c>
      <c r="DY494" s="107" t="s">
        <v>863</v>
      </c>
      <c r="DZ494" s="107" t="s">
        <v>863</v>
      </c>
      <c r="EA494" s="107" t="s">
        <v>863</v>
      </c>
      <c r="EB494" s="107" t="s">
        <v>863</v>
      </c>
      <c r="EC494" s="107" t="s">
        <v>863</v>
      </c>
      <c r="ED494" s="107" t="s">
        <v>863</v>
      </c>
      <c r="EE494" s="107" t="s">
        <v>863</v>
      </c>
      <c r="EF494" s="107" t="s">
        <v>863</v>
      </c>
      <c r="EG494" s="448" t="s">
        <v>2760</v>
      </c>
      <c r="EX494" s="987">
        <v>8220</v>
      </c>
      <c r="EY494" s="637">
        <v>75</v>
      </c>
      <c r="EZ494" s="677">
        <v>87970</v>
      </c>
      <c r="FA494" s="677">
        <v>2</v>
      </c>
      <c r="FB494" s="696">
        <v>2345.8666666666668</v>
      </c>
      <c r="FC494" s="699">
        <v>67925</v>
      </c>
      <c r="FD494" s="607">
        <v>1811.3333333333333</v>
      </c>
      <c r="FE494" s="623">
        <v>1811.3333333333333</v>
      </c>
      <c r="FF494" s="93"/>
      <c r="FJ494" s="589"/>
      <c r="FK494" s="589"/>
      <c r="FM494" s="591"/>
      <c r="FN494" s="734"/>
      <c r="FP494" s="638" t="s">
        <v>545</v>
      </c>
      <c r="FQ494" s="544"/>
      <c r="FR494" s="93"/>
      <c r="FS494" s="629">
        <v>77.213822894168473</v>
      </c>
      <c r="GR494" s="225"/>
      <c r="GS494" s="225"/>
    </row>
    <row r="495" spans="1:201" ht="15.75" hidden="1" x14ac:dyDescent="0.25">
      <c r="A495" s="101">
        <v>372</v>
      </c>
      <c r="B495" s="228">
        <f>COUNTIFS($E$1:E495,E495,$G$1:G495,G495)</f>
        <v>1</v>
      </c>
      <c r="C495" s="228"/>
      <c r="D495" s="966">
        <v>8226</v>
      </c>
      <c r="E495" s="233" t="s">
        <v>1535</v>
      </c>
      <c r="F495" s="223" t="s">
        <v>184</v>
      </c>
      <c r="G495" s="230">
        <v>490504051</v>
      </c>
      <c r="H495" s="230">
        <f t="shared" si="11"/>
        <v>69</v>
      </c>
      <c r="I495" s="223" t="s">
        <v>1536</v>
      </c>
      <c r="J495" s="232" t="s">
        <v>973</v>
      </c>
      <c r="K495" s="230" t="s">
        <v>28</v>
      </c>
      <c r="L495" s="257" t="s">
        <v>48</v>
      </c>
      <c r="M495" s="230">
        <v>3</v>
      </c>
      <c r="N495" s="223">
        <v>8</v>
      </c>
      <c r="O495" s="223" t="s">
        <v>863</v>
      </c>
      <c r="P495" s="223"/>
      <c r="Q495" s="297" t="s">
        <v>1261</v>
      </c>
      <c r="R495" s="71"/>
      <c r="S495" s="71"/>
      <c r="T495" s="172" t="s">
        <v>805</v>
      </c>
      <c r="U495" s="175" t="s">
        <v>1214</v>
      </c>
      <c r="V495" s="523" t="s">
        <v>545</v>
      </c>
      <c r="W495" s="172" t="s">
        <v>1298</v>
      </c>
      <c r="X495" s="174" t="s">
        <v>808</v>
      </c>
      <c r="Y495" s="172" t="s">
        <v>545</v>
      </c>
      <c r="Z495" s="172" t="s">
        <v>545</v>
      </c>
      <c r="AA495" s="230"/>
      <c r="AB495" s="230"/>
      <c r="AC495" s="218"/>
      <c r="AD495" s="218"/>
      <c r="AE495" s="218"/>
      <c r="AF495" s="218"/>
      <c r="AG495" s="218"/>
      <c r="AH495" s="261" t="s">
        <v>532</v>
      </c>
      <c r="AI495" s="457"/>
      <c r="AJ495" s="230"/>
      <c r="AK495" s="230"/>
      <c r="AL495" s="443"/>
      <c r="AM495" s="230"/>
      <c r="AN495" s="230"/>
      <c r="AO495" s="230"/>
      <c r="AP495" s="525">
        <v>60.1</v>
      </c>
      <c r="AQ495" s="525">
        <v>33.6</v>
      </c>
      <c r="AR495" s="525">
        <v>1</v>
      </c>
      <c r="AS495" s="322">
        <v>94.7</v>
      </c>
      <c r="AT495" s="323">
        <v>1.7886904761904761</v>
      </c>
      <c r="AU495" s="324">
        <v>1.7886904761904761</v>
      </c>
      <c r="AV495" s="527">
        <v>1.7369942196531791</v>
      </c>
      <c r="AW495" s="230">
        <v>46</v>
      </c>
      <c r="AX495" s="529">
        <v>1.17</v>
      </c>
      <c r="AY495" s="528">
        <v>1.95</v>
      </c>
      <c r="AZ495" s="223" t="s">
        <v>754</v>
      </c>
      <c r="BA495" s="531">
        <v>19.600000000000001</v>
      </c>
      <c r="BB495" s="532">
        <v>0.17</v>
      </c>
      <c r="BC495" s="533">
        <v>2.8200000000000003</v>
      </c>
      <c r="BD495" s="632"/>
      <c r="BE495" s="230"/>
      <c r="BF495" s="230"/>
      <c r="BG495" s="230"/>
      <c r="BH495" s="230"/>
      <c r="BI495" s="230"/>
      <c r="BJ495" s="230">
        <v>66.900000000000006</v>
      </c>
      <c r="BK495" s="230">
        <v>32.9</v>
      </c>
      <c r="BL495" s="534">
        <v>2.0334346504559275</v>
      </c>
      <c r="BM495" s="613">
        <v>1.45</v>
      </c>
      <c r="BN495" s="223" t="s">
        <v>754</v>
      </c>
      <c r="BO495" s="528">
        <v>13</v>
      </c>
      <c r="BP495" s="528">
        <v>15.5</v>
      </c>
      <c r="BQ495" s="586"/>
      <c r="BR495" s="98"/>
      <c r="BS495" s="98"/>
      <c r="BT495" s="98"/>
      <c r="BU495" s="98"/>
      <c r="BV495" s="98"/>
      <c r="BW495" s="98"/>
      <c r="BX495" s="98"/>
      <c r="BY495" s="98"/>
      <c r="BZ495" s="98"/>
      <c r="CA495" s="98"/>
      <c r="CB495" s="98"/>
      <c r="CC495" s="98"/>
      <c r="CD495" s="230"/>
      <c r="CE495" s="230"/>
      <c r="CF495" s="230"/>
      <c r="CG495" s="230"/>
      <c r="CH495" s="230"/>
      <c r="CI495" s="230"/>
      <c r="CJ495" s="230"/>
      <c r="CK495" s="230"/>
      <c r="CL495" s="230"/>
      <c r="CM495" s="230"/>
      <c r="CN495" s="537">
        <v>29.5</v>
      </c>
      <c r="CO495" s="635">
        <v>43.9</v>
      </c>
      <c r="CP495" s="635">
        <v>15.4</v>
      </c>
      <c r="CQ495" s="635">
        <v>24.5</v>
      </c>
      <c r="CR495" s="635">
        <v>8.6</v>
      </c>
      <c r="CS495" s="635">
        <v>26.2</v>
      </c>
      <c r="CT495" s="635">
        <v>5.5</v>
      </c>
      <c r="CU495" s="636">
        <v>2.5</v>
      </c>
      <c r="CV495" s="528"/>
      <c r="CW495" s="230"/>
      <c r="CX495" s="217" t="s">
        <v>932</v>
      </c>
      <c r="CY495" s="217">
        <v>4</v>
      </c>
      <c r="CZ495" s="98" t="s">
        <v>927</v>
      </c>
      <c r="DA495" s="98" t="s">
        <v>928</v>
      </c>
      <c r="DB495" s="448"/>
      <c r="DC495" s="230"/>
      <c r="DD495" s="230"/>
      <c r="DE495" s="230"/>
      <c r="DF495" s="230"/>
      <c r="DG495" s="230"/>
      <c r="DH495" s="230"/>
      <c r="DI495" s="233"/>
      <c r="DJ495" s="230"/>
      <c r="DK495" s="230"/>
      <c r="DL495" s="230"/>
      <c r="DM495" s="230">
        <v>69</v>
      </c>
      <c r="DN495" s="521" t="s">
        <v>1088</v>
      </c>
      <c r="DO495" s="279" t="s">
        <v>48</v>
      </c>
      <c r="DP495" s="986" t="s">
        <v>2010</v>
      </c>
      <c r="DQ495" s="230">
        <v>2</v>
      </c>
      <c r="DR495" s="557" t="s">
        <v>1032</v>
      </c>
      <c r="DS495" s="557" t="s">
        <v>1100</v>
      </c>
      <c r="DT495" s="230">
        <v>0</v>
      </c>
      <c r="DU495" s="230">
        <v>1</v>
      </c>
      <c r="DV495" s="1033">
        <v>41183</v>
      </c>
      <c r="DW495" s="230">
        <v>1</v>
      </c>
      <c r="DX495" s="223" t="s">
        <v>863</v>
      </c>
      <c r="DY495" s="223" t="s">
        <v>863</v>
      </c>
      <c r="DZ495" s="230">
        <v>1389</v>
      </c>
      <c r="EA495" s="230">
        <v>47.9</v>
      </c>
      <c r="EB495" s="230">
        <v>52.1</v>
      </c>
      <c r="EC495" s="223" t="s">
        <v>863</v>
      </c>
      <c r="ED495" s="223" t="s">
        <v>863</v>
      </c>
      <c r="EE495" s="223" t="s">
        <v>863</v>
      </c>
      <c r="EF495" s="223" t="s">
        <v>863</v>
      </c>
      <c r="EG495" s="230">
        <v>0</v>
      </c>
      <c r="EI495" s="282">
        <v>8</v>
      </c>
      <c r="EJ495" s="282">
        <v>3</v>
      </c>
      <c r="EK495" s="223"/>
      <c r="EL495" s="107">
        <v>1</v>
      </c>
      <c r="EM495" s="223">
        <v>0</v>
      </c>
      <c r="EN495" s="223">
        <v>168</v>
      </c>
      <c r="EO495" s="223">
        <v>76</v>
      </c>
      <c r="EP495" s="557">
        <f t="shared" ref="EP495:EP500" si="13">EO495/((EN495/100)*(EN495/100))</f>
        <v>26.927437641723358</v>
      </c>
      <c r="EQ495" s="546">
        <v>0</v>
      </c>
      <c r="ER495" s="1030">
        <v>43182</v>
      </c>
      <c r="ES495" s="557" t="s">
        <v>754</v>
      </c>
      <c r="ET495" s="557" t="s">
        <v>754</v>
      </c>
      <c r="EU495" s="107" t="s">
        <v>863</v>
      </c>
      <c r="EV495" s="107"/>
      <c r="EW495" s="107"/>
      <c r="EX495" s="987">
        <v>8226</v>
      </c>
      <c r="EY495" s="637">
        <v>75</v>
      </c>
      <c r="EZ495" s="677">
        <v>125854</v>
      </c>
      <c r="FA495" s="677">
        <v>2</v>
      </c>
      <c r="FB495" s="696">
        <v>3356.1066666666666</v>
      </c>
      <c r="FC495" s="699">
        <v>5589</v>
      </c>
      <c r="FD495" s="607">
        <v>149.04</v>
      </c>
      <c r="FE495" s="623">
        <v>447.12</v>
      </c>
      <c r="FF495" s="42"/>
      <c r="FG495" s="42"/>
      <c r="FH495" s="42"/>
      <c r="FI495" s="42"/>
      <c r="FJ495" s="601"/>
      <c r="FK495" s="601"/>
      <c r="FL495" s="601"/>
      <c r="FM495" s="591"/>
      <c r="FN495" s="734"/>
      <c r="FP495" s="638"/>
      <c r="FQ495" s="96"/>
      <c r="FR495" s="93"/>
      <c r="FS495" s="629">
        <v>4.4408600441781747</v>
      </c>
    </row>
    <row r="496" spans="1:201" hidden="1" x14ac:dyDescent="0.25">
      <c r="A496" s="101">
        <v>373</v>
      </c>
      <c r="B496" s="228">
        <f>COUNTIFS($E$1:E496,E496,$G$1:G496,G496)</f>
        <v>1</v>
      </c>
      <c r="C496" s="228"/>
      <c r="D496" s="966">
        <v>8264</v>
      </c>
      <c r="E496" s="233" t="s">
        <v>1537</v>
      </c>
      <c r="F496" s="223" t="s">
        <v>41</v>
      </c>
      <c r="G496" s="230">
        <v>9257185729</v>
      </c>
      <c r="H496" s="230">
        <f t="shared" si="11"/>
        <v>26</v>
      </c>
      <c r="I496" s="223" t="s">
        <v>1538</v>
      </c>
      <c r="J496" s="232" t="s">
        <v>92</v>
      </c>
      <c r="K496" s="230" t="s">
        <v>53</v>
      </c>
      <c r="L496" s="257" t="s">
        <v>48</v>
      </c>
      <c r="M496" s="230">
        <v>7</v>
      </c>
      <c r="N496" s="223" t="s">
        <v>1539</v>
      </c>
      <c r="O496" s="223" t="s">
        <v>969</v>
      </c>
      <c r="P496" s="223"/>
      <c r="Q496" s="297" t="s">
        <v>1261</v>
      </c>
      <c r="T496" s="173" t="s">
        <v>805</v>
      </c>
      <c r="U496" s="177" t="s">
        <v>1214</v>
      </c>
      <c r="V496" s="193" t="s">
        <v>545</v>
      </c>
      <c r="W496" s="173" t="s">
        <v>1298</v>
      </c>
      <c r="X496" s="190" t="s">
        <v>808</v>
      </c>
      <c r="Y496" s="173" t="s">
        <v>545</v>
      </c>
      <c r="Z496" s="173" t="s">
        <v>545</v>
      </c>
      <c r="AA496" s="97"/>
      <c r="AB496" s="97"/>
      <c r="AC496" s="218"/>
      <c r="AD496" s="218"/>
      <c r="AE496" s="218"/>
      <c r="AF496" s="218"/>
      <c r="AG496" s="218"/>
      <c r="AH496" s="166" t="s">
        <v>161</v>
      </c>
      <c r="AP496" s="370">
        <v>10</v>
      </c>
      <c r="AQ496" s="487">
        <v>51.8</v>
      </c>
      <c r="AR496" s="488">
        <v>32.9</v>
      </c>
      <c r="AS496" s="322">
        <v>94.699999999999989</v>
      </c>
      <c r="AT496" s="373">
        <v>0.19305019305019305</v>
      </c>
      <c r="AU496" s="369">
        <v>6.3513513513513509</v>
      </c>
      <c r="AV496" s="325">
        <v>0.11806375442739081</v>
      </c>
      <c r="AW496" s="226">
        <v>6.79</v>
      </c>
      <c r="AX496" s="326">
        <v>0.18</v>
      </c>
      <c r="AY496" s="226">
        <v>1.1000000000000001</v>
      </c>
      <c r="AZ496" s="231" t="s">
        <v>754</v>
      </c>
      <c r="BA496" s="327">
        <v>7.59</v>
      </c>
      <c r="BB496" s="328">
        <v>6.6699999999999997E-3</v>
      </c>
      <c r="BC496" s="329">
        <v>0.64200000000000002</v>
      </c>
      <c r="BD496" s="329"/>
      <c r="BJ496" s="226">
        <v>71.099999999999994</v>
      </c>
      <c r="BK496" s="226">
        <v>28.7</v>
      </c>
      <c r="BL496" s="331">
        <v>2.4773519163763065</v>
      </c>
      <c r="BM496" s="332" t="s">
        <v>754</v>
      </c>
      <c r="BN496" s="231" t="s">
        <v>754</v>
      </c>
      <c r="BO496" s="280">
        <v>0.39</v>
      </c>
      <c r="BP496" s="280">
        <v>1.59</v>
      </c>
      <c r="BR496" s="62" t="s">
        <v>754</v>
      </c>
      <c r="BS496" s="62" t="s">
        <v>754</v>
      </c>
      <c r="BT496" s="62" t="s">
        <v>754</v>
      </c>
      <c r="BU496" s="62" t="s">
        <v>754</v>
      </c>
      <c r="BV496" s="62" t="s">
        <v>754</v>
      </c>
      <c r="BW496" s="62" t="s">
        <v>754</v>
      </c>
      <c r="BX496" s="62" t="s">
        <v>754</v>
      </c>
      <c r="BY496" s="62" t="s">
        <v>754</v>
      </c>
      <c r="BZ496" s="62" t="s">
        <v>754</v>
      </c>
      <c r="CA496" s="62" t="s">
        <v>754</v>
      </c>
      <c r="CB496" s="62" t="s">
        <v>754</v>
      </c>
      <c r="CC496" s="62" t="s">
        <v>754</v>
      </c>
      <c r="CN496" s="489"/>
      <c r="CO496" s="489"/>
      <c r="CP496" s="489"/>
      <c r="CQ496" s="489"/>
      <c r="CR496" s="489"/>
      <c r="CS496" s="489"/>
      <c r="CT496" s="489"/>
      <c r="CU496" s="489"/>
      <c r="CV496" s="280"/>
      <c r="CX496" s="158" t="s">
        <v>926</v>
      </c>
      <c r="CY496" s="158"/>
      <c r="CZ496" s="62" t="s">
        <v>1292</v>
      </c>
      <c r="DA496" s="62" t="s">
        <v>1292</v>
      </c>
      <c r="DM496" s="226">
        <v>26</v>
      </c>
      <c r="DN496" s="266" t="s">
        <v>1090</v>
      </c>
      <c r="DO496" s="46" t="s">
        <v>48</v>
      </c>
      <c r="DP496" s="986" t="s">
        <v>161</v>
      </c>
      <c r="DX496" s="223" t="s">
        <v>863</v>
      </c>
      <c r="DY496" s="223" t="s">
        <v>863</v>
      </c>
      <c r="DZ496" s="230">
        <v>1448</v>
      </c>
      <c r="EA496" s="230">
        <v>19.899999999999999</v>
      </c>
      <c r="EB496" s="230">
        <v>80.099999999999994</v>
      </c>
      <c r="EC496" s="223" t="s">
        <v>863</v>
      </c>
      <c r="ED496" s="223" t="s">
        <v>863</v>
      </c>
      <c r="EE496" s="223" t="s">
        <v>863</v>
      </c>
      <c r="EF496" s="223" t="s">
        <v>863</v>
      </c>
      <c r="EG496" s="230">
        <v>0</v>
      </c>
      <c r="EI496" s="282" t="s">
        <v>1539</v>
      </c>
      <c r="EJ496" s="282">
        <v>7</v>
      </c>
      <c r="EK496" s="230"/>
      <c r="EL496" s="107">
        <v>2</v>
      </c>
      <c r="EM496" s="223">
        <v>0</v>
      </c>
      <c r="EN496" s="223">
        <v>167</v>
      </c>
      <c r="EO496" s="223">
        <v>71</v>
      </c>
      <c r="EP496" s="557">
        <f t="shared" si="13"/>
        <v>25.458065904119906</v>
      </c>
      <c r="EQ496" s="546">
        <v>0</v>
      </c>
      <c r="ER496" s="107" t="s">
        <v>863</v>
      </c>
      <c r="ES496" s="546">
        <v>0</v>
      </c>
      <c r="ET496" s="557">
        <v>0</v>
      </c>
      <c r="EU496" s="223">
        <v>4</v>
      </c>
      <c r="EV496" s="1030">
        <v>43178</v>
      </c>
      <c r="EW496" s="107"/>
      <c r="EX496" s="987">
        <v>8264</v>
      </c>
      <c r="EY496" s="637">
        <v>75</v>
      </c>
      <c r="EZ496" s="677">
        <v>24289</v>
      </c>
      <c r="FA496" s="677">
        <v>2</v>
      </c>
      <c r="FB496" s="696">
        <v>647.70666666666671</v>
      </c>
      <c r="FC496" s="699">
        <v>23224</v>
      </c>
      <c r="FD496" s="607">
        <v>619.30666666666662</v>
      </c>
      <c r="FE496" s="623">
        <v>4335.1466666666656</v>
      </c>
      <c r="FF496" s="42"/>
      <c r="FG496" s="42"/>
      <c r="FH496" s="42"/>
      <c r="FI496" s="42"/>
      <c r="FJ496" s="601"/>
      <c r="FK496" s="601"/>
      <c r="FM496" s="591"/>
      <c r="FN496" s="734">
        <v>2.3380985187736827</v>
      </c>
      <c r="FP496" s="602">
        <v>1448</v>
      </c>
      <c r="FQ496" s="96"/>
      <c r="FR496" s="93"/>
      <c r="FS496" s="629">
        <v>95.615299106591465</v>
      </c>
      <c r="GR496" s="225"/>
      <c r="GS496" s="225"/>
    </row>
    <row r="497" spans="1:201" hidden="1" x14ac:dyDescent="0.25">
      <c r="A497" s="101">
        <v>374</v>
      </c>
      <c r="B497" s="228">
        <f>COUNTIFS($E$1:E497,E497,$G$1:G497,G497)</f>
        <v>2</v>
      </c>
      <c r="C497" s="228"/>
      <c r="D497" s="966">
        <v>8273</v>
      </c>
      <c r="E497" s="233" t="s">
        <v>1258</v>
      </c>
      <c r="F497" s="223" t="s">
        <v>30</v>
      </c>
      <c r="G497" s="230">
        <v>6805067203</v>
      </c>
      <c r="H497" s="230">
        <f t="shared" si="11"/>
        <v>50</v>
      </c>
      <c r="I497" s="223" t="s">
        <v>1540</v>
      </c>
      <c r="J497" s="232" t="s">
        <v>1260</v>
      </c>
      <c r="K497" s="230" t="s">
        <v>53</v>
      </c>
      <c r="L497" s="257" t="s">
        <v>48</v>
      </c>
      <c r="M497" s="230">
        <v>16</v>
      </c>
      <c r="N497" s="223" t="s">
        <v>571</v>
      </c>
      <c r="O497" s="223" t="s">
        <v>863</v>
      </c>
      <c r="P497" s="223"/>
      <c r="Q497" s="297" t="s">
        <v>1261</v>
      </c>
      <c r="T497" s="173" t="s">
        <v>805</v>
      </c>
      <c r="U497" s="177" t="s">
        <v>1214</v>
      </c>
      <c r="V497" s="193" t="s">
        <v>545</v>
      </c>
      <c r="W497" s="173" t="s">
        <v>1298</v>
      </c>
      <c r="X497" s="190" t="s">
        <v>808</v>
      </c>
      <c r="Y497" s="173" t="s">
        <v>545</v>
      </c>
      <c r="Z497" s="173" t="s">
        <v>545</v>
      </c>
      <c r="AA497" s="97"/>
      <c r="AB497" s="97"/>
      <c r="AC497" s="218"/>
      <c r="AD497" s="218"/>
      <c r="AE497" s="218"/>
      <c r="AF497" s="218"/>
      <c r="AG497" s="218"/>
      <c r="AH497" s="166" t="s">
        <v>161</v>
      </c>
      <c r="AP497" s="370">
        <v>33.200000000000003</v>
      </c>
      <c r="AQ497" s="487">
        <v>49.4</v>
      </c>
      <c r="AR497" s="488">
        <v>9.4600000000000009</v>
      </c>
      <c r="AS497" s="322">
        <v>92.06</v>
      </c>
      <c r="AT497" s="373">
        <v>0.67206477732793535</v>
      </c>
      <c r="AU497" s="369">
        <v>6.3577327935222687</v>
      </c>
      <c r="AV497" s="325">
        <v>0.56405028882093111</v>
      </c>
      <c r="AW497" s="226">
        <v>26.4</v>
      </c>
      <c r="AX497" s="326">
        <v>0.59</v>
      </c>
      <c r="AY497" s="226">
        <v>1.52</v>
      </c>
      <c r="AZ497" s="231" t="s">
        <v>754</v>
      </c>
      <c r="BA497" s="327">
        <v>8.33</v>
      </c>
      <c r="BB497" s="328">
        <v>0</v>
      </c>
      <c r="BC497" s="329">
        <v>1.3600000000000008</v>
      </c>
      <c r="BD497" s="329"/>
      <c r="BJ497" s="226">
        <v>32.799999999999997</v>
      </c>
      <c r="BK497" s="226">
        <v>66.900000000000006</v>
      </c>
      <c r="BL497" s="331">
        <v>0.49028400597907318</v>
      </c>
      <c r="BM497" s="332">
        <v>0.51</v>
      </c>
      <c r="BN497" s="231" t="s">
        <v>754</v>
      </c>
      <c r="BO497" s="280">
        <v>0.32</v>
      </c>
      <c r="BP497" s="280">
        <v>0.75</v>
      </c>
      <c r="BR497" s="330">
        <v>31.92</v>
      </c>
      <c r="BS497" s="330">
        <v>85.4</v>
      </c>
      <c r="BT497" s="477">
        <v>33687</v>
      </c>
      <c r="BU497" s="330">
        <v>14.599999999999994</v>
      </c>
      <c r="BV497" s="330">
        <v>48.22</v>
      </c>
      <c r="BW497" s="330">
        <v>40.700000000000003</v>
      </c>
      <c r="BX497" s="330">
        <v>23.2</v>
      </c>
      <c r="BY497" s="330">
        <v>15.3</v>
      </c>
      <c r="BZ497" s="330">
        <v>8.7200000000000006</v>
      </c>
      <c r="CA497" s="330">
        <v>28.5</v>
      </c>
      <c r="CB497" s="330">
        <v>16.3</v>
      </c>
      <c r="CC497" s="330">
        <v>1.4</v>
      </c>
      <c r="CN497" s="470">
        <v>58.2</v>
      </c>
      <c r="CO497" s="470">
        <v>45.2</v>
      </c>
      <c r="CP497" s="470">
        <v>26.3</v>
      </c>
      <c r="CQ497" s="470">
        <v>9.81</v>
      </c>
      <c r="CR497" s="470">
        <v>5.71</v>
      </c>
      <c r="CS497" s="470">
        <v>31.8</v>
      </c>
      <c r="CT497" s="470">
        <v>18.5</v>
      </c>
      <c r="CU497" s="470">
        <v>2.73</v>
      </c>
      <c r="CV497" s="280"/>
      <c r="CX497" s="158"/>
      <c r="CY497" s="158"/>
      <c r="CZ497" s="62" t="s">
        <v>927</v>
      </c>
      <c r="DA497" s="62" t="s">
        <v>927</v>
      </c>
      <c r="DM497" s="226">
        <v>50</v>
      </c>
      <c r="DN497" s="521" t="s">
        <v>1088</v>
      </c>
      <c r="DO497" s="46" t="s">
        <v>48</v>
      </c>
      <c r="DP497" s="986" t="s">
        <v>161</v>
      </c>
      <c r="DX497" s="223" t="s">
        <v>863</v>
      </c>
      <c r="DY497" s="223" t="s">
        <v>863</v>
      </c>
      <c r="DZ497" s="230">
        <v>250</v>
      </c>
      <c r="EA497" s="230">
        <v>22.8</v>
      </c>
      <c r="EB497" s="230">
        <v>77.2</v>
      </c>
      <c r="EC497" s="223" t="s">
        <v>863</v>
      </c>
      <c r="ED497" s="223" t="s">
        <v>863</v>
      </c>
      <c r="EE497" s="223" t="s">
        <v>863</v>
      </c>
      <c r="EF497" s="223" t="s">
        <v>863</v>
      </c>
      <c r="EG497" s="230">
        <v>0</v>
      </c>
      <c r="EI497" s="282" t="s">
        <v>571</v>
      </c>
      <c r="EJ497" s="282">
        <v>16</v>
      </c>
      <c r="EK497" s="230"/>
      <c r="EL497" s="107">
        <v>2</v>
      </c>
      <c r="EM497" s="223">
        <v>1</v>
      </c>
      <c r="EN497" s="223">
        <v>178</v>
      </c>
      <c r="EO497" s="223">
        <v>105</v>
      </c>
      <c r="EP497" s="557">
        <f t="shared" si="13"/>
        <v>33.139755081429108</v>
      </c>
      <c r="EQ497" s="546">
        <v>1</v>
      </c>
      <c r="ER497" s="107" t="s">
        <v>863</v>
      </c>
      <c r="ES497" s="546">
        <v>2</v>
      </c>
      <c r="ET497" s="557">
        <v>1</v>
      </c>
      <c r="EU497" s="223">
        <v>4</v>
      </c>
      <c r="EV497" s="1030">
        <v>42079</v>
      </c>
      <c r="EW497" s="107" t="s">
        <v>1984</v>
      </c>
      <c r="EX497" s="987">
        <v>8273</v>
      </c>
      <c r="EY497" s="637">
        <v>75</v>
      </c>
      <c r="EZ497" s="677">
        <v>2559</v>
      </c>
      <c r="FA497" s="677">
        <v>2</v>
      </c>
      <c r="FB497" s="696">
        <v>68.239999999999995</v>
      </c>
      <c r="FC497" s="699">
        <v>1574</v>
      </c>
      <c r="FD497" s="607">
        <v>41.973333333333336</v>
      </c>
      <c r="FE497" s="623">
        <v>671.57333333333338</v>
      </c>
      <c r="FF497" s="42"/>
      <c r="FG497" s="42"/>
      <c r="FH497" s="42"/>
      <c r="FI497" s="42"/>
      <c r="FJ497" s="601"/>
      <c r="FK497" s="601"/>
      <c r="FL497" s="601"/>
      <c r="FM497" s="591"/>
      <c r="FN497" s="734">
        <v>5.9561626429479029</v>
      </c>
      <c r="FP497" s="602">
        <v>250</v>
      </c>
      <c r="FQ497" s="96"/>
      <c r="FR497" s="93"/>
      <c r="FS497" s="629">
        <v>61.508401719421649</v>
      </c>
      <c r="GR497" s="225"/>
      <c r="GS497" s="225"/>
    </row>
    <row r="498" spans="1:201" hidden="1" x14ac:dyDescent="0.25">
      <c r="A498" s="101">
        <v>375</v>
      </c>
      <c r="B498" s="228">
        <f>COUNTIFS($E$1:E498,E498,$G$1:G498,G498)</f>
        <v>1</v>
      </c>
      <c r="C498" s="228"/>
      <c r="D498" s="966">
        <v>8274</v>
      </c>
      <c r="E498" s="233" t="s">
        <v>1541</v>
      </c>
      <c r="F498" s="223" t="s">
        <v>153</v>
      </c>
      <c r="G498" s="230">
        <v>6111161496</v>
      </c>
      <c r="H498" s="230">
        <f t="shared" si="11"/>
        <v>57</v>
      </c>
      <c r="I498" s="223" t="s">
        <v>1540</v>
      </c>
      <c r="J498" s="232" t="s">
        <v>34</v>
      </c>
      <c r="K498" s="230" t="s">
        <v>53</v>
      </c>
      <c r="L498" s="257" t="s">
        <v>48</v>
      </c>
      <c r="M498" s="230">
        <v>21</v>
      </c>
      <c r="N498" s="223" t="s">
        <v>571</v>
      </c>
      <c r="O498" s="223" t="s">
        <v>863</v>
      </c>
      <c r="P498" s="223"/>
      <c r="Q498" s="296" t="s">
        <v>1261</v>
      </c>
      <c r="T498" s="173" t="s">
        <v>805</v>
      </c>
      <c r="U498" s="177" t="s">
        <v>1214</v>
      </c>
      <c r="V498" s="193" t="s">
        <v>545</v>
      </c>
      <c r="W498" s="173" t="s">
        <v>1298</v>
      </c>
      <c r="X498" s="190" t="s">
        <v>808</v>
      </c>
      <c r="Y498" s="173" t="s">
        <v>545</v>
      </c>
      <c r="Z498" s="173" t="s">
        <v>545</v>
      </c>
      <c r="AA498" s="97"/>
      <c r="AB498" s="97"/>
      <c r="AC498" s="218"/>
      <c r="AD498" s="218"/>
      <c r="AE498" s="218"/>
      <c r="AF498" s="218"/>
      <c r="AG498" s="218"/>
      <c r="AH498" s="166" t="s">
        <v>161</v>
      </c>
      <c r="AP498" s="370">
        <v>27.4</v>
      </c>
      <c r="AQ498" s="487">
        <v>45.9</v>
      </c>
      <c r="AR498" s="488">
        <v>17.399999999999999</v>
      </c>
      <c r="AS498" s="322">
        <v>90.699999999999989</v>
      </c>
      <c r="AT498" s="373">
        <v>0.59694989106753815</v>
      </c>
      <c r="AU498" s="369">
        <v>10.386928104575164</v>
      </c>
      <c r="AV498" s="325">
        <v>0.43285939968404424</v>
      </c>
      <c r="AW498" s="226">
        <v>9.84</v>
      </c>
      <c r="AX498" s="326">
        <v>0.19</v>
      </c>
      <c r="AY498" s="226">
        <v>0.71</v>
      </c>
      <c r="AZ498" s="231" t="s">
        <v>754</v>
      </c>
      <c r="BA498" s="327">
        <v>20</v>
      </c>
      <c r="BB498" s="328">
        <v>0.21</v>
      </c>
      <c r="BC498" s="329">
        <v>3.5119999999999996</v>
      </c>
      <c r="BD498" s="329"/>
      <c r="BJ498" s="226">
        <v>50.6</v>
      </c>
      <c r="BK498" s="226">
        <v>48.9</v>
      </c>
      <c r="BL498" s="331">
        <v>1.0347648261758693</v>
      </c>
      <c r="BM498" s="332">
        <v>9.8000000000000004E-2</v>
      </c>
      <c r="BN498" s="231" t="s">
        <v>754</v>
      </c>
      <c r="BO498" s="280">
        <v>1.1299999999999999</v>
      </c>
      <c r="BP498" s="280">
        <v>1.56</v>
      </c>
      <c r="BR498" s="330">
        <v>26.89</v>
      </c>
      <c r="BS498" s="330">
        <v>87.6</v>
      </c>
      <c r="BT498" s="477">
        <v>33792</v>
      </c>
      <c r="BU498" s="330">
        <v>12.400000000000006</v>
      </c>
      <c r="BV498" s="330">
        <v>46.59</v>
      </c>
      <c r="BW498" s="330">
        <v>37.9</v>
      </c>
      <c r="BX498" s="330">
        <v>20.8</v>
      </c>
      <c r="BY498" s="330">
        <v>11.1</v>
      </c>
      <c r="BZ498" s="330">
        <v>6.09</v>
      </c>
      <c r="CA498" s="330">
        <v>35.9</v>
      </c>
      <c r="CB498" s="330">
        <v>19.7</v>
      </c>
      <c r="CC498" s="330">
        <v>1.1599999999999999</v>
      </c>
      <c r="CN498" s="470">
        <v>58</v>
      </c>
      <c r="CO498" s="470">
        <v>44.3</v>
      </c>
      <c r="CP498" s="470">
        <v>25.7</v>
      </c>
      <c r="CQ498" s="470">
        <v>8.41</v>
      </c>
      <c r="CR498" s="470">
        <v>4.88</v>
      </c>
      <c r="CS498" s="470">
        <v>35.299999999999997</v>
      </c>
      <c r="CT498" s="470">
        <v>20.5</v>
      </c>
      <c r="CU498" s="470">
        <v>3</v>
      </c>
      <c r="CV498" s="280"/>
      <c r="CX498" s="158" t="s">
        <v>929</v>
      </c>
      <c r="CY498" s="158">
        <v>3</v>
      </c>
      <c r="CZ498" s="62" t="s">
        <v>927</v>
      </c>
      <c r="DA498" s="62" t="s">
        <v>927</v>
      </c>
      <c r="DM498" s="226">
        <v>57</v>
      </c>
      <c r="DN498" s="521" t="s">
        <v>1088</v>
      </c>
      <c r="DO498" s="46" t="s">
        <v>48</v>
      </c>
      <c r="DP498" s="986" t="s">
        <v>161</v>
      </c>
      <c r="DX498" s="223" t="s">
        <v>863</v>
      </c>
      <c r="DY498" s="223" t="s">
        <v>863</v>
      </c>
      <c r="DZ498" s="230">
        <v>147</v>
      </c>
      <c r="EA498" s="230">
        <v>17.7</v>
      </c>
      <c r="EB498" s="230">
        <v>82.3</v>
      </c>
      <c r="EC498" s="223" t="s">
        <v>2746</v>
      </c>
      <c r="ED498" s="230">
        <v>224.8</v>
      </c>
      <c r="EE498" s="223" t="s">
        <v>863</v>
      </c>
      <c r="EF498" s="230">
        <v>3.58</v>
      </c>
      <c r="EG498" s="230">
        <v>0</v>
      </c>
      <c r="EI498" s="282" t="s">
        <v>571</v>
      </c>
      <c r="EJ498" s="282">
        <v>21</v>
      </c>
      <c r="EK498" s="230"/>
      <c r="EL498" s="107">
        <v>2</v>
      </c>
      <c r="EM498" s="223">
        <v>1</v>
      </c>
      <c r="EN498" s="223">
        <v>173</v>
      </c>
      <c r="EO498" s="223">
        <v>87</v>
      </c>
      <c r="EP498" s="557">
        <f t="shared" si="13"/>
        <v>29.068796150890439</v>
      </c>
      <c r="EQ498" s="546">
        <v>0</v>
      </c>
      <c r="ER498" s="107" t="s">
        <v>863</v>
      </c>
      <c r="ES498" s="546">
        <v>3</v>
      </c>
      <c r="ET498" s="557">
        <v>2</v>
      </c>
      <c r="EU498" s="223">
        <v>4</v>
      </c>
      <c r="EV498" s="1031" t="s">
        <v>2011</v>
      </c>
      <c r="EW498" s="107"/>
      <c r="EX498" s="987">
        <v>8274</v>
      </c>
      <c r="EY498" s="637">
        <v>75</v>
      </c>
      <c r="EZ498" s="677">
        <v>1734</v>
      </c>
      <c r="FA498" s="677">
        <v>2</v>
      </c>
      <c r="FB498" s="696">
        <v>46.24</v>
      </c>
      <c r="FC498" s="699">
        <v>838</v>
      </c>
      <c r="FD498" s="607">
        <v>22.346666666666668</v>
      </c>
      <c r="FE498" s="623">
        <v>469.28</v>
      </c>
      <c r="FF498" s="42"/>
      <c r="FG498" s="42"/>
      <c r="FH498" s="42"/>
      <c r="FI498" s="42"/>
      <c r="FJ498" s="601"/>
      <c r="FK498" s="601"/>
      <c r="FL498" s="601"/>
      <c r="FM498" s="591"/>
      <c r="FN498" s="734">
        <v>6.5781622911694511</v>
      </c>
      <c r="FP498" s="602">
        <v>147</v>
      </c>
      <c r="FQ498" s="96"/>
      <c r="FR498" s="93"/>
      <c r="FS498" s="629">
        <v>48.327566320645907</v>
      </c>
      <c r="GR498" s="225"/>
      <c r="GS498" s="225"/>
    </row>
    <row r="499" spans="1:201" hidden="1" x14ac:dyDescent="0.25">
      <c r="A499" s="101">
        <v>376</v>
      </c>
      <c r="B499" s="228">
        <f>COUNTIFS($E$1:E499,E499,$G$1:G499,G499)</f>
        <v>1</v>
      </c>
      <c r="C499" s="228"/>
      <c r="D499" s="966">
        <v>8279</v>
      </c>
      <c r="E499" s="233" t="s">
        <v>1542</v>
      </c>
      <c r="F499" s="223" t="s">
        <v>29</v>
      </c>
      <c r="G499" s="230">
        <v>436103424</v>
      </c>
      <c r="H499" s="230">
        <f t="shared" si="11"/>
        <v>75</v>
      </c>
      <c r="I499" s="223" t="s">
        <v>1543</v>
      </c>
      <c r="J499" s="232" t="s">
        <v>1544</v>
      </c>
      <c r="K499" s="230" t="s">
        <v>53</v>
      </c>
      <c r="L499" s="257" t="s">
        <v>48</v>
      </c>
      <c r="M499" s="230">
        <v>6</v>
      </c>
      <c r="N499" s="223">
        <v>10</v>
      </c>
      <c r="O499" s="223" t="s">
        <v>969</v>
      </c>
      <c r="P499" s="223"/>
      <c r="Q499" s="296" t="s">
        <v>1261</v>
      </c>
      <c r="T499" s="173" t="s">
        <v>1545</v>
      </c>
      <c r="U499" s="177" t="s">
        <v>1214</v>
      </c>
      <c r="V499" s="193" t="s">
        <v>545</v>
      </c>
      <c r="W499" s="173" t="s">
        <v>1298</v>
      </c>
      <c r="X499" s="190" t="s">
        <v>808</v>
      </c>
      <c r="Y499" s="173" t="s">
        <v>545</v>
      </c>
      <c r="Z499" s="173" t="s">
        <v>545</v>
      </c>
      <c r="AA499" s="97"/>
      <c r="AB499" s="97"/>
      <c r="AC499" s="218"/>
      <c r="AD499" s="218"/>
      <c r="AE499" s="218"/>
      <c r="AF499" s="218"/>
      <c r="AG499" s="218"/>
      <c r="AH499" s="166" t="s">
        <v>1546</v>
      </c>
      <c r="AP499" s="370">
        <v>19.600000000000001</v>
      </c>
      <c r="AQ499" s="487">
        <v>14.2</v>
      </c>
      <c r="AR499" s="488">
        <v>57.4</v>
      </c>
      <c r="AS499" s="322">
        <v>91.199999999999989</v>
      </c>
      <c r="AT499" s="373">
        <v>1.3802816901408452</v>
      </c>
      <c r="AU499" s="369">
        <v>79.228169014084514</v>
      </c>
      <c r="AV499" s="325">
        <v>0.27374301675977658</v>
      </c>
      <c r="AW499" s="226">
        <v>18.899999999999999</v>
      </c>
      <c r="AX499" s="326">
        <v>2.56</v>
      </c>
      <c r="AY499" s="280">
        <v>9.2200000000000006</v>
      </c>
      <c r="AZ499" s="231" t="s">
        <v>754</v>
      </c>
      <c r="BA499" s="327">
        <v>3.45</v>
      </c>
      <c r="BB499" s="328">
        <v>0.17</v>
      </c>
      <c r="BC499" s="329">
        <v>0.14000000000000057</v>
      </c>
      <c r="BD499" s="346"/>
      <c r="BJ499" s="226">
        <v>45.5</v>
      </c>
      <c r="BK499" s="226">
        <v>54.5</v>
      </c>
      <c r="BL499" s="331">
        <v>0.83486238532110091</v>
      </c>
      <c r="BM499" s="332">
        <v>0.33</v>
      </c>
      <c r="BN499" s="231" t="s">
        <v>754</v>
      </c>
      <c r="BO499" s="280">
        <v>4.3499999999999996</v>
      </c>
      <c r="BP499" s="280">
        <v>7.76</v>
      </c>
      <c r="BR499" s="330">
        <v>2.68</v>
      </c>
      <c r="BS499" s="330">
        <v>95.5</v>
      </c>
      <c r="BT499" s="477">
        <v>46320</v>
      </c>
      <c r="BU499" s="330">
        <v>4.5</v>
      </c>
      <c r="BV499" s="330">
        <v>6.57</v>
      </c>
      <c r="BW499" s="330">
        <v>12.5</v>
      </c>
      <c r="BX499" s="330">
        <v>0.93</v>
      </c>
      <c r="BY499" s="330">
        <v>23.7</v>
      </c>
      <c r="BZ499" s="330">
        <v>1.75</v>
      </c>
      <c r="CA499" s="330">
        <v>52.6</v>
      </c>
      <c r="CB499" s="330">
        <v>3.89</v>
      </c>
      <c r="CC499" s="330">
        <v>7.5999999999999998E-2</v>
      </c>
      <c r="CN499" s="470">
        <v>4.4800000000000004</v>
      </c>
      <c r="CO499" s="470">
        <v>12.6</v>
      </c>
      <c r="CP499" s="470">
        <v>0.91</v>
      </c>
      <c r="CQ499" s="470">
        <v>27.6</v>
      </c>
      <c r="CR499" s="470">
        <v>1.98</v>
      </c>
      <c r="CS499" s="470">
        <v>22.2</v>
      </c>
      <c r="CT499" s="470">
        <v>1.59</v>
      </c>
      <c r="CU499" s="472">
        <v>1.67</v>
      </c>
      <c r="CV499" s="280"/>
      <c r="CX499" s="158" t="s">
        <v>932</v>
      </c>
      <c r="CY499" s="158">
        <v>4</v>
      </c>
      <c r="CZ499" s="62" t="s">
        <v>933</v>
      </c>
      <c r="DA499" s="62" t="s">
        <v>1291</v>
      </c>
      <c r="DM499" s="226">
        <v>75</v>
      </c>
      <c r="DN499" s="266" t="s">
        <v>1090</v>
      </c>
      <c r="DO499" s="46" t="s">
        <v>48</v>
      </c>
      <c r="DP499" s="986" t="s">
        <v>1546</v>
      </c>
      <c r="DQ499" s="230">
        <v>1</v>
      </c>
      <c r="DR499" s="546" t="s">
        <v>1518</v>
      </c>
      <c r="DS499" s="546" t="s">
        <v>1028</v>
      </c>
      <c r="DX499" s="230">
        <v>13.5</v>
      </c>
      <c r="DY499" s="230">
        <v>97.8</v>
      </c>
      <c r="DZ499" s="230">
        <v>180</v>
      </c>
      <c r="EA499" s="230">
        <v>45.6</v>
      </c>
      <c r="EB499" s="230">
        <v>54.4</v>
      </c>
      <c r="EC499" s="854" t="s">
        <v>863</v>
      </c>
      <c r="ED499" s="854" t="s">
        <v>863</v>
      </c>
      <c r="EE499" s="854" t="s">
        <v>863</v>
      </c>
      <c r="EF499" s="919" t="s">
        <v>863</v>
      </c>
      <c r="EG499" s="230">
        <v>0</v>
      </c>
      <c r="EH499" s="547">
        <v>6</v>
      </c>
      <c r="EI499" s="282">
        <v>10</v>
      </c>
      <c r="EJ499" s="282">
        <v>6</v>
      </c>
      <c r="EK499" s="230"/>
      <c r="EL499" s="107">
        <v>2</v>
      </c>
      <c r="EM499" s="223">
        <v>0</v>
      </c>
      <c r="EN499" s="223">
        <v>156</v>
      </c>
      <c r="EO499" s="223">
        <v>95</v>
      </c>
      <c r="EP499" s="557">
        <f t="shared" si="13"/>
        <v>39.036817882971725</v>
      </c>
      <c r="EQ499" s="557" t="s">
        <v>754</v>
      </c>
      <c r="ER499" s="1030">
        <v>43075</v>
      </c>
      <c r="ES499" s="557" t="s">
        <v>754</v>
      </c>
      <c r="ET499" s="557" t="s">
        <v>754</v>
      </c>
      <c r="EU499" s="107" t="s">
        <v>863</v>
      </c>
      <c r="EV499" s="107"/>
      <c r="EW499" s="107" t="s">
        <v>2012</v>
      </c>
      <c r="EX499" s="987">
        <v>8279</v>
      </c>
      <c r="EY499" s="620">
        <v>75</v>
      </c>
      <c r="EZ499" s="228">
        <v>51464</v>
      </c>
      <c r="FA499" s="228">
        <v>2</v>
      </c>
      <c r="FB499" s="696">
        <v>1372.3733333333332</v>
      </c>
      <c r="FC499" s="699">
        <v>3915</v>
      </c>
      <c r="FD499" s="607">
        <v>104.4</v>
      </c>
      <c r="FE499" s="623">
        <v>626.4</v>
      </c>
      <c r="FF499" s="42"/>
      <c r="FG499" s="42"/>
      <c r="FH499" s="42"/>
      <c r="FI499" s="42"/>
      <c r="FJ499" s="601"/>
      <c r="FK499" s="601"/>
      <c r="FL499" s="601"/>
      <c r="FM499" s="591"/>
      <c r="FN499" s="734">
        <v>1.7241379310344827</v>
      </c>
      <c r="FP499" s="602">
        <v>180</v>
      </c>
      <c r="FQ499" s="96"/>
      <c r="FR499" s="93"/>
      <c r="FS499" s="629">
        <v>7.607259443494482</v>
      </c>
      <c r="GR499" s="225"/>
      <c r="GS499" s="225"/>
    </row>
    <row r="500" spans="1:201" s="260" customFormat="1" hidden="1" x14ac:dyDescent="0.25">
      <c r="A500" s="101">
        <v>377</v>
      </c>
      <c r="B500" s="228">
        <f>COUNTIFS($E$1:E500,E500,$G$1:G500,G500)</f>
        <v>1</v>
      </c>
      <c r="C500" s="228"/>
      <c r="D500" s="966">
        <v>8291</v>
      </c>
      <c r="E500" s="233" t="s">
        <v>1547</v>
      </c>
      <c r="F500" s="223" t="s">
        <v>36</v>
      </c>
      <c r="G500" s="230">
        <v>460301447</v>
      </c>
      <c r="H500" s="230">
        <f t="shared" si="11"/>
        <v>72</v>
      </c>
      <c r="I500" s="223" t="s">
        <v>1548</v>
      </c>
      <c r="J500" s="232" t="s">
        <v>201</v>
      </c>
      <c r="K500" s="230" t="s">
        <v>28</v>
      </c>
      <c r="L500" s="257" t="s">
        <v>48</v>
      </c>
      <c r="M500" s="230">
        <v>5</v>
      </c>
      <c r="N500" s="223">
        <v>8</v>
      </c>
      <c r="O500" s="223" t="s">
        <v>863</v>
      </c>
      <c r="P500" s="223"/>
      <c r="Q500" s="296" t="s">
        <v>1261</v>
      </c>
      <c r="R500" s="71"/>
      <c r="S500" s="71"/>
      <c r="T500" s="172" t="s">
        <v>1545</v>
      </c>
      <c r="U500" s="175" t="s">
        <v>1214</v>
      </c>
      <c r="V500" s="523" t="s">
        <v>545</v>
      </c>
      <c r="W500" s="172" t="s">
        <v>1298</v>
      </c>
      <c r="X500" s="174" t="s">
        <v>808</v>
      </c>
      <c r="Y500" s="172" t="s">
        <v>545</v>
      </c>
      <c r="Z500" s="172" t="s">
        <v>545</v>
      </c>
      <c r="AA500" s="230"/>
      <c r="AB500" s="230"/>
      <c r="AC500" s="218"/>
      <c r="AD500" s="218"/>
      <c r="AE500" s="218"/>
      <c r="AF500" s="218"/>
      <c r="AG500" s="218"/>
      <c r="AH500" s="261" t="s">
        <v>532</v>
      </c>
      <c r="AI500" s="457"/>
      <c r="AJ500" s="230"/>
      <c r="AK500" s="230"/>
      <c r="AL500" s="443"/>
      <c r="AM500" s="230"/>
      <c r="AN500" s="230"/>
      <c r="AO500" s="230"/>
      <c r="AP500" s="525">
        <v>40.1</v>
      </c>
      <c r="AQ500" s="525">
        <v>51</v>
      </c>
      <c r="AR500" s="525">
        <v>6.2</v>
      </c>
      <c r="AS500" s="322">
        <v>97.3</v>
      </c>
      <c r="AT500" s="323">
        <v>0.78627450980392155</v>
      </c>
      <c r="AU500" s="324">
        <v>4.8749019607843138</v>
      </c>
      <c r="AV500" s="527">
        <v>0.70104895104895104</v>
      </c>
      <c r="AW500" s="230">
        <v>3.07</v>
      </c>
      <c r="AX500" s="529">
        <v>4.4999999999999998E-2</v>
      </c>
      <c r="AY500" s="528">
        <v>0.13</v>
      </c>
      <c r="AZ500" s="223" t="s">
        <v>754</v>
      </c>
      <c r="BA500" s="531">
        <v>9.09</v>
      </c>
      <c r="BB500" s="532">
        <v>0.86</v>
      </c>
      <c r="BC500" s="533">
        <v>7.4060000000000006</v>
      </c>
      <c r="BD500" s="632"/>
      <c r="BE500" s="230"/>
      <c r="BF500" s="230"/>
      <c r="BG500" s="230"/>
      <c r="BH500" s="230"/>
      <c r="BI500" s="230"/>
      <c r="BJ500" s="230">
        <v>48.8</v>
      </c>
      <c r="BK500" s="230">
        <v>50.5</v>
      </c>
      <c r="BL500" s="534">
        <v>0.96633663366336631</v>
      </c>
      <c r="BM500" s="613">
        <v>0.22</v>
      </c>
      <c r="BN500" s="223" t="s">
        <v>754</v>
      </c>
      <c r="BO500" s="528">
        <v>6.63</v>
      </c>
      <c r="BP500" s="528">
        <v>8</v>
      </c>
      <c r="BQ500" s="586"/>
      <c r="BR500" s="530">
        <v>21.7</v>
      </c>
      <c r="BS500" s="530">
        <v>86.8</v>
      </c>
      <c r="BT500" s="618">
        <v>33068</v>
      </c>
      <c r="BU500" s="530">
        <v>13.200000000000003</v>
      </c>
      <c r="BV500" s="530">
        <v>31.6</v>
      </c>
      <c r="BW500" s="530">
        <v>28.2</v>
      </c>
      <c r="BX500" s="530">
        <v>11</v>
      </c>
      <c r="BY500" s="530">
        <v>27.5</v>
      </c>
      <c r="BZ500" s="530">
        <v>10.7</v>
      </c>
      <c r="CA500" s="530">
        <v>25.3</v>
      </c>
      <c r="CB500" s="530">
        <v>9.9</v>
      </c>
      <c r="CC500" s="530">
        <v>0.57999999999999996</v>
      </c>
      <c r="CD500" s="230"/>
      <c r="CE500" s="230"/>
      <c r="CF500" s="230"/>
      <c r="CG500" s="230"/>
      <c r="CH500" s="230"/>
      <c r="CI500" s="230"/>
      <c r="CJ500" s="230"/>
      <c r="CK500" s="230"/>
      <c r="CL500" s="230"/>
      <c r="CM500" s="230"/>
      <c r="CN500" s="537">
        <v>22.15</v>
      </c>
      <c r="CO500" s="537">
        <v>11.2</v>
      </c>
      <c r="CP500" s="537">
        <v>3.27</v>
      </c>
      <c r="CQ500" s="537">
        <v>32.200000000000003</v>
      </c>
      <c r="CR500" s="537">
        <v>9.42</v>
      </c>
      <c r="CS500" s="537">
        <v>32.299999999999997</v>
      </c>
      <c r="CT500" s="537">
        <v>9.4600000000000009</v>
      </c>
      <c r="CU500" s="619">
        <v>3.94</v>
      </c>
      <c r="CV500" s="528"/>
      <c r="CW500" s="230"/>
      <c r="CX500" s="217" t="s">
        <v>932</v>
      </c>
      <c r="CY500" s="217">
        <v>4</v>
      </c>
      <c r="CZ500" s="98" t="s">
        <v>927</v>
      </c>
      <c r="DA500" s="98" t="s">
        <v>927</v>
      </c>
      <c r="DB500" s="448"/>
      <c r="DC500" s="230"/>
      <c r="DD500" s="230"/>
      <c r="DE500" s="230"/>
      <c r="DF500" s="230"/>
      <c r="DG500" s="230"/>
      <c r="DH500" s="230"/>
      <c r="DI500" s="233"/>
      <c r="DJ500" s="230"/>
      <c r="DK500" s="230"/>
      <c r="DL500" s="230"/>
      <c r="DM500" s="230">
        <v>72</v>
      </c>
      <c r="DN500" s="521" t="s">
        <v>1088</v>
      </c>
      <c r="DO500" s="279" t="s">
        <v>48</v>
      </c>
      <c r="DP500" s="986" t="s">
        <v>2010</v>
      </c>
      <c r="DQ500" s="230">
        <v>2</v>
      </c>
      <c r="DR500" s="557" t="s">
        <v>1100</v>
      </c>
      <c r="DS500" s="557" t="s">
        <v>1100</v>
      </c>
      <c r="DT500" s="230">
        <v>0</v>
      </c>
      <c r="DU500" s="230">
        <v>1</v>
      </c>
      <c r="DV500" s="1032">
        <v>39373</v>
      </c>
      <c r="DW500" s="230">
        <v>1</v>
      </c>
      <c r="DX500" s="230">
        <v>63.8</v>
      </c>
      <c r="DY500" s="230">
        <v>6</v>
      </c>
      <c r="DZ500" s="230">
        <v>1117</v>
      </c>
      <c r="EA500" s="230">
        <v>37.799999999999997</v>
      </c>
      <c r="EB500" s="230">
        <v>62.2</v>
      </c>
      <c r="EC500" s="223">
        <v>2.2999999999999998</v>
      </c>
      <c r="ED500" s="223">
        <v>360.8</v>
      </c>
      <c r="EE500" s="223" t="s">
        <v>863</v>
      </c>
      <c r="EF500" s="223">
        <v>7.1</v>
      </c>
      <c r="EG500" s="230">
        <v>0</v>
      </c>
      <c r="EH500" s="547"/>
      <c r="EI500" s="282">
        <v>8</v>
      </c>
      <c r="EJ500" s="282">
        <v>5</v>
      </c>
      <c r="EK500" s="107"/>
      <c r="EL500" s="107">
        <v>2</v>
      </c>
      <c r="EM500" s="223">
        <v>0</v>
      </c>
      <c r="EN500" s="223">
        <v>176</v>
      </c>
      <c r="EO500" s="223">
        <v>112</v>
      </c>
      <c r="EP500" s="557">
        <f t="shared" si="13"/>
        <v>36.15702479338843</v>
      </c>
      <c r="EQ500" s="546">
        <v>2</v>
      </c>
      <c r="ER500" s="1030">
        <v>43194</v>
      </c>
      <c r="ES500" s="557" t="s">
        <v>754</v>
      </c>
      <c r="ET500" s="557" t="s">
        <v>754</v>
      </c>
      <c r="EU500" s="107" t="s">
        <v>863</v>
      </c>
      <c r="EV500" s="107"/>
      <c r="EW500" s="107" t="s">
        <v>2013</v>
      </c>
      <c r="EX500" s="987">
        <v>8291</v>
      </c>
      <c r="EY500" s="620">
        <v>75</v>
      </c>
      <c r="EZ500" s="228">
        <v>5078</v>
      </c>
      <c r="FA500" s="228">
        <v>2</v>
      </c>
      <c r="FB500" s="621">
        <v>135.41333333333333</v>
      </c>
      <c r="FC500" s="701">
        <v>793</v>
      </c>
      <c r="FD500" s="607">
        <v>21.146666666666668</v>
      </c>
      <c r="FE500" s="623">
        <v>105.73333333333335</v>
      </c>
      <c r="FF500" s="42"/>
      <c r="FG500" s="42"/>
      <c r="FH500" s="42"/>
      <c r="FI500" s="42"/>
      <c r="FJ500" s="601"/>
      <c r="FK500" s="601"/>
      <c r="FL500" s="601"/>
      <c r="FM500" s="591"/>
      <c r="FN500" s="734">
        <v>52.821563682219413</v>
      </c>
      <c r="FO500" s="592"/>
      <c r="FP500" s="602">
        <v>1117</v>
      </c>
      <c r="FQ500" s="96"/>
      <c r="FR500" s="93"/>
      <c r="FS500" s="629">
        <v>15.616384403308389</v>
      </c>
      <c r="FT500" s="93"/>
      <c r="FU500" s="93"/>
      <c r="FV500" s="93"/>
      <c r="FW500" s="93"/>
      <c r="FX500" s="93"/>
      <c r="FY500" s="93"/>
      <c r="FZ500" s="93"/>
      <c r="GA500" s="93"/>
      <c r="GB500" s="93"/>
      <c r="GC500" s="93"/>
      <c r="GD500" s="93"/>
      <c r="GE500" s="93"/>
      <c r="GF500" s="93"/>
      <c r="GG500" s="93"/>
      <c r="GH500" s="93"/>
      <c r="GI500" s="93"/>
      <c r="GJ500" s="93"/>
      <c r="GK500" s="93"/>
      <c r="GL500" s="93"/>
      <c r="GM500" s="93"/>
      <c r="GN500" s="93"/>
      <c r="GO500" s="93"/>
      <c r="GP500" s="93"/>
      <c r="GQ500" s="93"/>
      <c r="GR500" s="93"/>
      <c r="GS500" s="93"/>
    </row>
    <row r="501" spans="1:201" hidden="1" x14ac:dyDescent="0.25">
      <c r="A501" s="101">
        <v>378</v>
      </c>
      <c r="B501" s="228">
        <f>COUNTIFS($E$1:E501,E501,$G$1:G501,G501)</f>
        <v>1</v>
      </c>
      <c r="C501" s="228"/>
      <c r="D501" s="966">
        <v>8295</v>
      </c>
      <c r="E501" s="233" t="s">
        <v>1549</v>
      </c>
      <c r="F501" s="223" t="s">
        <v>43</v>
      </c>
      <c r="G501" s="230" t="s">
        <v>1550</v>
      </c>
      <c r="H501" s="230">
        <f t="shared" si="11"/>
        <v>115</v>
      </c>
      <c r="I501" s="223" t="s">
        <v>1548</v>
      </c>
      <c r="J501" s="232" t="s">
        <v>1212</v>
      </c>
      <c r="K501" s="230" t="s">
        <v>53</v>
      </c>
      <c r="L501" s="257" t="s">
        <v>48</v>
      </c>
      <c r="M501" s="230">
        <v>6</v>
      </c>
      <c r="N501" s="223" t="s">
        <v>1551</v>
      </c>
      <c r="O501" s="223" t="s">
        <v>863</v>
      </c>
      <c r="P501" s="223"/>
      <c r="Q501" s="296" t="s">
        <v>1261</v>
      </c>
      <c r="T501" s="173" t="s">
        <v>1545</v>
      </c>
      <c r="U501" s="177" t="s">
        <v>1214</v>
      </c>
      <c r="V501" s="193" t="s">
        <v>545</v>
      </c>
      <c r="W501" s="173" t="s">
        <v>1298</v>
      </c>
      <c r="X501" s="190" t="s">
        <v>808</v>
      </c>
      <c r="Y501" s="173" t="s">
        <v>545</v>
      </c>
      <c r="Z501" s="173" t="s">
        <v>545</v>
      </c>
      <c r="AA501" s="97"/>
      <c r="AB501" s="97"/>
      <c r="AC501" s="218"/>
      <c r="AD501" s="218"/>
      <c r="AE501" s="218"/>
      <c r="AF501" s="218"/>
      <c r="AG501" s="218"/>
      <c r="AH501" s="166" t="s">
        <v>158</v>
      </c>
      <c r="AP501" s="370">
        <v>22.7</v>
      </c>
      <c r="AQ501" s="487">
        <v>45.6</v>
      </c>
      <c r="AR501" s="488">
        <v>26.7</v>
      </c>
      <c r="AS501" s="322">
        <v>95</v>
      </c>
      <c r="AT501" s="373">
        <v>0.49780701754385964</v>
      </c>
      <c r="AU501" s="369">
        <v>13.291447368421052</v>
      </c>
      <c r="AV501" s="325">
        <v>0.31396957123098201</v>
      </c>
      <c r="AW501" s="231" t="s">
        <v>754</v>
      </c>
      <c r="AX501" s="231" t="s">
        <v>754</v>
      </c>
      <c r="AY501" s="231" t="s">
        <v>754</v>
      </c>
      <c r="AZ501" s="231" t="s">
        <v>754</v>
      </c>
      <c r="BA501" s="327" t="s">
        <v>754</v>
      </c>
      <c r="BB501" s="231" t="s">
        <v>754</v>
      </c>
      <c r="BC501" s="231" t="s">
        <v>754</v>
      </c>
      <c r="BD501" s="231"/>
      <c r="BE501" s="231" t="s">
        <v>754</v>
      </c>
      <c r="BF501" s="231" t="s">
        <v>754</v>
      </c>
      <c r="BG501" s="231" t="s">
        <v>754</v>
      </c>
      <c r="BH501" s="231" t="s">
        <v>754</v>
      </c>
      <c r="BI501" s="231" t="s">
        <v>754</v>
      </c>
      <c r="BJ501" s="231" t="s">
        <v>754</v>
      </c>
      <c r="BK501" s="231" t="s">
        <v>754</v>
      </c>
      <c r="BL501" s="231" t="s">
        <v>754</v>
      </c>
      <c r="BM501" s="231" t="s">
        <v>754</v>
      </c>
      <c r="BN501" s="231" t="s">
        <v>754</v>
      </c>
      <c r="BO501" s="231" t="s">
        <v>754</v>
      </c>
      <c r="BP501" s="231" t="s">
        <v>754</v>
      </c>
      <c r="BQ501" s="231" t="s">
        <v>754</v>
      </c>
      <c r="BR501" s="62" t="s">
        <v>754</v>
      </c>
      <c r="BS501" s="62" t="s">
        <v>754</v>
      </c>
      <c r="BT501" s="62" t="s">
        <v>754</v>
      </c>
      <c r="BU501" s="62" t="s">
        <v>754</v>
      </c>
      <c r="BV501" s="62" t="s">
        <v>754</v>
      </c>
      <c r="BW501" s="62" t="s">
        <v>754</v>
      </c>
      <c r="BX501" s="62" t="s">
        <v>754</v>
      </c>
      <c r="BY501" s="62" t="s">
        <v>754</v>
      </c>
      <c r="BZ501" s="62" t="s">
        <v>754</v>
      </c>
      <c r="CA501" s="62" t="s">
        <v>754</v>
      </c>
      <c r="CB501" s="62" t="s">
        <v>754</v>
      </c>
      <c r="CC501" s="62" t="s">
        <v>754</v>
      </c>
      <c r="CD501" s="231" t="s">
        <v>754</v>
      </c>
      <c r="CE501" s="231" t="s">
        <v>754</v>
      </c>
      <c r="CF501" s="231" t="s">
        <v>754</v>
      </c>
      <c r="CG501" s="231" t="s">
        <v>754</v>
      </c>
      <c r="CH501" s="231" t="s">
        <v>754</v>
      </c>
      <c r="CI501" s="231" t="s">
        <v>754</v>
      </c>
      <c r="CJ501" s="231" t="s">
        <v>754</v>
      </c>
      <c r="CK501" s="231" t="s">
        <v>754</v>
      </c>
      <c r="CL501" s="231" t="s">
        <v>754</v>
      </c>
      <c r="CM501" s="231" t="s">
        <v>754</v>
      </c>
      <c r="CN501" s="66" t="s">
        <v>754</v>
      </c>
      <c r="CO501" s="66" t="s">
        <v>754</v>
      </c>
      <c r="CP501" s="66" t="s">
        <v>754</v>
      </c>
      <c r="CQ501" s="66" t="s">
        <v>754</v>
      </c>
      <c r="CR501" s="66" t="s">
        <v>754</v>
      </c>
      <c r="CS501" s="66" t="s">
        <v>754</v>
      </c>
      <c r="CT501" s="66" t="s">
        <v>754</v>
      </c>
      <c r="CU501" s="66" t="s">
        <v>754</v>
      </c>
      <c r="CV501" s="280"/>
      <c r="CX501" s="158"/>
      <c r="CY501" s="158"/>
      <c r="CZ501" s="62" t="s">
        <v>927</v>
      </c>
      <c r="DA501" s="62" t="s">
        <v>927</v>
      </c>
      <c r="DB501" s="486" t="s">
        <v>1732</v>
      </c>
      <c r="DM501" s="226">
        <v>15</v>
      </c>
      <c r="DN501" s="521" t="s">
        <v>1088</v>
      </c>
      <c r="DO501" s="46" t="s">
        <v>48</v>
      </c>
      <c r="DP501" s="986" t="s">
        <v>158</v>
      </c>
      <c r="DX501" s="223" t="s">
        <v>863</v>
      </c>
      <c r="DY501" s="223" t="s">
        <v>863</v>
      </c>
      <c r="DZ501" s="230">
        <v>1226</v>
      </c>
      <c r="EA501" s="230">
        <v>14.4</v>
      </c>
      <c r="EB501" s="230">
        <v>85.6</v>
      </c>
      <c r="EC501" s="223" t="s">
        <v>863</v>
      </c>
      <c r="ED501" s="223" t="s">
        <v>863</v>
      </c>
      <c r="EE501" s="223" t="s">
        <v>863</v>
      </c>
      <c r="EF501" s="223" t="s">
        <v>863</v>
      </c>
      <c r="EG501" s="230">
        <v>0</v>
      </c>
      <c r="EI501" s="282">
        <v>1</v>
      </c>
      <c r="EJ501" s="282">
        <v>6</v>
      </c>
      <c r="EK501" s="107"/>
      <c r="EL501" s="107">
        <v>2</v>
      </c>
      <c r="EM501" s="223">
        <v>0</v>
      </c>
      <c r="EN501" s="107" t="s">
        <v>754</v>
      </c>
      <c r="EO501" s="107" t="s">
        <v>754</v>
      </c>
      <c r="EP501" s="557" t="s">
        <v>754</v>
      </c>
      <c r="EQ501" s="557" t="s">
        <v>754</v>
      </c>
      <c r="ER501" s="107" t="s">
        <v>863</v>
      </c>
      <c r="ES501" s="557">
        <v>0</v>
      </c>
      <c r="ET501" s="557">
        <v>0</v>
      </c>
      <c r="EU501" s="107" t="s">
        <v>863</v>
      </c>
      <c r="EV501" s="107"/>
      <c r="EW501" s="107"/>
      <c r="EX501" s="990">
        <v>8295</v>
      </c>
      <c r="EY501" s="620">
        <v>75</v>
      </c>
      <c r="EZ501" s="228">
        <v>4665</v>
      </c>
      <c r="FA501" s="228">
        <v>2</v>
      </c>
      <c r="FB501" s="621">
        <v>124.4</v>
      </c>
      <c r="FC501" s="701">
        <v>4092</v>
      </c>
      <c r="FD501" s="607">
        <v>109.12</v>
      </c>
      <c r="FE501" s="623">
        <v>654.72</v>
      </c>
      <c r="FF501" s="42"/>
      <c r="FG501" s="42"/>
      <c r="FH501" s="42"/>
      <c r="FI501" s="42"/>
      <c r="FJ501" s="601"/>
      <c r="FK501" s="601"/>
      <c r="FL501" s="601"/>
      <c r="FM501" s="591"/>
      <c r="FN501" s="734">
        <v>11.235337243401759</v>
      </c>
      <c r="FP501" s="602">
        <v>1226</v>
      </c>
      <c r="FQ501" s="96"/>
      <c r="FR501" s="93"/>
      <c r="FS501" s="629">
        <v>87.717041800643088</v>
      </c>
      <c r="GR501" s="225"/>
      <c r="GS501" s="225"/>
    </row>
    <row r="502" spans="1:201" hidden="1" x14ac:dyDescent="0.25">
      <c r="A502" s="101">
        <v>379</v>
      </c>
      <c r="B502" s="228">
        <f>COUNTIFS($E$1:E502,E502,$G$1:G502,G502)</f>
        <v>1</v>
      </c>
      <c r="C502" s="228"/>
      <c r="D502" s="966">
        <v>8296</v>
      </c>
      <c r="E502" s="233" t="s">
        <v>1552</v>
      </c>
      <c r="F502" s="223" t="s">
        <v>1553</v>
      </c>
      <c r="G502" s="230">
        <v>9062204844</v>
      </c>
      <c r="H502" s="230">
        <f t="shared" si="11"/>
        <v>28</v>
      </c>
      <c r="I502" s="223" t="s">
        <v>1548</v>
      </c>
      <c r="J502" s="232" t="s">
        <v>1554</v>
      </c>
      <c r="K502" s="230" t="s">
        <v>53</v>
      </c>
      <c r="L502" s="257" t="s">
        <v>48</v>
      </c>
      <c r="M502" s="230">
        <v>18</v>
      </c>
      <c r="N502" s="223" t="s">
        <v>571</v>
      </c>
      <c r="O502" s="223" t="s">
        <v>863</v>
      </c>
      <c r="P502" s="223"/>
      <c r="Q502" s="296" t="s">
        <v>1261</v>
      </c>
      <c r="T502" s="173" t="s">
        <v>1545</v>
      </c>
      <c r="U502" s="177" t="s">
        <v>1214</v>
      </c>
      <c r="V502" s="193" t="s">
        <v>545</v>
      </c>
      <c r="W502" s="173" t="s">
        <v>1298</v>
      </c>
      <c r="X502" s="190" t="s">
        <v>808</v>
      </c>
      <c r="Y502" s="173" t="s">
        <v>545</v>
      </c>
      <c r="Z502" s="173" t="s">
        <v>545</v>
      </c>
      <c r="AA502" s="97"/>
      <c r="AB502" s="97"/>
      <c r="AC502" s="218"/>
      <c r="AD502" s="218"/>
      <c r="AE502" s="218"/>
      <c r="AF502" s="218"/>
      <c r="AG502" s="218"/>
      <c r="AH502" s="166" t="s">
        <v>161</v>
      </c>
      <c r="AP502" s="370">
        <v>1.84</v>
      </c>
      <c r="AQ502" s="487">
        <v>1.25</v>
      </c>
      <c r="AR502" s="488">
        <v>95.5</v>
      </c>
      <c r="AS502" s="322">
        <v>98.59</v>
      </c>
      <c r="AT502" s="373">
        <v>1.472</v>
      </c>
      <c r="AU502" s="369">
        <v>140.57599999999999</v>
      </c>
      <c r="AV502" s="325">
        <v>1.9018087855297159E-2</v>
      </c>
      <c r="AW502" s="226">
        <v>0.19</v>
      </c>
      <c r="AX502" s="326">
        <v>2.5999999999999999E-2</v>
      </c>
      <c r="AY502" s="226">
        <v>8.77</v>
      </c>
      <c r="AZ502" s="231" t="s">
        <v>754</v>
      </c>
      <c r="BA502" s="327">
        <v>0.91</v>
      </c>
      <c r="BB502" s="328">
        <v>8.4899999999999993E-3</v>
      </c>
      <c r="BC502" s="329">
        <v>0.33</v>
      </c>
      <c r="BD502" s="329"/>
      <c r="BJ502" s="226">
        <v>52.9</v>
      </c>
      <c r="BK502" s="226">
        <v>47.1</v>
      </c>
      <c r="BL502" s="331">
        <v>1.1231422505307855</v>
      </c>
      <c r="BM502" s="332">
        <v>2.9000000000000001E-2</v>
      </c>
      <c r="BN502" s="231" t="s">
        <v>754</v>
      </c>
      <c r="BO502" s="280">
        <v>3.12</v>
      </c>
      <c r="BP502" s="280">
        <v>0.91</v>
      </c>
      <c r="BR502" s="330">
        <v>1.01</v>
      </c>
      <c r="BS502" s="330">
        <v>93.6</v>
      </c>
      <c r="BT502" s="477">
        <v>19013</v>
      </c>
      <c r="BU502" s="330">
        <v>6.4000000000000057</v>
      </c>
      <c r="BV502" s="330">
        <v>2.95</v>
      </c>
      <c r="BW502" s="330">
        <v>9.0299999999999994</v>
      </c>
      <c r="BX502" s="330">
        <v>0.3</v>
      </c>
      <c r="BY502" s="330">
        <v>21.6</v>
      </c>
      <c r="BZ502" s="330">
        <v>0.71</v>
      </c>
      <c r="CA502" s="330">
        <v>59</v>
      </c>
      <c r="CB502" s="330">
        <v>1.94</v>
      </c>
      <c r="CC502" s="330">
        <v>4.2999999999999997E-2</v>
      </c>
      <c r="CN502" s="470">
        <v>2.64</v>
      </c>
      <c r="CO502" s="470">
        <v>26.9</v>
      </c>
      <c r="CP502" s="470">
        <v>0.71</v>
      </c>
      <c r="CQ502" s="470">
        <v>5.74</v>
      </c>
      <c r="CR502" s="470">
        <v>0.15</v>
      </c>
      <c r="CS502" s="470">
        <v>53.2</v>
      </c>
      <c r="CT502" s="470">
        <v>1.4</v>
      </c>
      <c r="CU502" s="470">
        <v>0.11</v>
      </c>
      <c r="CV502" s="280"/>
      <c r="CX502" s="158"/>
      <c r="CY502" s="158"/>
      <c r="CZ502" s="62" t="s">
        <v>933</v>
      </c>
      <c r="DA502" s="62" t="s">
        <v>933</v>
      </c>
      <c r="DM502" s="226">
        <v>28</v>
      </c>
      <c r="DN502" s="266" t="s">
        <v>1090</v>
      </c>
      <c r="DO502" s="46" t="s">
        <v>48</v>
      </c>
      <c r="DP502" s="986" t="s">
        <v>161</v>
      </c>
      <c r="DQ502" s="98">
        <v>2</v>
      </c>
      <c r="DR502" s="553" t="s">
        <v>1019</v>
      </c>
      <c r="DS502" s="553" t="s">
        <v>1019</v>
      </c>
      <c r="DX502" s="230">
        <v>1.5</v>
      </c>
      <c r="DY502" s="223" t="s">
        <v>863</v>
      </c>
      <c r="DZ502" s="230">
        <v>12646</v>
      </c>
      <c r="EA502" s="230">
        <v>90.8</v>
      </c>
      <c r="EB502" s="230">
        <v>9.1999999999999993</v>
      </c>
      <c r="EC502" s="223" t="s">
        <v>863</v>
      </c>
      <c r="ED502" s="223" t="s">
        <v>863</v>
      </c>
      <c r="EE502" s="223" t="s">
        <v>863</v>
      </c>
      <c r="EF502" s="223" t="s">
        <v>863</v>
      </c>
      <c r="EG502" s="230">
        <v>0</v>
      </c>
      <c r="EH502" s="546" t="s">
        <v>1092</v>
      </c>
      <c r="EI502" s="282">
        <v>2</v>
      </c>
      <c r="EJ502" s="282">
        <v>18</v>
      </c>
      <c r="EK502" s="107"/>
      <c r="EL502" s="107">
        <v>2</v>
      </c>
      <c r="EM502" s="223">
        <v>1</v>
      </c>
      <c r="EN502" s="223">
        <v>180</v>
      </c>
      <c r="EO502" s="223">
        <v>67</v>
      </c>
      <c r="EP502" s="557">
        <f>EO502/((EN502/100)*(EN502/100))</f>
        <v>20.679012345679013</v>
      </c>
      <c r="EQ502" s="557">
        <v>1</v>
      </c>
      <c r="ER502" s="107" t="s">
        <v>863</v>
      </c>
      <c r="ES502" s="557">
        <v>0</v>
      </c>
      <c r="ET502" s="557">
        <v>0</v>
      </c>
      <c r="EU502" s="107">
        <v>4</v>
      </c>
      <c r="EV502" s="1030">
        <v>43083</v>
      </c>
      <c r="EW502" s="107" t="s">
        <v>2014</v>
      </c>
      <c r="EX502" s="987">
        <v>8296</v>
      </c>
      <c r="EY502" s="620">
        <v>75</v>
      </c>
      <c r="EZ502" s="228">
        <v>307218</v>
      </c>
      <c r="FA502" s="228">
        <v>2</v>
      </c>
      <c r="FB502" s="621">
        <v>8192.48</v>
      </c>
      <c r="FC502" s="701">
        <v>298131</v>
      </c>
      <c r="FD502" s="607">
        <v>7950.16</v>
      </c>
      <c r="FE502" s="623">
        <v>143102.88</v>
      </c>
      <c r="FF502" s="93"/>
      <c r="FJ502" s="589"/>
      <c r="FK502" s="589"/>
      <c r="FM502" s="591"/>
      <c r="FN502" s="734">
        <v>1.5906598106201637</v>
      </c>
      <c r="FP502" s="602">
        <v>12646</v>
      </c>
      <c r="FQ502" s="544"/>
      <c r="FR502" s="93"/>
      <c r="FS502" s="629">
        <v>97.042165498115338</v>
      </c>
      <c r="GR502" s="225"/>
      <c r="GS502" s="225"/>
    </row>
    <row r="503" spans="1:201" hidden="1" x14ac:dyDescent="0.25">
      <c r="A503" s="101">
        <v>380</v>
      </c>
      <c r="B503" s="228">
        <f>COUNTIFS($E$1:E503,E503,$G$1:G503,G503)</f>
        <v>2</v>
      </c>
      <c r="C503" s="228"/>
      <c r="D503" s="966">
        <v>8299</v>
      </c>
      <c r="E503" s="233" t="s">
        <v>699</v>
      </c>
      <c r="F503" s="223" t="s">
        <v>650</v>
      </c>
      <c r="G503" s="230">
        <v>265226411</v>
      </c>
      <c r="H503" s="230">
        <f t="shared" si="11"/>
        <v>92</v>
      </c>
      <c r="I503" s="223" t="s">
        <v>1548</v>
      </c>
      <c r="J503" s="232" t="s">
        <v>1555</v>
      </c>
      <c r="K503" s="230" t="s">
        <v>53</v>
      </c>
      <c r="L503" s="257" t="s">
        <v>48</v>
      </c>
      <c r="M503" s="230">
        <v>20</v>
      </c>
      <c r="N503" s="223">
        <v>7</v>
      </c>
      <c r="O503" s="223" t="s">
        <v>863</v>
      </c>
      <c r="P503" s="223"/>
      <c r="Q503" s="296" t="s">
        <v>1261</v>
      </c>
      <c r="T503" s="173" t="s">
        <v>1545</v>
      </c>
      <c r="U503" s="177" t="s">
        <v>1214</v>
      </c>
      <c r="V503" s="193" t="s">
        <v>545</v>
      </c>
      <c r="W503" s="173" t="s">
        <v>1298</v>
      </c>
      <c r="X503" s="190" t="s">
        <v>808</v>
      </c>
      <c r="Y503" s="173" t="s">
        <v>545</v>
      </c>
      <c r="Z503" s="173" t="s">
        <v>545</v>
      </c>
      <c r="AA503" s="97"/>
      <c r="AB503" s="97"/>
      <c r="AC503" s="218"/>
      <c r="AD503" s="218"/>
      <c r="AE503" s="218"/>
      <c r="AF503" s="218"/>
      <c r="AG503" s="218"/>
      <c r="AH503" s="166" t="s">
        <v>158</v>
      </c>
      <c r="AP503" s="370">
        <v>34</v>
      </c>
      <c r="AQ503" s="487">
        <v>29.4</v>
      </c>
      <c r="AR503" s="488">
        <v>28.7</v>
      </c>
      <c r="AS503" s="322">
        <v>92.1</v>
      </c>
      <c r="AT503" s="373">
        <v>1.1564625850340136</v>
      </c>
      <c r="AU503" s="369">
        <v>33.19047619047619</v>
      </c>
      <c r="AV503" s="325">
        <v>0.58519793459552505</v>
      </c>
      <c r="AW503" s="226">
        <v>34.5</v>
      </c>
      <c r="AX503" s="326">
        <v>0.36</v>
      </c>
      <c r="AY503" s="226">
        <v>0.9</v>
      </c>
      <c r="AZ503" s="231" t="s">
        <v>754</v>
      </c>
      <c r="BA503" s="327">
        <v>17.600000000000001</v>
      </c>
      <c r="BB503" s="328">
        <v>0.18</v>
      </c>
      <c r="BC503" s="329">
        <v>-0.1</v>
      </c>
      <c r="BD503" s="329"/>
      <c r="BJ503" s="226">
        <v>47.7</v>
      </c>
      <c r="BK503" s="226">
        <v>51.6</v>
      </c>
      <c r="BL503" s="331">
        <v>0.92441860465116277</v>
      </c>
      <c r="BM503" s="332">
        <v>0.91</v>
      </c>
      <c r="BN503" s="231" t="s">
        <v>754</v>
      </c>
      <c r="BO503" s="280">
        <v>1.24</v>
      </c>
      <c r="BP503" s="280">
        <v>2.44</v>
      </c>
      <c r="BR503" s="330">
        <v>15.71</v>
      </c>
      <c r="BS503" s="330">
        <v>90.6</v>
      </c>
      <c r="BT503" s="477">
        <v>43141</v>
      </c>
      <c r="BU503" s="330">
        <v>9.4000000000000057</v>
      </c>
      <c r="BV503" s="330">
        <v>32.71</v>
      </c>
      <c r="BW503" s="330">
        <v>29.2</v>
      </c>
      <c r="BX503" s="330">
        <v>10.9</v>
      </c>
      <c r="BY503" s="330">
        <v>12.9</v>
      </c>
      <c r="BZ503" s="330">
        <v>4.8099999999999996</v>
      </c>
      <c r="CA503" s="330">
        <v>45.8</v>
      </c>
      <c r="CB503" s="330">
        <v>17</v>
      </c>
      <c r="CC503" s="330">
        <v>1.04</v>
      </c>
      <c r="CN503" s="470">
        <v>23.4</v>
      </c>
      <c r="CO503" s="470">
        <v>36</v>
      </c>
      <c r="CP503" s="470">
        <v>8.41</v>
      </c>
      <c r="CQ503" s="470">
        <v>15.9</v>
      </c>
      <c r="CR503" s="470">
        <v>3.71</v>
      </c>
      <c r="CS503" s="470">
        <v>33.799999999999997</v>
      </c>
      <c r="CT503" s="470">
        <v>7.9</v>
      </c>
      <c r="CU503" s="470">
        <v>1.39</v>
      </c>
      <c r="CV503" s="280"/>
      <c r="CX503" s="158" t="s">
        <v>929</v>
      </c>
      <c r="CY503" s="158">
        <v>3</v>
      </c>
      <c r="CZ503" s="62" t="s">
        <v>930</v>
      </c>
      <c r="DA503" s="62" t="s">
        <v>935</v>
      </c>
      <c r="DM503" s="226">
        <v>92</v>
      </c>
      <c r="DN503" s="266" t="s">
        <v>1090</v>
      </c>
      <c r="DO503" s="46" t="s">
        <v>48</v>
      </c>
      <c r="DP503" s="986" t="s">
        <v>1149</v>
      </c>
      <c r="DX503" s="223" t="s">
        <v>863</v>
      </c>
      <c r="DY503" s="223" t="s">
        <v>863</v>
      </c>
      <c r="DZ503" s="230">
        <v>517</v>
      </c>
      <c r="EA503" s="230">
        <v>13.3</v>
      </c>
      <c r="EB503" s="230">
        <v>86.7</v>
      </c>
      <c r="EC503" s="223" t="s">
        <v>863</v>
      </c>
      <c r="ED503" s="223" t="s">
        <v>863</v>
      </c>
      <c r="EE503" s="223" t="s">
        <v>863</v>
      </c>
      <c r="EF503" s="223" t="s">
        <v>863</v>
      </c>
      <c r="EG503" s="230">
        <v>0</v>
      </c>
      <c r="EI503" s="282" t="s">
        <v>571</v>
      </c>
      <c r="EJ503" s="282">
        <v>20</v>
      </c>
      <c r="EK503" s="107"/>
      <c r="EL503" s="107">
        <v>2</v>
      </c>
      <c r="EM503" s="223">
        <v>1</v>
      </c>
      <c r="EN503" s="223">
        <v>156</v>
      </c>
      <c r="EO503" s="223">
        <v>58</v>
      </c>
      <c r="EP503" s="557">
        <f>EO503/((EN503/100)*(EN503/100))</f>
        <v>23.83300460223537</v>
      </c>
      <c r="EQ503" s="557">
        <v>3</v>
      </c>
      <c r="ER503" s="107" t="s">
        <v>863</v>
      </c>
      <c r="ES503" s="557" t="s">
        <v>754</v>
      </c>
      <c r="ET503" s="557" t="s">
        <v>754</v>
      </c>
      <c r="EU503" s="107" t="s">
        <v>863</v>
      </c>
      <c r="EV503" s="107"/>
      <c r="EW503" s="107" t="s">
        <v>2015</v>
      </c>
      <c r="EX503" s="987">
        <v>8299</v>
      </c>
      <c r="EY503" s="620">
        <v>75</v>
      </c>
      <c r="EZ503" s="228">
        <v>11044</v>
      </c>
      <c r="FA503" s="228">
        <v>2</v>
      </c>
      <c r="FB503" s="621">
        <v>294.50666666666666</v>
      </c>
      <c r="FC503" s="701">
        <v>7403</v>
      </c>
      <c r="FD503" s="607">
        <v>197.41333333333333</v>
      </c>
      <c r="FE503" s="623">
        <v>3948.266666666666</v>
      </c>
      <c r="FF503" s="93"/>
      <c r="FJ503" s="589"/>
      <c r="FK503" s="589"/>
      <c r="FM503" s="591"/>
      <c r="FN503" s="734">
        <v>2.6188707280832095</v>
      </c>
      <c r="FP503" s="602">
        <v>517</v>
      </c>
      <c r="FQ503" s="544"/>
      <c r="FR503" s="93"/>
      <c r="FS503" s="629">
        <v>67.031872509960166</v>
      </c>
      <c r="GR503" s="225"/>
      <c r="GS503" s="225"/>
    </row>
    <row r="504" spans="1:201" hidden="1" x14ac:dyDescent="0.25">
      <c r="A504" s="101">
        <v>381</v>
      </c>
      <c r="B504" s="228">
        <f>COUNTIFS($E$1:E504,E504,$G$1:G504,G504)</f>
        <v>1</v>
      </c>
      <c r="C504" s="228"/>
      <c r="D504" s="966">
        <v>8300</v>
      </c>
      <c r="E504" s="233" t="s">
        <v>1556</v>
      </c>
      <c r="F504" s="223" t="s">
        <v>58</v>
      </c>
      <c r="G504" s="230">
        <v>6858061617</v>
      </c>
      <c r="H504" s="230">
        <f t="shared" si="11"/>
        <v>50</v>
      </c>
      <c r="I504" s="223" t="s">
        <v>1548</v>
      </c>
      <c r="J504" s="232" t="s">
        <v>1557</v>
      </c>
      <c r="K504" s="230" t="s">
        <v>53</v>
      </c>
      <c r="L504" s="257" t="s">
        <v>48</v>
      </c>
      <c r="M504" s="230">
        <v>6</v>
      </c>
      <c r="N504" s="223">
        <v>12</v>
      </c>
      <c r="O504" s="223" t="s">
        <v>863</v>
      </c>
      <c r="P504" s="223"/>
      <c r="Q504" s="296" t="s">
        <v>1261</v>
      </c>
      <c r="T504" s="173" t="s">
        <v>1545</v>
      </c>
      <c r="U504" s="177" t="s">
        <v>1214</v>
      </c>
      <c r="V504" s="193" t="s">
        <v>545</v>
      </c>
      <c r="W504" s="173" t="s">
        <v>1298</v>
      </c>
      <c r="X504" s="190" t="s">
        <v>808</v>
      </c>
      <c r="Y504" s="173" t="s">
        <v>545</v>
      </c>
      <c r="Z504" s="173" t="s">
        <v>545</v>
      </c>
      <c r="AA504" s="97"/>
      <c r="AB504" s="97"/>
      <c r="AC504" s="218"/>
      <c r="AD504" s="218"/>
      <c r="AE504" s="218"/>
      <c r="AF504" s="218"/>
      <c r="AG504" s="218"/>
      <c r="AH504" s="166" t="s">
        <v>158</v>
      </c>
      <c r="AP504" s="370">
        <v>69.900000000000006</v>
      </c>
      <c r="AQ504" s="487">
        <v>18.399999999999999</v>
      </c>
      <c r="AR504" s="488">
        <v>9.02</v>
      </c>
      <c r="AS504" s="322">
        <v>97.320000000000007</v>
      </c>
      <c r="AT504" s="373">
        <v>3.7989130434782616</v>
      </c>
      <c r="AU504" s="369">
        <v>34.26619565217392</v>
      </c>
      <c r="AV504" s="325">
        <v>2.5492341356673967</v>
      </c>
      <c r="AW504" s="226">
        <v>65.7</v>
      </c>
      <c r="AX504" s="326">
        <v>0.21</v>
      </c>
      <c r="AY504" s="226">
        <v>0.28999999999999998</v>
      </c>
      <c r="AZ504" s="231" t="s">
        <v>754</v>
      </c>
      <c r="BA504" s="327">
        <v>0</v>
      </c>
      <c r="BB504" s="328">
        <v>0.21</v>
      </c>
      <c r="BC504" s="329">
        <v>0.84000000000000052</v>
      </c>
      <c r="BD504" s="329"/>
      <c r="BJ504" s="226">
        <v>10.1</v>
      </c>
      <c r="BK504" s="226">
        <v>90.2</v>
      </c>
      <c r="BL504" s="331">
        <v>0.11197339246119734</v>
      </c>
      <c r="BM504" s="332">
        <v>0.1</v>
      </c>
      <c r="BN504" s="231" t="s">
        <v>754</v>
      </c>
      <c r="BO504" s="280">
        <v>1.01</v>
      </c>
      <c r="BP504" s="280">
        <v>2.0699999999999998</v>
      </c>
      <c r="BR504" s="330">
        <v>2.9</v>
      </c>
      <c r="BS504" s="330">
        <v>84.6</v>
      </c>
      <c r="BT504" s="477">
        <v>32966</v>
      </c>
      <c r="BU504" s="330">
        <v>15.400000000000006</v>
      </c>
      <c r="BV504" s="330">
        <v>15.6</v>
      </c>
      <c r="BW504" s="330">
        <v>7.92</v>
      </c>
      <c r="BX504" s="330">
        <v>1.48</v>
      </c>
      <c r="BY504" s="330">
        <v>7.63</v>
      </c>
      <c r="BZ504" s="330">
        <v>1.42</v>
      </c>
      <c r="CA504" s="330">
        <v>68.099999999999994</v>
      </c>
      <c r="CB504" s="330">
        <v>12.7</v>
      </c>
      <c r="CC504" s="330">
        <v>0.53</v>
      </c>
      <c r="CN504" s="470">
        <v>15.1</v>
      </c>
      <c r="CO504" s="470">
        <v>14.1</v>
      </c>
      <c r="CP504" s="470">
        <v>2.14</v>
      </c>
      <c r="CQ504" s="470">
        <v>4.79</v>
      </c>
      <c r="CR504" s="470">
        <v>0.73</v>
      </c>
      <c r="CS504" s="470">
        <v>62.7</v>
      </c>
      <c r="CT504" s="470">
        <v>9.5</v>
      </c>
      <c r="CU504" s="470">
        <v>1.01</v>
      </c>
      <c r="CV504" s="280"/>
      <c r="CX504" s="158"/>
      <c r="CY504" s="158"/>
      <c r="CZ504" s="62" t="s">
        <v>930</v>
      </c>
      <c r="DA504" s="62" t="s">
        <v>930</v>
      </c>
      <c r="DM504" s="226">
        <v>50</v>
      </c>
      <c r="DN504" s="266" t="s">
        <v>1090</v>
      </c>
      <c r="DO504" s="46" t="s">
        <v>48</v>
      </c>
      <c r="DP504" s="986" t="s">
        <v>158</v>
      </c>
      <c r="DX504" s="230">
        <v>12.5</v>
      </c>
      <c r="DY504" s="223" t="s">
        <v>863</v>
      </c>
      <c r="DZ504" s="230">
        <v>290</v>
      </c>
      <c r="EA504" s="230">
        <v>22.1</v>
      </c>
      <c r="EB504" s="230">
        <v>77.900000000000006</v>
      </c>
      <c r="EC504" s="230">
        <v>3.74</v>
      </c>
      <c r="ED504" s="230">
        <v>77.599999999999994</v>
      </c>
      <c r="EE504" s="223" t="s">
        <v>863</v>
      </c>
      <c r="EF504" s="230">
        <v>3.68</v>
      </c>
      <c r="EG504" s="230">
        <v>0</v>
      </c>
      <c r="EI504" s="282" t="s">
        <v>1551</v>
      </c>
      <c r="EJ504" s="282">
        <v>6</v>
      </c>
      <c r="EK504" s="107"/>
      <c r="EL504" s="107">
        <v>2</v>
      </c>
      <c r="EM504" s="223">
        <v>1</v>
      </c>
      <c r="EN504" s="223">
        <v>164</v>
      </c>
      <c r="EO504" s="223">
        <v>114</v>
      </c>
      <c r="EP504" s="557">
        <f>EO504/((EN504/100)*(EN504/100))</f>
        <v>42.385484830458068</v>
      </c>
      <c r="EQ504" s="557">
        <v>1</v>
      </c>
      <c r="ER504" s="107" t="s">
        <v>863</v>
      </c>
      <c r="ES504" s="557">
        <v>2</v>
      </c>
      <c r="ET504" s="557">
        <v>1</v>
      </c>
      <c r="EU504" s="107">
        <v>4</v>
      </c>
      <c r="EV504" s="1030">
        <v>43227</v>
      </c>
      <c r="EW504" s="107" t="s">
        <v>2016</v>
      </c>
      <c r="EX504" s="987">
        <v>8300</v>
      </c>
      <c r="EY504" s="620">
        <v>75</v>
      </c>
      <c r="EZ504" s="228">
        <v>1878</v>
      </c>
      <c r="FA504" s="228">
        <v>2</v>
      </c>
      <c r="FB504" s="621">
        <v>50.08</v>
      </c>
      <c r="FC504" s="701">
        <v>982</v>
      </c>
      <c r="FD504" s="607">
        <v>26.186666666666667</v>
      </c>
      <c r="FE504" s="623">
        <v>157.12</v>
      </c>
      <c r="FF504" s="42"/>
      <c r="FG504" s="42"/>
      <c r="FH504" s="42"/>
      <c r="FI504" s="42"/>
      <c r="FJ504" s="601"/>
      <c r="FK504" s="601"/>
      <c r="FL504" s="601"/>
      <c r="FM504" s="591"/>
      <c r="FN504" s="734">
        <v>11.074338085539715</v>
      </c>
      <c r="FP504" s="602">
        <v>290</v>
      </c>
      <c r="FQ504" s="96"/>
      <c r="FR504" s="93"/>
      <c r="FS504" s="629">
        <v>52.289669861554849</v>
      </c>
      <c r="GR504" s="225"/>
      <c r="GS504" s="225"/>
    </row>
    <row r="505" spans="1:201" hidden="1" x14ac:dyDescent="0.25">
      <c r="A505" s="101">
        <v>382</v>
      </c>
      <c r="B505" s="228">
        <f>COUNTIFS($E$1:E505,E505,$G$1:G505,G505)</f>
        <v>1</v>
      </c>
      <c r="C505" s="228"/>
      <c r="D505" s="966">
        <v>8301</v>
      </c>
      <c r="E505" s="233" t="s">
        <v>1558</v>
      </c>
      <c r="F505" s="223" t="s">
        <v>306</v>
      </c>
      <c r="G505" s="230">
        <v>7911294028</v>
      </c>
      <c r="H505" s="230">
        <f t="shared" si="11"/>
        <v>39</v>
      </c>
      <c r="I505" s="223" t="s">
        <v>1548</v>
      </c>
      <c r="J505" s="232" t="s">
        <v>856</v>
      </c>
      <c r="K505" s="230" t="s">
        <v>53</v>
      </c>
      <c r="L505" s="257" t="s">
        <v>48</v>
      </c>
      <c r="M505" s="230">
        <v>19</v>
      </c>
      <c r="N505" s="223" t="s">
        <v>1221</v>
      </c>
      <c r="O505" s="223" t="s">
        <v>863</v>
      </c>
      <c r="P505" s="223"/>
      <c r="Q505" s="296" t="s">
        <v>1261</v>
      </c>
      <c r="T505" s="173" t="s">
        <v>1545</v>
      </c>
      <c r="U505" s="177" t="s">
        <v>1214</v>
      </c>
      <c r="V505" s="193" t="s">
        <v>545</v>
      </c>
      <c r="W505" s="173" t="s">
        <v>1298</v>
      </c>
      <c r="X505" s="190" t="s">
        <v>808</v>
      </c>
      <c r="Y505" s="173" t="s">
        <v>545</v>
      </c>
      <c r="Z505" s="173" t="s">
        <v>545</v>
      </c>
      <c r="AA505" s="97"/>
      <c r="AB505" s="97"/>
      <c r="AC505" s="218"/>
      <c r="AD505" s="218"/>
      <c r="AE505" s="218"/>
      <c r="AF505" s="218"/>
      <c r="AG505" s="218"/>
      <c r="AH505" s="166" t="s">
        <v>158</v>
      </c>
      <c r="AP505" s="370">
        <v>3.4</v>
      </c>
      <c r="AQ505" s="487">
        <v>26</v>
      </c>
      <c r="AR505" s="488">
        <v>66.7</v>
      </c>
      <c r="AS505" s="322">
        <v>96.1</v>
      </c>
      <c r="AT505" s="373">
        <v>0.13076923076923078</v>
      </c>
      <c r="AU505" s="369">
        <v>8.7223076923076928</v>
      </c>
      <c r="AV505" s="325">
        <v>3.6677454153182305E-2</v>
      </c>
      <c r="AW505" s="226">
        <v>0.7</v>
      </c>
      <c r="AX505" s="326">
        <v>0.14000000000000001</v>
      </c>
      <c r="AY505" s="226">
        <v>4.8899999999999997</v>
      </c>
      <c r="AZ505" s="231" t="s">
        <v>754</v>
      </c>
      <c r="BA505" s="327">
        <v>1.44</v>
      </c>
      <c r="BB505" s="328">
        <v>5.9899999999999997E-3</v>
      </c>
      <c r="BC505" s="329">
        <v>0.54</v>
      </c>
      <c r="BD505" s="329"/>
      <c r="BJ505" s="226">
        <v>29.7</v>
      </c>
      <c r="BK505" s="226">
        <v>68.900000000000006</v>
      </c>
      <c r="BL505" s="331">
        <v>0.43105950653120462</v>
      </c>
      <c r="BM505" s="332">
        <v>1.2999999999999999E-2</v>
      </c>
      <c r="BN505" s="231" t="s">
        <v>754</v>
      </c>
      <c r="BO505" s="280">
        <v>2.17</v>
      </c>
      <c r="BP505" s="280">
        <v>1.4</v>
      </c>
      <c r="BR505" s="330">
        <v>37.19</v>
      </c>
      <c r="BS505" s="330">
        <v>93.7</v>
      </c>
      <c r="BT505" s="477">
        <v>32662</v>
      </c>
      <c r="BU505" s="330">
        <v>6.2999999999999972</v>
      </c>
      <c r="BV505" s="330">
        <v>38.169999999999995</v>
      </c>
      <c r="BW505" s="330">
        <v>78.400000000000006</v>
      </c>
      <c r="BX505" s="330">
        <v>32.4</v>
      </c>
      <c r="BY505" s="330">
        <v>11.6</v>
      </c>
      <c r="BZ505" s="330">
        <v>4.79</v>
      </c>
      <c r="CA505" s="330">
        <v>2.37</v>
      </c>
      <c r="CB505" s="330">
        <v>0.98</v>
      </c>
      <c r="CC505" s="330">
        <v>3.3000000000000002E-2</v>
      </c>
      <c r="CN505" s="470">
        <v>41.9</v>
      </c>
      <c r="CO505" s="470">
        <v>89.2</v>
      </c>
      <c r="CP505" s="470">
        <v>37.299999999999997</v>
      </c>
      <c r="CQ505" s="470">
        <v>3.28</v>
      </c>
      <c r="CR505" s="470">
        <v>1.37</v>
      </c>
      <c r="CS505" s="470">
        <v>1.3</v>
      </c>
      <c r="CT505" s="470">
        <v>0.55000000000000004</v>
      </c>
      <c r="CU505" s="470">
        <v>0.66</v>
      </c>
      <c r="CV505" s="280"/>
      <c r="CX505" s="158"/>
      <c r="CY505" s="158"/>
      <c r="CZ505" s="62" t="s">
        <v>936</v>
      </c>
      <c r="DA505" s="62" t="s">
        <v>1293</v>
      </c>
      <c r="DM505" s="226">
        <v>39</v>
      </c>
      <c r="DN505" s="521" t="s">
        <v>1088</v>
      </c>
      <c r="DO505" s="46" t="s">
        <v>48</v>
      </c>
      <c r="DP505" s="986" t="s">
        <v>158</v>
      </c>
      <c r="DQ505" s="230">
        <v>2</v>
      </c>
      <c r="DR505" s="546" t="s">
        <v>89</v>
      </c>
      <c r="DS505" s="546" t="s">
        <v>89</v>
      </c>
      <c r="DX505" s="223" t="s">
        <v>863</v>
      </c>
      <c r="DY505" s="223" t="s">
        <v>863</v>
      </c>
      <c r="DZ505" s="230">
        <v>3200</v>
      </c>
      <c r="EA505" s="230">
        <v>42.1</v>
      </c>
      <c r="EB505" s="230">
        <v>57.9</v>
      </c>
      <c r="EC505" s="223" t="s">
        <v>863</v>
      </c>
      <c r="ED505" s="223" t="s">
        <v>863</v>
      </c>
      <c r="EE505" s="223" t="s">
        <v>863</v>
      </c>
      <c r="EF505" s="230">
        <v>2.19</v>
      </c>
      <c r="EG505" s="230">
        <v>0</v>
      </c>
      <c r="EH505" s="547">
        <v>7</v>
      </c>
      <c r="EI505" s="282" t="s">
        <v>571</v>
      </c>
      <c r="EJ505" s="282">
        <v>19</v>
      </c>
      <c r="EK505" s="107"/>
      <c r="EL505" s="107">
        <v>2</v>
      </c>
      <c r="EM505" s="223">
        <v>1</v>
      </c>
      <c r="EN505" s="223">
        <v>180</v>
      </c>
      <c r="EO505" s="223">
        <v>93</v>
      </c>
      <c r="EP505" s="557">
        <f>EO505/((EN505/100)*(EN505/100))</f>
        <v>28.703703703703702</v>
      </c>
      <c r="EQ505" s="557">
        <v>2</v>
      </c>
      <c r="ER505" s="107" t="s">
        <v>863</v>
      </c>
      <c r="ES505" s="557" t="s">
        <v>754</v>
      </c>
      <c r="ET505" s="557" t="s">
        <v>754</v>
      </c>
      <c r="EU505" s="107" t="s">
        <v>863</v>
      </c>
      <c r="EV505" s="107"/>
      <c r="EW505" s="107"/>
      <c r="EX505" s="987">
        <v>8301</v>
      </c>
      <c r="EY505" s="620">
        <v>75</v>
      </c>
      <c r="EZ505" s="228">
        <v>22881</v>
      </c>
      <c r="FA505" s="228">
        <v>2</v>
      </c>
      <c r="FB505" s="621">
        <v>610.16</v>
      </c>
      <c r="FC505" s="701">
        <v>19180</v>
      </c>
      <c r="FD505" s="607">
        <v>511.46666666666664</v>
      </c>
      <c r="FE505" s="623">
        <v>9717.8666666666668</v>
      </c>
      <c r="FF505" s="93"/>
      <c r="FJ505" s="589"/>
      <c r="FK505" s="589"/>
      <c r="FM505" s="591"/>
      <c r="FN505" s="734">
        <v>6.2565172054223153</v>
      </c>
      <c r="FP505" s="602">
        <v>3200</v>
      </c>
      <c r="FQ505" s="544"/>
      <c r="FR505" s="93"/>
      <c r="FS505" s="629">
        <v>83.825007648267118</v>
      </c>
      <c r="GR505" s="225"/>
      <c r="GS505" s="225"/>
    </row>
    <row r="506" spans="1:201" hidden="1" x14ac:dyDescent="0.25">
      <c r="A506" s="101">
        <v>383</v>
      </c>
      <c r="B506" s="228">
        <f>COUNTIFS($E$1:E506,E506,$G$1:G506,G506)</f>
        <v>2</v>
      </c>
      <c r="C506" s="228"/>
      <c r="D506" s="966">
        <v>8313</v>
      </c>
      <c r="E506" s="233" t="s">
        <v>982</v>
      </c>
      <c r="F506" s="223" t="s">
        <v>498</v>
      </c>
      <c r="G506" s="230" t="s">
        <v>1559</v>
      </c>
      <c r="H506" s="230">
        <f t="shared" si="11"/>
        <v>115</v>
      </c>
      <c r="I506" s="223" t="s">
        <v>1560</v>
      </c>
      <c r="J506" s="232" t="s">
        <v>1561</v>
      </c>
      <c r="K506" s="230" t="s">
        <v>980</v>
      </c>
      <c r="L506" s="257" t="s">
        <v>48</v>
      </c>
      <c r="M506" s="230">
        <v>34</v>
      </c>
      <c r="N506" s="223" t="s">
        <v>736</v>
      </c>
      <c r="O506" s="223" t="s">
        <v>969</v>
      </c>
      <c r="P506" s="620"/>
      <c r="Q506" s="300" t="s">
        <v>1261</v>
      </c>
      <c r="T506" s="173" t="s">
        <v>1545</v>
      </c>
      <c r="U506" s="177" t="s">
        <v>1214</v>
      </c>
      <c r="V506" s="193" t="s">
        <v>545</v>
      </c>
      <c r="W506" s="173" t="s">
        <v>1298</v>
      </c>
      <c r="X506" s="190" t="s">
        <v>808</v>
      </c>
      <c r="Y506" s="173" t="s">
        <v>545</v>
      </c>
      <c r="Z506" s="173" t="s">
        <v>545</v>
      </c>
      <c r="AA506" s="97"/>
      <c r="AB506" s="97"/>
      <c r="AC506" s="218"/>
      <c r="AD506" s="218"/>
      <c r="AE506" s="218"/>
      <c r="AF506" s="218"/>
      <c r="AG506" s="218"/>
      <c r="AH506" s="166" t="s">
        <v>158</v>
      </c>
      <c r="AP506" s="370">
        <v>48.6</v>
      </c>
      <c r="AQ506" s="487">
        <v>31.3</v>
      </c>
      <c r="AR506" s="488">
        <v>16.100000000000001</v>
      </c>
      <c r="AS506" s="322">
        <v>96</v>
      </c>
      <c r="AT506" s="373">
        <v>1.5527156549520766</v>
      </c>
      <c r="AU506" s="369">
        <v>24.998722044728435</v>
      </c>
      <c r="AV506" s="325">
        <v>1.0253164556962024</v>
      </c>
      <c r="AW506" s="226">
        <v>45.5</v>
      </c>
      <c r="AX506" s="326">
        <v>0.32</v>
      </c>
      <c r="AY506" s="226">
        <v>0.66</v>
      </c>
      <c r="AZ506" s="231" t="s">
        <v>754</v>
      </c>
      <c r="BA506" s="327">
        <v>3.8</v>
      </c>
      <c r="BB506" s="328">
        <v>1.6199999999999999E-3</v>
      </c>
      <c r="BC506" s="329">
        <v>0.62000000000000033</v>
      </c>
      <c r="BD506" s="329"/>
      <c r="BJ506" s="226">
        <v>70.099999999999994</v>
      </c>
      <c r="BK506" s="226">
        <v>29.7</v>
      </c>
      <c r="BL506" s="331">
        <v>2.3602693602693603</v>
      </c>
      <c r="BM506" s="332">
        <v>3.14</v>
      </c>
      <c r="BN506" s="231" t="s">
        <v>754</v>
      </c>
      <c r="BO506" s="280">
        <v>1.45</v>
      </c>
      <c r="BP506" s="280">
        <v>0.46</v>
      </c>
      <c r="BR506" s="330">
        <v>28.03</v>
      </c>
      <c r="BS506" s="330">
        <v>97.3</v>
      </c>
      <c r="BT506" s="477">
        <v>23389</v>
      </c>
      <c r="BU506" s="330">
        <v>2.7000000000000028</v>
      </c>
      <c r="BV506" s="330">
        <v>33.97</v>
      </c>
      <c r="BW506" s="330">
        <v>25.5</v>
      </c>
      <c r="BX506" s="330">
        <v>9.0299999999999994</v>
      </c>
      <c r="BY506" s="330">
        <v>53.5</v>
      </c>
      <c r="BZ506" s="330">
        <v>19</v>
      </c>
      <c r="CA506" s="330">
        <v>16.7</v>
      </c>
      <c r="CB506" s="330">
        <v>5.94</v>
      </c>
      <c r="CC506" s="330">
        <v>2.0299999999999998</v>
      </c>
      <c r="CN506" s="470">
        <v>31.8</v>
      </c>
      <c r="CO506" s="470">
        <v>71.2</v>
      </c>
      <c r="CP506" s="470">
        <v>22.7</v>
      </c>
      <c r="CQ506" s="470">
        <v>15.1</v>
      </c>
      <c r="CR506" s="470">
        <v>4.8099999999999996</v>
      </c>
      <c r="CS506" s="470">
        <v>10.9</v>
      </c>
      <c r="CT506" s="470">
        <v>3.47</v>
      </c>
      <c r="CU506" s="470">
        <v>0.33</v>
      </c>
      <c r="CV506" s="280"/>
      <c r="CX506" s="158"/>
      <c r="CY506" s="158"/>
      <c r="CZ506" s="62" t="s">
        <v>927</v>
      </c>
      <c r="DA506" s="62" t="s">
        <v>928</v>
      </c>
      <c r="DM506" s="226">
        <v>15</v>
      </c>
      <c r="DN506" s="521" t="s">
        <v>1088</v>
      </c>
      <c r="DO506" s="46" t="s">
        <v>48</v>
      </c>
      <c r="DX506" s="230">
        <v>1.6</v>
      </c>
      <c r="DY506" s="223" t="s">
        <v>863</v>
      </c>
      <c r="DZ506" s="223" t="s">
        <v>863</v>
      </c>
      <c r="EA506" s="223" t="s">
        <v>863</v>
      </c>
      <c r="EB506" s="223" t="s">
        <v>863</v>
      </c>
      <c r="EC506" s="223" t="s">
        <v>863</v>
      </c>
      <c r="ED506" s="223" t="s">
        <v>863</v>
      </c>
      <c r="EE506" s="223" t="s">
        <v>863</v>
      </c>
      <c r="EF506" s="223" t="s">
        <v>863</v>
      </c>
      <c r="EG506" s="230">
        <v>0</v>
      </c>
      <c r="EX506" s="987">
        <v>8313</v>
      </c>
      <c r="EY506" s="620"/>
      <c r="EZ506" s="228"/>
      <c r="FA506" s="228">
        <v>2</v>
      </c>
      <c r="FB506" s="621"/>
      <c r="FC506" s="701"/>
      <c r="FD506" s="932">
        <v>7483</v>
      </c>
      <c r="FE506" s="623">
        <v>254422</v>
      </c>
      <c r="FF506" s="93"/>
      <c r="FJ506" s="589"/>
      <c r="FK506" s="589"/>
      <c r="FM506" s="591"/>
      <c r="FN506" s="734"/>
      <c r="FP506" s="602"/>
      <c r="FQ506" s="544"/>
      <c r="FR506" s="93"/>
      <c r="FS506" s="629">
        <v>80.7</v>
      </c>
      <c r="GR506" s="225"/>
      <c r="GS506" s="225"/>
    </row>
    <row r="507" spans="1:201" hidden="1" x14ac:dyDescent="0.25">
      <c r="A507" s="101">
        <v>384</v>
      </c>
      <c r="B507" s="228">
        <f>COUNTIFS($E$1:E507,E507,$G$1:G507,G507)</f>
        <v>1</v>
      </c>
      <c r="C507" s="228"/>
      <c r="D507" s="966">
        <v>8314</v>
      </c>
      <c r="E507" s="233" t="s">
        <v>1562</v>
      </c>
      <c r="F507" s="223" t="s">
        <v>36</v>
      </c>
      <c r="G507" s="230">
        <v>5406100172</v>
      </c>
      <c r="H507" s="230">
        <f t="shared" si="11"/>
        <v>64</v>
      </c>
      <c r="I507" s="223" t="s">
        <v>1560</v>
      </c>
      <c r="J507" s="232" t="s">
        <v>768</v>
      </c>
      <c r="K507" s="230" t="s">
        <v>53</v>
      </c>
      <c r="L507" s="257" t="s">
        <v>48</v>
      </c>
      <c r="M507" s="230">
        <v>6</v>
      </c>
      <c r="N507" s="223" t="s">
        <v>1551</v>
      </c>
      <c r="O507" s="223" t="s">
        <v>863</v>
      </c>
      <c r="P507" s="620"/>
      <c r="Q507" s="300" t="s">
        <v>1261</v>
      </c>
      <c r="T507" s="173" t="s">
        <v>1545</v>
      </c>
      <c r="U507" s="177" t="s">
        <v>1214</v>
      </c>
      <c r="V507" s="193" t="s">
        <v>545</v>
      </c>
      <c r="W507" s="173" t="s">
        <v>1298</v>
      </c>
      <c r="X507" s="190" t="s">
        <v>808</v>
      </c>
      <c r="Y507" s="173" t="s">
        <v>545</v>
      </c>
      <c r="Z507" s="173" t="s">
        <v>545</v>
      </c>
      <c r="AA507" s="97"/>
      <c r="AB507" s="97"/>
      <c r="AC507" s="218"/>
      <c r="AD507" s="218"/>
      <c r="AE507" s="218"/>
      <c r="AF507" s="218"/>
      <c r="AG507" s="218"/>
      <c r="AH507" s="166" t="s">
        <v>161</v>
      </c>
      <c r="AP507" s="370">
        <v>54.3</v>
      </c>
      <c r="AQ507" s="487">
        <v>35.4</v>
      </c>
      <c r="AR507" s="488">
        <v>5.42</v>
      </c>
      <c r="AS507" s="322">
        <v>95.11999999999999</v>
      </c>
      <c r="AT507" s="373">
        <v>1.5338983050847457</v>
      </c>
      <c r="AU507" s="369">
        <v>8.3137288135593206</v>
      </c>
      <c r="AV507" s="325">
        <v>1.3302302792748653</v>
      </c>
      <c r="AW507" s="226">
        <v>46.1</v>
      </c>
      <c r="AX507" s="326">
        <v>0.59</v>
      </c>
      <c r="AY507" s="226">
        <v>1.0900000000000001</v>
      </c>
      <c r="AZ507" s="231" t="s">
        <v>754</v>
      </c>
      <c r="BA507" s="327">
        <v>12.3</v>
      </c>
      <c r="BB507" s="328">
        <v>5.5E-2</v>
      </c>
      <c r="BC507" s="329">
        <v>1.6399999999999992</v>
      </c>
      <c r="BD507" s="329"/>
      <c r="BJ507" s="226">
        <v>17.7</v>
      </c>
      <c r="BK507" s="226">
        <v>82.3</v>
      </c>
      <c r="BL507" s="331">
        <v>0.21506682867557717</v>
      </c>
      <c r="BM507" s="332">
        <v>0.23</v>
      </c>
      <c r="BN507" s="231" t="s">
        <v>754</v>
      </c>
      <c r="BO507" s="280">
        <v>1.1599999999999999</v>
      </c>
      <c r="BP507" s="280">
        <v>2.56</v>
      </c>
      <c r="BR507" s="330">
        <v>17.559999999999999</v>
      </c>
      <c r="BS507" s="330">
        <v>84.2</v>
      </c>
      <c r="BT507" s="477">
        <v>39198</v>
      </c>
      <c r="BU507" s="330">
        <v>15.799999999999997</v>
      </c>
      <c r="BV507" s="330">
        <v>32.26</v>
      </c>
      <c r="BW507" s="330">
        <v>26.1</v>
      </c>
      <c r="BX507" s="330">
        <v>10.1</v>
      </c>
      <c r="BY507" s="330">
        <v>19.3</v>
      </c>
      <c r="BZ507" s="330">
        <v>7.46</v>
      </c>
      <c r="CA507" s="330">
        <v>38.1</v>
      </c>
      <c r="CB507" s="330">
        <v>14.7</v>
      </c>
      <c r="CC507" s="330">
        <v>0.67</v>
      </c>
      <c r="CN507" s="470">
        <v>33.6</v>
      </c>
      <c r="CO507" s="470">
        <v>35.700000000000003</v>
      </c>
      <c r="CP507" s="470">
        <v>12</v>
      </c>
      <c r="CQ507" s="470">
        <v>11.6</v>
      </c>
      <c r="CR507" s="470">
        <v>3.89</v>
      </c>
      <c r="CS507" s="470">
        <v>37.700000000000003</v>
      </c>
      <c r="CT507" s="470">
        <v>12.7</v>
      </c>
      <c r="CU507" s="470">
        <v>1.48</v>
      </c>
      <c r="CV507" s="280"/>
      <c r="CX507" s="158"/>
      <c r="CY507" s="158"/>
      <c r="CZ507" s="62" t="s">
        <v>927</v>
      </c>
      <c r="DA507" s="62" t="s">
        <v>928</v>
      </c>
      <c r="DM507" s="226">
        <v>64</v>
      </c>
      <c r="DN507" s="521" t="s">
        <v>1088</v>
      </c>
      <c r="DO507" s="46" t="s">
        <v>48</v>
      </c>
      <c r="DP507" s="986" t="s">
        <v>161</v>
      </c>
      <c r="DX507" s="223" t="s">
        <v>863</v>
      </c>
      <c r="DY507" s="223" t="s">
        <v>863</v>
      </c>
      <c r="DZ507" s="230">
        <v>178</v>
      </c>
      <c r="EA507" s="230">
        <v>2.2000000000000002</v>
      </c>
      <c r="EB507" s="230">
        <v>97.8</v>
      </c>
      <c r="EC507" s="223" t="s">
        <v>863</v>
      </c>
      <c r="ED507" s="223" t="s">
        <v>863</v>
      </c>
      <c r="EE507" s="223" t="s">
        <v>863</v>
      </c>
      <c r="EF507" s="223" t="s">
        <v>863</v>
      </c>
      <c r="EG507" s="230">
        <v>0</v>
      </c>
      <c r="EI507" s="282" t="s">
        <v>1551</v>
      </c>
      <c r="EJ507" s="282">
        <v>6</v>
      </c>
      <c r="EK507" s="230"/>
      <c r="EL507" s="107">
        <v>2</v>
      </c>
      <c r="EM507" s="223">
        <v>0</v>
      </c>
      <c r="EN507" s="223">
        <v>173</v>
      </c>
      <c r="EO507" s="223">
        <v>84</v>
      </c>
      <c r="EP507" s="557">
        <f>EO507/((EN507/100)*(EN507/100))</f>
        <v>28.06642386982525</v>
      </c>
      <c r="EQ507" s="557">
        <v>1</v>
      </c>
      <c r="ER507" s="107" t="s">
        <v>863</v>
      </c>
      <c r="ES507" s="557">
        <v>1</v>
      </c>
      <c r="ET507" s="557">
        <v>1</v>
      </c>
      <c r="EU507" s="107">
        <v>1</v>
      </c>
      <c r="EV507" s="1030">
        <v>43305</v>
      </c>
      <c r="EX507" s="987">
        <v>8314</v>
      </c>
      <c r="EY507" s="620">
        <v>75</v>
      </c>
      <c r="EZ507" s="228">
        <v>1208</v>
      </c>
      <c r="FA507" s="228">
        <v>2</v>
      </c>
      <c r="FB507" s="621">
        <v>32.213333333333331</v>
      </c>
      <c r="FC507" s="701">
        <v>461</v>
      </c>
      <c r="FD507" s="607">
        <v>12.293333333333333</v>
      </c>
      <c r="FE507" s="623">
        <v>73.760000000000005</v>
      </c>
      <c r="FF507" s="42"/>
      <c r="FG507" s="42"/>
      <c r="FH507" s="42"/>
      <c r="FI507" s="42"/>
      <c r="FJ507" s="601"/>
      <c r="FK507" s="601"/>
      <c r="FL507" s="601"/>
      <c r="FM507" s="591"/>
      <c r="FN507" s="734">
        <v>14.479392624728851</v>
      </c>
      <c r="FP507" s="602">
        <v>178</v>
      </c>
      <c r="FQ507" s="96"/>
      <c r="FR507" s="93"/>
      <c r="FS507" s="629">
        <v>38.162251655629142</v>
      </c>
      <c r="GR507" s="225"/>
      <c r="GS507" s="225"/>
    </row>
    <row r="508" spans="1:201" hidden="1" x14ac:dyDescent="0.25">
      <c r="A508" s="101">
        <v>385</v>
      </c>
      <c r="B508" s="228">
        <f>COUNTIFS($E$1:E508,E508,$G$1:G508,G508)</f>
        <v>1</v>
      </c>
      <c r="C508" s="228"/>
      <c r="D508" s="966">
        <v>8335</v>
      </c>
      <c r="E508" s="233" t="s">
        <v>1568</v>
      </c>
      <c r="F508" s="223" t="s">
        <v>91</v>
      </c>
      <c r="G508" s="230">
        <v>6201190457</v>
      </c>
      <c r="H508" s="230">
        <f t="shared" si="11"/>
        <v>56</v>
      </c>
      <c r="I508" s="223" t="s">
        <v>1569</v>
      </c>
      <c r="J508" s="232" t="s">
        <v>1570</v>
      </c>
      <c r="K508" s="230" t="s">
        <v>53</v>
      </c>
      <c r="L508" s="257" t="s">
        <v>48</v>
      </c>
      <c r="M508" s="230">
        <v>7</v>
      </c>
      <c r="N508" s="223" t="s">
        <v>571</v>
      </c>
      <c r="O508" s="223" t="s">
        <v>863</v>
      </c>
      <c r="P508" s="620"/>
      <c r="Q508" s="300" t="s">
        <v>1261</v>
      </c>
      <c r="T508" s="173" t="s">
        <v>1545</v>
      </c>
      <c r="U508" s="177" t="s">
        <v>1214</v>
      </c>
      <c r="V508" s="193" t="s">
        <v>545</v>
      </c>
      <c r="W508" s="173" t="s">
        <v>1298</v>
      </c>
      <c r="X508" s="190" t="s">
        <v>808</v>
      </c>
      <c r="Y508" s="173" t="s">
        <v>545</v>
      </c>
      <c r="Z508" s="173" t="s">
        <v>545</v>
      </c>
      <c r="AA508" s="97"/>
      <c r="AB508" s="97"/>
      <c r="AC508" s="218"/>
      <c r="AD508" s="218"/>
      <c r="AE508" s="218"/>
      <c r="AF508" s="218"/>
      <c r="AG508" s="218"/>
      <c r="AH508" s="166" t="s">
        <v>161</v>
      </c>
      <c r="AP508" s="370">
        <v>67.8</v>
      </c>
      <c r="AQ508" s="487">
        <v>25.3</v>
      </c>
      <c r="AR508" s="488">
        <v>3.47</v>
      </c>
      <c r="AS508" s="322">
        <v>96.57</v>
      </c>
      <c r="AT508" s="373">
        <v>2.6798418972332012</v>
      </c>
      <c r="AU508" s="369">
        <v>9.2990513833992079</v>
      </c>
      <c r="AV508" s="325">
        <v>2.3566214807090717</v>
      </c>
      <c r="AW508" s="226">
        <v>56.9</v>
      </c>
      <c r="AX508" s="326">
        <v>0.43</v>
      </c>
      <c r="AY508" s="226">
        <v>0.63</v>
      </c>
      <c r="AZ508" s="231" t="s">
        <v>754</v>
      </c>
      <c r="BA508" s="327">
        <v>4.91</v>
      </c>
      <c r="BB508" s="328">
        <v>0.06</v>
      </c>
      <c r="BC508" s="329">
        <v>2.1799999999999997</v>
      </c>
      <c r="BD508" s="329"/>
      <c r="BJ508" s="226">
        <v>32.200000000000003</v>
      </c>
      <c r="BK508" s="226">
        <v>66.7</v>
      </c>
      <c r="BL508" s="331">
        <v>0.48275862068965519</v>
      </c>
      <c r="BM508" s="332">
        <v>0.33</v>
      </c>
      <c r="BN508" s="231" t="s">
        <v>754</v>
      </c>
      <c r="BO508" s="280">
        <v>0.16</v>
      </c>
      <c r="BP508" s="280">
        <v>0.42</v>
      </c>
      <c r="BR508" s="330">
        <v>2.3600000000000003</v>
      </c>
      <c r="BS508" s="330">
        <v>82.5</v>
      </c>
      <c r="BT508" s="477">
        <v>51934</v>
      </c>
      <c r="BU508" s="330">
        <v>17.5</v>
      </c>
      <c r="BV508" s="330">
        <v>18.46</v>
      </c>
      <c r="BW508" s="330">
        <v>5.72</v>
      </c>
      <c r="BX508" s="330">
        <v>1.31</v>
      </c>
      <c r="BY508" s="330">
        <v>4.59</v>
      </c>
      <c r="BZ508" s="330">
        <v>1.05</v>
      </c>
      <c r="CA508" s="330">
        <v>70.5</v>
      </c>
      <c r="CB508" s="330">
        <v>16.100000000000001</v>
      </c>
      <c r="CC508" s="330">
        <v>1.97</v>
      </c>
      <c r="CN508" s="470">
        <v>16.399999999999999</v>
      </c>
      <c r="CO508" s="470">
        <v>9.98</v>
      </c>
      <c r="CP508" s="470">
        <v>1.64</v>
      </c>
      <c r="CQ508" s="470">
        <v>6.16</v>
      </c>
      <c r="CR508" s="470">
        <v>1.01</v>
      </c>
      <c r="CS508" s="470">
        <v>65</v>
      </c>
      <c r="CT508" s="470">
        <v>10.7</v>
      </c>
      <c r="CU508" s="470">
        <v>1.31</v>
      </c>
      <c r="CV508" s="280"/>
      <c r="CX508" s="158"/>
      <c r="CY508" s="158"/>
      <c r="CZ508" s="62" t="s">
        <v>927</v>
      </c>
      <c r="DA508" s="231" t="s">
        <v>928</v>
      </c>
      <c r="DM508" s="226">
        <v>56</v>
      </c>
      <c r="DN508" s="521" t="s">
        <v>1088</v>
      </c>
      <c r="DO508" s="46" t="s">
        <v>48</v>
      </c>
      <c r="DP508" s="986" t="s">
        <v>161</v>
      </c>
      <c r="DX508" s="223" t="s">
        <v>863</v>
      </c>
      <c r="DY508" s="223" t="s">
        <v>863</v>
      </c>
      <c r="DZ508" s="230">
        <v>266</v>
      </c>
      <c r="EA508" s="230">
        <v>15.4</v>
      </c>
      <c r="EB508" s="230">
        <v>84.6</v>
      </c>
      <c r="EC508" s="223" t="s">
        <v>863</v>
      </c>
      <c r="ED508" s="223" t="s">
        <v>863</v>
      </c>
      <c r="EE508" s="223" t="s">
        <v>863</v>
      </c>
      <c r="EF508" s="223" t="s">
        <v>863</v>
      </c>
      <c r="EG508" s="230">
        <v>0</v>
      </c>
      <c r="EI508" s="282" t="s">
        <v>571</v>
      </c>
      <c r="EJ508" s="282">
        <v>7</v>
      </c>
      <c r="EK508" s="230"/>
      <c r="EL508" s="107">
        <v>2</v>
      </c>
      <c r="EM508" s="223">
        <v>0</v>
      </c>
      <c r="EN508" s="107" t="s">
        <v>754</v>
      </c>
      <c r="EO508" s="223" t="s">
        <v>754</v>
      </c>
      <c r="EP508" s="557" t="s">
        <v>754</v>
      </c>
      <c r="EQ508" s="557">
        <v>0</v>
      </c>
      <c r="ER508" s="107" t="s">
        <v>863</v>
      </c>
      <c r="ES508" s="557">
        <v>1</v>
      </c>
      <c r="ET508" s="557">
        <v>1</v>
      </c>
      <c r="EU508" s="107" t="s">
        <v>863</v>
      </c>
      <c r="EV508" s="107"/>
      <c r="EX508" s="987">
        <v>8335</v>
      </c>
      <c r="EY508" s="620">
        <v>75</v>
      </c>
      <c r="EZ508" s="228">
        <v>3153</v>
      </c>
      <c r="FA508" s="228">
        <v>2</v>
      </c>
      <c r="FB508" s="621">
        <v>84.08</v>
      </c>
      <c r="FC508" s="701">
        <v>2688</v>
      </c>
      <c r="FD508" s="607">
        <v>71.680000000000007</v>
      </c>
      <c r="FE508" s="623">
        <v>501.76</v>
      </c>
      <c r="FF508" s="42"/>
      <c r="FG508" s="42"/>
      <c r="FH508" s="42"/>
      <c r="FI508" s="42"/>
      <c r="FJ508" s="601"/>
      <c r="FK508" s="601"/>
      <c r="FL508" s="601"/>
      <c r="FM508" s="591"/>
      <c r="FN508" s="734">
        <v>3.7109374999999996</v>
      </c>
      <c r="FP508" s="602">
        <v>266</v>
      </c>
      <c r="FQ508" s="96"/>
      <c r="FR508" s="93"/>
      <c r="FS508" s="629">
        <v>85.252140818268316</v>
      </c>
      <c r="GR508" s="225"/>
      <c r="GS508" s="225"/>
    </row>
    <row r="509" spans="1:201" hidden="1" x14ac:dyDescent="0.25">
      <c r="A509" s="101">
        <v>386</v>
      </c>
      <c r="B509" s="228">
        <f>COUNTIFS($E$1:E509,E509,$G$1:G509,G509)</f>
        <v>1</v>
      </c>
      <c r="C509" s="228"/>
      <c r="D509" s="966">
        <v>8347</v>
      </c>
      <c r="E509" s="233" t="s">
        <v>1571</v>
      </c>
      <c r="F509" s="223" t="s">
        <v>43</v>
      </c>
      <c r="G509" s="230">
        <v>400921478</v>
      </c>
      <c r="H509" s="230">
        <f t="shared" si="11"/>
        <v>78</v>
      </c>
      <c r="I509" s="223" t="s">
        <v>1572</v>
      </c>
      <c r="J509" s="232" t="s">
        <v>34</v>
      </c>
      <c r="K509" s="230" t="s">
        <v>53</v>
      </c>
      <c r="L509" s="257" t="s">
        <v>48</v>
      </c>
      <c r="M509" s="230">
        <v>6</v>
      </c>
      <c r="N509" s="223" t="s">
        <v>757</v>
      </c>
      <c r="O509" s="223" t="s">
        <v>863</v>
      </c>
      <c r="P509" s="620"/>
      <c r="Q509" s="300" t="s">
        <v>1261</v>
      </c>
      <c r="T509" s="173" t="s">
        <v>1545</v>
      </c>
      <c r="U509" s="177" t="s">
        <v>1214</v>
      </c>
      <c r="V509" s="193" t="s">
        <v>545</v>
      </c>
      <c r="W509" s="173" t="s">
        <v>1298</v>
      </c>
      <c r="X509" s="190" t="s">
        <v>808</v>
      </c>
      <c r="Y509" s="173" t="s">
        <v>545</v>
      </c>
      <c r="Z509" s="173" t="s">
        <v>545</v>
      </c>
      <c r="AA509" s="97"/>
      <c r="AB509" s="97"/>
      <c r="AC509" s="218"/>
      <c r="AD509" s="218"/>
      <c r="AE509" s="218"/>
      <c r="AF509" s="218"/>
      <c r="AG509" s="218"/>
      <c r="AH509" s="166" t="s">
        <v>161</v>
      </c>
      <c r="AP509" s="370">
        <v>29.4</v>
      </c>
      <c r="AQ509" s="487">
        <v>29.3</v>
      </c>
      <c r="AR509" s="488">
        <v>35.6</v>
      </c>
      <c r="AS509" s="322">
        <v>94.300000000000011</v>
      </c>
      <c r="AT509" s="373">
        <v>1.0034129692832763</v>
      </c>
      <c r="AU509" s="369">
        <v>35.721501706484638</v>
      </c>
      <c r="AV509" s="325">
        <v>0.45300462249614787</v>
      </c>
      <c r="AW509" s="226">
        <v>21</v>
      </c>
      <c r="AX509" s="326">
        <v>0.69</v>
      </c>
      <c r="AY509" s="226">
        <v>2.21</v>
      </c>
      <c r="AZ509" s="231" t="s">
        <v>754</v>
      </c>
      <c r="BA509" s="327">
        <v>20.8</v>
      </c>
      <c r="BB509" s="328">
        <v>0.09</v>
      </c>
      <c r="BC509" s="329">
        <v>1.6799999999999997</v>
      </c>
      <c r="BD509" s="329"/>
      <c r="BJ509" s="226">
        <v>42.5</v>
      </c>
      <c r="BK509" s="226">
        <v>56.9</v>
      </c>
      <c r="BL509" s="331">
        <v>0.74692442882249566</v>
      </c>
      <c r="BM509" s="332">
        <v>0.72</v>
      </c>
      <c r="BN509" s="231" t="s">
        <v>754</v>
      </c>
      <c r="BO509" s="280">
        <v>4.16</v>
      </c>
      <c r="BP509" s="280">
        <v>4.75</v>
      </c>
      <c r="BR509" s="330">
        <v>9.4499999999999993</v>
      </c>
      <c r="BS509" s="330">
        <v>85.4</v>
      </c>
      <c r="BT509" s="477">
        <v>46752</v>
      </c>
      <c r="BU509" s="330">
        <v>14.599999999999994</v>
      </c>
      <c r="BV509" s="330">
        <v>15.489999999999998</v>
      </c>
      <c r="BW509" s="330">
        <v>26.5</v>
      </c>
      <c r="BX509" s="330">
        <v>5.0199999999999996</v>
      </c>
      <c r="BY509" s="330">
        <v>23.4</v>
      </c>
      <c r="BZ509" s="330">
        <v>4.43</v>
      </c>
      <c r="CA509" s="330">
        <v>31.9</v>
      </c>
      <c r="CB509" s="330">
        <v>6.04</v>
      </c>
      <c r="CC509" s="330">
        <v>1.31</v>
      </c>
      <c r="CN509" s="470">
        <v>19.100000000000001</v>
      </c>
      <c r="CO509" s="470">
        <v>10.4</v>
      </c>
      <c r="CP509" s="470">
        <v>1.97</v>
      </c>
      <c r="CQ509" s="470">
        <v>43.2</v>
      </c>
      <c r="CR509" s="470">
        <v>8.23</v>
      </c>
      <c r="CS509" s="470">
        <v>29.3</v>
      </c>
      <c r="CT509" s="470">
        <v>5.59</v>
      </c>
      <c r="CU509" s="470">
        <v>1.43</v>
      </c>
      <c r="CV509" s="280"/>
      <c r="CX509" s="158" t="s">
        <v>929</v>
      </c>
      <c r="CY509" s="158">
        <v>3</v>
      </c>
      <c r="CZ509" s="62" t="s">
        <v>1293</v>
      </c>
      <c r="DA509" s="62" t="s">
        <v>1293</v>
      </c>
      <c r="DM509" s="226">
        <v>78</v>
      </c>
      <c r="DN509" s="521" t="s">
        <v>1088</v>
      </c>
      <c r="DO509" s="46" t="s">
        <v>48</v>
      </c>
      <c r="DP509" s="986" t="s">
        <v>161</v>
      </c>
      <c r="DX509" s="223" t="s">
        <v>863</v>
      </c>
      <c r="DY509" s="223" t="s">
        <v>863</v>
      </c>
      <c r="DZ509" s="230">
        <v>407</v>
      </c>
      <c r="EA509" s="230">
        <v>38.299999999999997</v>
      </c>
      <c r="EB509" s="230">
        <v>61.7</v>
      </c>
      <c r="EC509" s="223" t="s">
        <v>863</v>
      </c>
      <c r="ED509" s="223" t="s">
        <v>863</v>
      </c>
      <c r="EE509" s="223" t="s">
        <v>863</v>
      </c>
      <c r="EF509" s="223" t="s">
        <v>863</v>
      </c>
      <c r="EG509" s="230">
        <v>0</v>
      </c>
      <c r="EI509" s="282" t="s">
        <v>757</v>
      </c>
      <c r="EJ509" s="282">
        <v>6</v>
      </c>
      <c r="EK509" s="230"/>
      <c r="EL509" s="107">
        <v>2</v>
      </c>
      <c r="EM509" s="223">
        <v>0</v>
      </c>
      <c r="EN509" s="107" t="s">
        <v>754</v>
      </c>
      <c r="EO509" s="223" t="s">
        <v>754</v>
      </c>
      <c r="EP509" s="557" t="s">
        <v>754</v>
      </c>
      <c r="EQ509" s="557">
        <v>1</v>
      </c>
      <c r="ER509" s="107" t="s">
        <v>863</v>
      </c>
      <c r="ES509" s="557">
        <v>2</v>
      </c>
      <c r="ET509" s="557">
        <v>1</v>
      </c>
      <c r="EU509" s="107" t="s">
        <v>863</v>
      </c>
      <c r="EV509" s="107"/>
      <c r="EX509" s="987">
        <v>8347</v>
      </c>
      <c r="EY509" s="620">
        <v>75</v>
      </c>
      <c r="EZ509" s="228">
        <v>2746</v>
      </c>
      <c r="FA509" s="228">
        <v>2</v>
      </c>
      <c r="FB509" s="621">
        <v>73.226666666666674</v>
      </c>
      <c r="FC509" s="701">
        <v>1389</v>
      </c>
      <c r="FD509" s="607">
        <v>37.04</v>
      </c>
      <c r="FE509" s="623">
        <v>222.24</v>
      </c>
      <c r="FF509" s="42"/>
      <c r="FG509" s="42"/>
      <c r="FH509" s="42"/>
      <c r="FI509" s="42"/>
      <c r="FJ509" s="601"/>
      <c r="FK509" s="601"/>
      <c r="FL509" s="601"/>
      <c r="FM509" s="591"/>
      <c r="FN509" s="734">
        <v>10.988120950323975</v>
      </c>
      <c r="FP509" s="602">
        <v>407</v>
      </c>
      <c r="FQ509" s="96"/>
      <c r="FR509" s="93"/>
      <c r="FS509" s="629">
        <v>50.582665695557175</v>
      </c>
      <c r="GR509" s="225"/>
      <c r="GS509" s="225"/>
    </row>
    <row r="510" spans="1:201" hidden="1" x14ac:dyDescent="0.25">
      <c r="A510" s="101">
        <v>387</v>
      </c>
      <c r="B510" s="228">
        <f>COUNTIFS($E$1:E510,E510,$G$1:G510,G510)</f>
        <v>1</v>
      </c>
      <c r="C510" s="228"/>
      <c r="D510" s="966">
        <v>8348</v>
      </c>
      <c r="E510" s="233" t="s">
        <v>1573</v>
      </c>
      <c r="F510" s="209" t="s">
        <v>819</v>
      </c>
      <c r="G510" s="207">
        <v>7754235313</v>
      </c>
      <c r="H510" s="230">
        <f t="shared" si="11"/>
        <v>41</v>
      </c>
      <c r="I510" s="209" t="s">
        <v>1572</v>
      </c>
      <c r="J510" s="210" t="s">
        <v>820</v>
      </c>
      <c r="K510" s="207" t="s">
        <v>53</v>
      </c>
      <c r="L510" s="256" t="s">
        <v>48</v>
      </c>
      <c r="M510" s="207">
        <v>4</v>
      </c>
      <c r="N510" s="209" t="s">
        <v>575</v>
      </c>
      <c r="O510" s="209" t="s">
        <v>863</v>
      </c>
      <c r="P510" s="620"/>
      <c r="Q510" s="683" t="s">
        <v>1261</v>
      </c>
      <c r="T510" s="173" t="s">
        <v>1545</v>
      </c>
      <c r="U510" s="177" t="s">
        <v>1214</v>
      </c>
      <c r="V510" s="193" t="s">
        <v>545</v>
      </c>
      <c r="W510" s="173" t="s">
        <v>1298</v>
      </c>
      <c r="X510" s="190" t="s">
        <v>808</v>
      </c>
      <c r="Y510" s="173" t="s">
        <v>545</v>
      </c>
      <c r="Z510" s="173" t="s">
        <v>545</v>
      </c>
      <c r="AA510" s="97"/>
      <c r="AB510" s="97"/>
      <c r="AC510" s="218"/>
      <c r="AD510" s="218"/>
      <c r="AE510" s="218"/>
      <c r="AF510" s="218"/>
      <c r="AG510" s="218"/>
      <c r="AH510" s="166" t="s">
        <v>161</v>
      </c>
      <c r="AP510" s="370">
        <v>50.3</v>
      </c>
      <c r="AQ510" s="487">
        <v>22.7</v>
      </c>
      <c r="AR510" s="488">
        <v>26.8</v>
      </c>
      <c r="AS510" s="322">
        <v>99.8</v>
      </c>
      <c r="AT510" s="373">
        <v>2.2158590308370045</v>
      </c>
      <c r="AU510" s="369">
        <v>59.38502202643172</v>
      </c>
      <c r="AV510" s="325">
        <v>1.016161616161616</v>
      </c>
      <c r="AW510" s="226">
        <v>34.1</v>
      </c>
      <c r="AX510" s="326">
        <v>0.56999999999999995</v>
      </c>
      <c r="AY510" s="226">
        <v>1.31</v>
      </c>
      <c r="AZ510" s="231" t="s">
        <v>754</v>
      </c>
      <c r="BA510" s="327">
        <v>3.5</v>
      </c>
      <c r="BB510" s="328">
        <v>0.17</v>
      </c>
      <c r="BC510" s="329">
        <v>3.2399999999999993</v>
      </c>
      <c r="BD510" s="329"/>
      <c r="BJ510" s="226">
        <v>43</v>
      </c>
      <c r="BK510" s="226">
        <v>57</v>
      </c>
      <c r="BL510" s="331">
        <v>0.75438596491228072</v>
      </c>
      <c r="BM510" s="332">
        <v>0.27</v>
      </c>
      <c r="BN510" s="231" t="s">
        <v>754</v>
      </c>
      <c r="BO510" s="280">
        <v>1.26</v>
      </c>
      <c r="BP510" s="280">
        <v>2.25</v>
      </c>
      <c r="BR510" s="330">
        <v>3.27</v>
      </c>
      <c r="BS510" s="330">
        <v>82.8</v>
      </c>
      <c r="BT510" s="477">
        <v>40179</v>
      </c>
      <c r="BU510" s="330">
        <v>17.200000000000003</v>
      </c>
      <c r="BV510" s="330">
        <v>10.62</v>
      </c>
      <c r="BW510" s="330">
        <v>10.199999999999999</v>
      </c>
      <c r="BX510" s="330">
        <v>1.36</v>
      </c>
      <c r="BY510" s="330">
        <v>14.4</v>
      </c>
      <c r="BZ510" s="330">
        <v>1.91</v>
      </c>
      <c r="CA510" s="330">
        <v>55.4</v>
      </c>
      <c r="CB510" s="330">
        <v>7.35</v>
      </c>
      <c r="CC510" s="330">
        <v>0.91</v>
      </c>
      <c r="CN510" s="470">
        <v>11.1</v>
      </c>
      <c r="CO510" s="470">
        <v>14.5</v>
      </c>
      <c r="CP510" s="470">
        <v>1.61</v>
      </c>
      <c r="CQ510" s="470">
        <v>18.7</v>
      </c>
      <c r="CR510" s="470">
        <v>2.09</v>
      </c>
      <c r="CS510" s="470">
        <v>44.2</v>
      </c>
      <c r="CT510" s="470">
        <v>4.92</v>
      </c>
      <c r="CU510" s="470">
        <v>1.25</v>
      </c>
      <c r="CV510" s="280"/>
      <c r="CX510" s="158"/>
      <c r="CY510" s="158"/>
      <c r="CZ510" s="62" t="s">
        <v>930</v>
      </c>
      <c r="DA510" s="62" t="s">
        <v>930</v>
      </c>
      <c r="DM510" s="226">
        <v>41</v>
      </c>
      <c r="DN510" s="266" t="s">
        <v>1090</v>
      </c>
      <c r="DO510" s="46" t="s">
        <v>48</v>
      </c>
      <c r="DP510" s="986" t="s">
        <v>161</v>
      </c>
      <c r="DX510" s="223" t="s">
        <v>863</v>
      </c>
      <c r="DY510" s="223" t="s">
        <v>863</v>
      </c>
      <c r="DZ510" s="230">
        <v>279</v>
      </c>
      <c r="EA510" s="230">
        <v>16.5</v>
      </c>
      <c r="EB510" s="230">
        <v>83.5</v>
      </c>
      <c r="EC510" s="223" t="s">
        <v>863</v>
      </c>
      <c r="ED510" s="223" t="s">
        <v>863</v>
      </c>
      <c r="EE510" s="223" t="s">
        <v>863</v>
      </c>
      <c r="EF510" s="230">
        <v>1.77</v>
      </c>
      <c r="EG510" s="230">
        <v>0</v>
      </c>
      <c r="EI510" s="282" t="s">
        <v>575</v>
      </c>
      <c r="EJ510" s="282">
        <v>4</v>
      </c>
      <c r="EK510" s="230"/>
      <c r="EL510" s="107">
        <v>2</v>
      </c>
      <c r="EM510" s="223">
        <v>0</v>
      </c>
      <c r="EN510" s="223">
        <v>162</v>
      </c>
      <c r="EO510" s="223">
        <v>90</v>
      </c>
      <c r="EP510" s="557">
        <f>EO510/((EN510/100)*(EN510/100))</f>
        <v>34.293552812071326</v>
      </c>
      <c r="EQ510" s="557">
        <v>1</v>
      </c>
      <c r="ER510" s="107" t="s">
        <v>863</v>
      </c>
      <c r="ES510" s="557">
        <v>0</v>
      </c>
      <c r="ET510" s="557">
        <v>0</v>
      </c>
      <c r="EU510" s="107">
        <v>1</v>
      </c>
      <c r="EV510" s="1030">
        <v>42891</v>
      </c>
      <c r="EX510" s="987">
        <v>8348</v>
      </c>
      <c r="EY510" s="620">
        <v>75</v>
      </c>
      <c r="EZ510" s="228">
        <v>2355</v>
      </c>
      <c r="FA510" s="228">
        <v>2</v>
      </c>
      <c r="FB510" s="621">
        <v>62.8</v>
      </c>
      <c r="FC510" s="701">
        <v>988</v>
      </c>
      <c r="FD510" s="607">
        <v>26.346666666666668</v>
      </c>
      <c r="FE510" s="623">
        <v>105.38666666666667</v>
      </c>
      <c r="FF510" s="93"/>
      <c r="FG510" s="42"/>
      <c r="FH510" s="42"/>
      <c r="FI510" s="42"/>
      <c r="FJ510" s="601"/>
      <c r="FK510" s="601"/>
      <c r="FL510" s="601"/>
      <c r="FM510" s="591"/>
      <c r="FN510" s="734">
        <v>10.589574898785425</v>
      </c>
      <c r="FP510" s="602">
        <v>279</v>
      </c>
      <c r="FQ510" s="96"/>
      <c r="FR510" s="93"/>
      <c r="FS510" s="629">
        <v>41.953290870488324</v>
      </c>
      <c r="GR510" s="225"/>
      <c r="GS510" s="225"/>
    </row>
    <row r="511" spans="1:201" hidden="1" x14ac:dyDescent="0.25">
      <c r="A511" s="101">
        <v>388</v>
      </c>
      <c r="B511" s="228">
        <f>COUNTIFS($E$1:E511,E511,$G$1:G511,G511)</f>
        <v>4</v>
      </c>
      <c r="C511" s="228"/>
      <c r="D511" s="966">
        <v>8351</v>
      </c>
      <c r="E511" s="233" t="s">
        <v>38</v>
      </c>
      <c r="F511" s="223" t="s">
        <v>30</v>
      </c>
      <c r="G511" s="230">
        <v>481007231</v>
      </c>
      <c r="H511" s="230">
        <f t="shared" si="11"/>
        <v>70</v>
      </c>
      <c r="I511" s="223" t="s">
        <v>1572</v>
      </c>
      <c r="J511" s="232" t="s">
        <v>1593</v>
      </c>
      <c r="K511" s="223" t="s">
        <v>37</v>
      </c>
      <c r="L511" s="257" t="s">
        <v>48</v>
      </c>
      <c r="M511" s="230">
        <v>4</v>
      </c>
      <c r="N511" s="223">
        <v>10</v>
      </c>
      <c r="O511" s="223" t="s">
        <v>863</v>
      </c>
      <c r="P511" s="223"/>
      <c r="Q511" s="296"/>
      <c r="T511" s="173" t="s">
        <v>1532</v>
      </c>
      <c r="U511" s="177" t="s">
        <v>545</v>
      </c>
      <c r="V511" s="193" t="s">
        <v>545</v>
      </c>
      <c r="W511" s="173" t="s">
        <v>545</v>
      </c>
      <c r="X511" s="190" t="s">
        <v>545</v>
      </c>
      <c r="Y511" s="173" t="s">
        <v>545</v>
      </c>
      <c r="Z511" s="173" t="s">
        <v>545</v>
      </c>
      <c r="AA511" s="97"/>
      <c r="AB511" s="97"/>
      <c r="AC511" s="218"/>
      <c r="AD511" s="218"/>
      <c r="AE511" s="218"/>
      <c r="AF511" s="218"/>
      <c r="AG511" s="218"/>
      <c r="AH511" s="166"/>
      <c r="AI511" s="72" t="s">
        <v>1574</v>
      </c>
      <c r="AP511" s="370">
        <v>0.2</v>
      </c>
      <c r="AQ511" s="487">
        <v>0.2</v>
      </c>
      <c r="AR511" s="488">
        <v>96.3</v>
      </c>
      <c r="AS511" s="322">
        <v>96.7</v>
      </c>
      <c r="AT511" s="373">
        <v>1</v>
      </c>
      <c r="AU511" s="369">
        <v>96.3</v>
      </c>
      <c r="AV511" s="325">
        <v>2.0725388601036268E-3</v>
      </c>
      <c r="AW511" s="231" t="s">
        <v>754</v>
      </c>
      <c r="AX511" s="326">
        <v>0</v>
      </c>
      <c r="AY511" s="231" t="s">
        <v>754</v>
      </c>
      <c r="AZ511" s="231" t="s">
        <v>754</v>
      </c>
      <c r="BA511" s="327" t="s">
        <v>754</v>
      </c>
      <c r="BB511" s="473" t="s">
        <v>754</v>
      </c>
      <c r="BC511" s="329" t="e">
        <v>#VALUE!</v>
      </c>
      <c r="BD511" s="329"/>
      <c r="BJ511" s="231" t="s">
        <v>754</v>
      </c>
      <c r="BK511" s="231" t="s">
        <v>754</v>
      </c>
      <c r="BL511" s="331" t="s">
        <v>754</v>
      </c>
      <c r="BM511" s="332">
        <v>0</v>
      </c>
      <c r="BN511" s="231" t="s">
        <v>754</v>
      </c>
      <c r="BO511" s="317" t="s">
        <v>754</v>
      </c>
      <c r="BP511" s="317" t="s">
        <v>754</v>
      </c>
      <c r="BR511" s="62" t="s">
        <v>754</v>
      </c>
      <c r="BS511" s="62" t="s">
        <v>754</v>
      </c>
      <c r="BT511" s="62" t="s">
        <v>754</v>
      </c>
      <c r="BU511" s="62" t="s">
        <v>754</v>
      </c>
      <c r="BV511" s="62" t="s">
        <v>754</v>
      </c>
      <c r="BW511" s="62" t="s">
        <v>754</v>
      </c>
      <c r="BX511" s="62" t="s">
        <v>754</v>
      </c>
      <c r="BY511" s="62" t="s">
        <v>754</v>
      </c>
      <c r="BZ511" s="62" t="s">
        <v>754</v>
      </c>
      <c r="CA511" s="62" t="s">
        <v>754</v>
      </c>
      <c r="CB511" s="62" t="s">
        <v>754</v>
      </c>
      <c r="CC511" s="62" t="s">
        <v>754</v>
      </c>
      <c r="CN511" s="470"/>
      <c r="CO511" s="470"/>
      <c r="CP511" s="470"/>
      <c r="CQ511" s="470"/>
      <c r="CR511" s="470"/>
      <c r="CS511" s="470"/>
      <c r="CT511" s="470"/>
      <c r="CU511" s="470"/>
      <c r="CX511" s="158" t="s">
        <v>943</v>
      </c>
      <c r="CY511" s="158">
        <v>6</v>
      </c>
      <c r="CZ511" s="62" t="s">
        <v>936</v>
      </c>
      <c r="DA511" s="62" t="s">
        <v>936</v>
      </c>
      <c r="DM511" s="226">
        <v>70</v>
      </c>
      <c r="DN511" s="521" t="s">
        <v>1088</v>
      </c>
      <c r="DO511" s="46" t="s">
        <v>48</v>
      </c>
      <c r="DX511" s="230">
        <v>37.4</v>
      </c>
      <c r="DY511" s="230">
        <v>259.8</v>
      </c>
      <c r="DZ511" s="230">
        <v>16431</v>
      </c>
      <c r="EA511" s="230">
        <v>95.3</v>
      </c>
      <c r="EB511" s="230">
        <v>4.7</v>
      </c>
      <c r="EC511" s="230">
        <v>15.4</v>
      </c>
      <c r="ED511" s="230">
        <v>30181</v>
      </c>
      <c r="EE511" s="230">
        <v>3108.6</v>
      </c>
      <c r="EF511" s="230">
        <v>7.81</v>
      </c>
      <c r="EG511" s="485" t="s">
        <v>2761</v>
      </c>
      <c r="EX511" s="987">
        <v>8351</v>
      </c>
      <c r="EY511" s="620">
        <v>75</v>
      </c>
      <c r="EZ511" s="228">
        <v>418878</v>
      </c>
      <c r="FA511" s="228">
        <v>2</v>
      </c>
      <c r="FB511" s="621">
        <v>11170.08</v>
      </c>
      <c r="FC511" s="701">
        <v>368703</v>
      </c>
      <c r="FD511" s="607">
        <v>9832.08</v>
      </c>
      <c r="FE511" s="623">
        <v>39328.32</v>
      </c>
      <c r="FF511" s="93"/>
      <c r="FJ511" s="589"/>
      <c r="FK511" s="589"/>
      <c r="FM511" s="591"/>
      <c r="FN511" s="734"/>
      <c r="FP511" s="602" t="s">
        <v>545</v>
      </c>
      <c r="FQ511" s="544"/>
      <c r="FR511" s="93"/>
      <c r="FS511" s="629">
        <v>88.021571913540456</v>
      </c>
      <c r="GR511" s="225"/>
      <c r="GS511" s="225"/>
    </row>
    <row r="512" spans="1:201" hidden="1" x14ac:dyDescent="0.25">
      <c r="A512" s="101">
        <v>389</v>
      </c>
      <c r="B512" s="228">
        <f>COUNTIFS($E$1:E512,E512,$G$1:G512,G512)</f>
        <v>1</v>
      </c>
      <c r="C512" s="228"/>
      <c r="D512" s="966">
        <v>8359</v>
      </c>
      <c r="E512" s="233" t="s">
        <v>1575</v>
      </c>
      <c r="F512" s="223" t="s">
        <v>77</v>
      </c>
      <c r="G512" s="230">
        <v>355213409</v>
      </c>
      <c r="H512" s="230">
        <f t="shared" si="11"/>
        <v>83</v>
      </c>
      <c r="I512" s="223" t="s">
        <v>1576</v>
      </c>
      <c r="J512" s="232" t="s">
        <v>34</v>
      </c>
      <c r="K512" s="230" t="s">
        <v>53</v>
      </c>
      <c r="L512" s="257" t="s">
        <v>48</v>
      </c>
      <c r="M512" s="230">
        <v>9</v>
      </c>
      <c r="N512" s="223">
        <v>3</v>
      </c>
      <c r="O512" s="223" t="s">
        <v>969</v>
      </c>
      <c r="P512" s="223"/>
      <c r="Q512" s="296"/>
      <c r="T512" s="173" t="s">
        <v>1545</v>
      </c>
      <c r="U512" s="177" t="s">
        <v>1214</v>
      </c>
      <c r="V512" s="193" t="s">
        <v>545</v>
      </c>
      <c r="W512" s="173" t="s">
        <v>1298</v>
      </c>
      <c r="X512" s="190" t="s">
        <v>808</v>
      </c>
      <c r="Y512" s="173" t="s">
        <v>545</v>
      </c>
      <c r="Z512" s="173" t="s">
        <v>545</v>
      </c>
      <c r="AA512" s="97"/>
      <c r="AB512" s="97"/>
      <c r="AC512" s="218"/>
      <c r="AD512" s="218"/>
      <c r="AE512" s="218"/>
      <c r="AF512" s="218"/>
      <c r="AG512" s="218"/>
      <c r="AH512" s="166" t="s">
        <v>161</v>
      </c>
      <c r="AP512" s="370">
        <v>72.2</v>
      </c>
      <c r="AQ512" s="487">
        <v>21.3</v>
      </c>
      <c r="AR512" s="488">
        <v>2.5299999999999998</v>
      </c>
      <c r="AS512" s="322">
        <v>96.03</v>
      </c>
      <c r="AT512" s="373">
        <v>3.3896713615023475</v>
      </c>
      <c r="AU512" s="369">
        <v>8.5758685446009384</v>
      </c>
      <c r="AV512" s="325">
        <v>3.029794376835921</v>
      </c>
      <c r="AW512" s="226">
        <v>59.3</v>
      </c>
      <c r="AX512" s="326">
        <v>1.38</v>
      </c>
      <c r="AY512" s="226">
        <v>1.81</v>
      </c>
      <c r="AZ512" s="231" t="s">
        <v>754</v>
      </c>
      <c r="BA512" s="327">
        <v>5.55</v>
      </c>
      <c r="BB512" s="328">
        <v>6.0999999999999999E-2</v>
      </c>
      <c r="BC512" s="329">
        <v>2.580000000000001</v>
      </c>
      <c r="BD512" s="329"/>
      <c r="BJ512" s="226">
        <v>38.700000000000003</v>
      </c>
      <c r="BK512" s="226">
        <v>60.3</v>
      </c>
      <c r="BL512" s="331">
        <v>0.64179104477611948</v>
      </c>
      <c r="BM512" s="332">
        <v>1.76</v>
      </c>
      <c r="BN512" s="231" t="s">
        <v>754</v>
      </c>
      <c r="BO512" s="280">
        <v>7.87</v>
      </c>
      <c r="BP512" s="280">
        <v>5.86</v>
      </c>
      <c r="BR512" s="330">
        <v>7.27</v>
      </c>
      <c r="BS512" s="330">
        <v>83.8</v>
      </c>
      <c r="BT512" s="477">
        <v>38122</v>
      </c>
      <c r="BU512" s="330">
        <v>16.200000000000003</v>
      </c>
      <c r="BV512" s="330">
        <v>18.869999999999997</v>
      </c>
      <c r="BW512" s="330">
        <v>16</v>
      </c>
      <c r="BX512" s="330">
        <v>3.66</v>
      </c>
      <c r="BY512" s="330">
        <v>15.8</v>
      </c>
      <c r="BZ512" s="330">
        <v>3.61</v>
      </c>
      <c r="CA512" s="330">
        <v>50.6</v>
      </c>
      <c r="CB512" s="330">
        <v>11.6</v>
      </c>
      <c r="CC512" s="330">
        <v>2.46</v>
      </c>
      <c r="CN512" s="470">
        <v>21.2</v>
      </c>
      <c r="CO512" s="470">
        <v>29.2</v>
      </c>
      <c r="CP512" s="470">
        <v>6.18</v>
      </c>
      <c r="CQ512" s="470">
        <v>6.78</v>
      </c>
      <c r="CR512" s="470">
        <v>1.44</v>
      </c>
      <c r="CS512" s="470">
        <v>51.6</v>
      </c>
      <c r="CT512" s="470">
        <v>10.9</v>
      </c>
      <c r="CU512" s="470">
        <v>0.36</v>
      </c>
      <c r="CX512" s="158" t="s">
        <v>929</v>
      </c>
      <c r="CY512" s="158">
        <v>3</v>
      </c>
      <c r="CZ512" s="62" t="s">
        <v>930</v>
      </c>
      <c r="DA512" s="62" t="s">
        <v>930</v>
      </c>
      <c r="DM512" s="226">
        <v>83</v>
      </c>
      <c r="DN512" s="266" t="s">
        <v>1090</v>
      </c>
      <c r="DO512" s="46" t="s">
        <v>48</v>
      </c>
      <c r="DP512" s="986" t="s">
        <v>161</v>
      </c>
      <c r="DX512" s="223" t="s">
        <v>863</v>
      </c>
      <c r="DY512" s="223" t="s">
        <v>863</v>
      </c>
      <c r="DZ512" s="230">
        <v>478</v>
      </c>
      <c r="EA512" s="230">
        <v>3.1</v>
      </c>
      <c r="EB512" s="230">
        <v>96.9</v>
      </c>
      <c r="EC512" s="223" t="s">
        <v>863</v>
      </c>
      <c r="ED512" s="223" t="s">
        <v>863</v>
      </c>
      <c r="EE512" s="223" t="s">
        <v>863</v>
      </c>
      <c r="EF512" s="223" t="s">
        <v>863</v>
      </c>
      <c r="EG512" s="230">
        <v>0</v>
      </c>
      <c r="EI512" s="282">
        <v>3</v>
      </c>
      <c r="EJ512" s="282">
        <v>9</v>
      </c>
      <c r="EK512" s="230"/>
      <c r="EL512" s="107">
        <v>2</v>
      </c>
      <c r="EM512" s="223">
        <v>0</v>
      </c>
      <c r="EN512" s="223">
        <v>154</v>
      </c>
      <c r="EO512" s="223">
        <v>58</v>
      </c>
      <c r="EP512" s="557">
        <f>EO512/((EN512/100)*(EN512/100))</f>
        <v>24.456063417102378</v>
      </c>
      <c r="EQ512" s="557">
        <v>2</v>
      </c>
      <c r="ER512" s="107" t="s">
        <v>863</v>
      </c>
      <c r="ES512" s="557">
        <v>2</v>
      </c>
      <c r="ET512" s="557">
        <v>1</v>
      </c>
      <c r="EU512" s="107" t="s">
        <v>863</v>
      </c>
      <c r="EV512" s="107"/>
      <c r="EW512" s="107"/>
      <c r="EX512" s="987">
        <v>8359</v>
      </c>
      <c r="EY512" s="620">
        <v>75</v>
      </c>
      <c r="EZ512" s="228">
        <v>5725</v>
      </c>
      <c r="FA512" s="228">
        <v>2</v>
      </c>
      <c r="FB512" s="621">
        <v>152.66666666666666</v>
      </c>
      <c r="FC512" s="701">
        <v>4880</v>
      </c>
      <c r="FD512" s="607">
        <v>130.13333333333333</v>
      </c>
      <c r="FE512" s="623">
        <v>1171.2</v>
      </c>
      <c r="FF512" s="42"/>
      <c r="FG512" s="42"/>
      <c r="FH512" s="42"/>
      <c r="FI512" s="42"/>
      <c r="FJ512" s="601"/>
      <c r="FK512" s="601"/>
      <c r="FL512" s="601"/>
      <c r="FM512" s="591"/>
      <c r="FN512" s="734">
        <v>3.6731557377049184</v>
      </c>
      <c r="FP512" s="602">
        <v>478</v>
      </c>
      <c r="FQ512" s="96"/>
      <c r="FR512" s="93"/>
      <c r="FS512" s="629">
        <v>85.24017467248909</v>
      </c>
      <c r="GR512" s="225"/>
      <c r="GS512" s="225"/>
    </row>
    <row r="513" spans="1:201" hidden="1" x14ac:dyDescent="0.25">
      <c r="A513" s="101">
        <v>390</v>
      </c>
      <c r="B513" s="228">
        <f>COUNTIFS($E$1:E513,E513,$G$1:G513,G513)</f>
        <v>1</v>
      </c>
      <c r="C513" s="228"/>
      <c r="D513" s="525">
        <v>8376</v>
      </c>
      <c r="E513" s="233" t="s">
        <v>1594</v>
      </c>
      <c r="F513" s="223" t="s">
        <v>73</v>
      </c>
      <c r="G513" s="230">
        <v>6403041359</v>
      </c>
      <c r="H513" s="230">
        <f t="shared" si="11"/>
        <v>54</v>
      </c>
      <c r="I513" s="223" t="s">
        <v>1595</v>
      </c>
      <c r="J513" s="232" t="s">
        <v>34</v>
      </c>
      <c r="K513" s="230" t="s">
        <v>53</v>
      </c>
      <c r="L513" s="257" t="s">
        <v>48</v>
      </c>
      <c r="M513" s="230">
        <v>6</v>
      </c>
      <c r="N513" s="217">
        <v>2</v>
      </c>
      <c r="O513" s="217" t="s">
        <v>863</v>
      </c>
      <c r="P513" s="230"/>
      <c r="Q513" s="301" t="s">
        <v>1261</v>
      </c>
      <c r="R513" s="230"/>
      <c r="S513" s="230"/>
      <c r="T513" s="194" t="s">
        <v>1545</v>
      </c>
      <c r="U513" s="177" t="s">
        <v>1214</v>
      </c>
      <c r="V513" s="193" t="s">
        <v>545</v>
      </c>
      <c r="W513" s="196" t="s">
        <v>1298</v>
      </c>
      <c r="X513" s="173" t="s">
        <v>808</v>
      </c>
      <c r="Y513" s="173" t="s">
        <v>545</v>
      </c>
      <c r="Z513" s="173" t="s">
        <v>545</v>
      </c>
      <c r="AB513" s="97"/>
      <c r="AC513" s="230"/>
      <c r="AD513" s="230"/>
      <c r="AE513" s="230"/>
      <c r="AF513" s="230"/>
      <c r="AG513" s="230"/>
      <c r="AH513" s="261" t="s">
        <v>161</v>
      </c>
      <c r="AP513" s="370">
        <v>3.2</v>
      </c>
      <c r="AQ513" s="487">
        <v>15.5</v>
      </c>
      <c r="AR513" s="488">
        <v>78.5</v>
      </c>
      <c r="AS513" s="322">
        <v>97.2</v>
      </c>
      <c r="AT513" s="373">
        <v>0.20645161290322581</v>
      </c>
      <c r="AU513" s="490">
        <v>16.206451612903226</v>
      </c>
      <c r="AV513" s="325">
        <v>3.4042553191489362E-2</v>
      </c>
      <c r="AW513" s="226">
        <v>1.8</v>
      </c>
      <c r="AX513" s="340">
        <v>0.2</v>
      </c>
      <c r="AY513" s="226">
        <v>7</v>
      </c>
      <c r="AZ513" s="231" t="s">
        <v>754</v>
      </c>
      <c r="BA513" s="327">
        <v>38.700000000000003</v>
      </c>
      <c r="BB513" s="226">
        <v>0.23</v>
      </c>
      <c r="BC513" s="491">
        <v>0.28000000000000003</v>
      </c>
      <c r="BD513" s="491"/>
      <c r="BJ513" s="226">
        <v>36.700000000000003</v>
      </c>
      <c r="BK513" s="226">
        <v>62.7</v>
      </c>
      <c r="BL513" s="331">
        <v>0.58532695374800636</v>
      </c>
      <c r="BM513" s="332">
        <v>0.03</v>
      </c>
      <c r="BN513" s="231" t="s">
        <v>754</v>
      </c>
      <c r="BO513" s="226">
        <v>5.5</v>
      </c>
      <c r="BP513" s="226">
        <v>8.8000000000000007</v>
      </c>
      <c r="BR513" s="330">
        <v>17.380000000000003</v>
      </c>
      <c r="BS513" s="330">
        <v>86.8</v>
      </c>
      <c r="BT513" s="477">
        <v>38004</v>
      </c>
      <c r="BU513" s="330">
        <v>13.200000000000003</v>
      </c>
      <c r="BV513" s="330">
        <v>21.470000000000002</v>
      </c>
      <c r="BW513" s="330">
        <v>43.6</v>
      </c>
      <c r="BX513" s="330">
        <v>11.3</v>
      </c>
      <c r="BY513" s="330">
        <v>23.5</v>
      </c>
      <c r="BZ513" s="330">
        <v>6.08</v>
      </c>
      <c r="CA513" s="330">
        <v>15.8</v>
      </c>
      <c r="CB513" s="330">
        <v>4.09</v>
      </c>
      <c r="CC513" s="330">
        <v>0.5</v>
      </c>
      <c r="CN513" s="470">
        <v>20.9</v>
      </c>
      <c r="CO513" s="470">
        <v>25.7</v>
      </c>
      <c r="CP513" s="470">
        <v>5.38</v>
      </c>
      <c r="CQ513" s="470">
        <v>42.6</v>
      </c>
      <c r="CR513" s="470">
        <v>8.92</v>
      </c>
      <c r="CS513" s="470">
        <v>19.7</v>
      </c>
      <c r="CT513" s="470">
        <v>4.12</v>
      </c>
      <c r="CU513" s="470">
        <v>1.22</v>
      </c>
      <c r="CX513" s="158" t="s">
        <v>929</v>
      </c>
      <c r="CY513" s="158">
        <v>3</v>
      </c>
      <c r="CZ513" s="62" t="s">
        <v>936</v>
      </c>
      <c r="DA513" s="62" t="s">
        <v>1293</v>
      </c>
      <c r="DM513" s="226">
        <v>54</v>
      </c>
      <c r="DN513" s="521" t="s">
        <v>1088</v>
      </c>
      <c r="DO513" s="46" t="s">
        <v>48</v>
      </c>
      <c r="DP513" s="986" t="s">
        <v>161</v>
      </c>
      <c r="DQ513" s="230">
        <v>2</v>
      </c>
      <c r="DR513" s="546" t="s">
        <v>92</v>
      </c>
      <c r="DS513" s="546" t="s">
        <v>34</v>
      </c>
      <c r="DX513" s="223" t="s">
        <v>863</v>
      </c>
      <c r="DY513" s="223" t="s">
        <v>863</v>
      </c>
      <c r="DZ513" s="230">
        <v>561</v>
      </c>
      <c r="EA513" s="230">
        <v>58.8</v>
      </c>
      <c r="EB513" s="230">
        <v>41.2</v>
      </c>
      <c r="EC513" s="223" t="s">
        <v>863</v>
      </c>
      <c r="ED513" s="223" t="s">
        <v>863</v>
      </c>
      <c r="EE513" s="223" t="s">
        <v>863</v>
      </c>
      <c r="EF513" s="223" t="s">
        <v>863</v>
      </c>
      <c r="EG513" s="230">
        <v>0</v>
      </c>
      <c r="EH513" s="547">
        <v>3</v>
      </c>
      <c r="EI513" s="282">
        <v>2</v>
      </c>
      <c r="EJ513" s="282">
        <v>6</v>
      </c>
      <c r="EK513" s="230"/>
      <c r="EL513" s="107">
        <v>2</v>
      </c>
      <c r="EM513" s="223">
        <v>0</v>
      </c>
      <c r="EN513" s="107" t="s">
        <v>754</v>
      </c>
      <c r="EO513" s="107" t="s">
        <v>754</v>
      </c>
      <c r="EP513" s="557" t="s">
        <v>754</v>
      </c>
      <c r="EQ513" s="557">
        <v>1</v>
      </c>
      <c r="ER513" s="107" t="s">
        <v>863</v>
      </c>
      <c r="ES513" s="557">
        <v>2</v>
      </c>
      <c r="ET513" s="557">
        <v>1</v>
      </c>
      <c r="EU513" s="107" t="s">
        <v>863</v>
      </c>
      <c r="EV513" s="107"/>
      <c r="EW513" s="107"/>
      <c r="EX513" s="901">
        <v>8376</v>
      </c>
      <c r="EY513" s="620">
        <v>75</v>
      </c>
      <c r="EZ513" s="228">
        <v>8889</v>
      </c>
      <c r="FA513" s="228">
        <v>2</v>
      </c>
      <c r="FB513" s="621">
        <v>237.04</v>
      </c>
      <c r="FC513" s="701">
        <v>8106</v>
      </c>
      <c r="FD513" s="607">
        <v>216.16</v>
      </c>
      <c r="FE513" s="623">
        <v>1296.96</v>
      </c>
      <c r="FF513" s="93"/>
      <c r="FJ513" s="589"/>
      <c r="FK513" s="589"/>
      <c r="FM513" s="591"/>
      <c r="FN513" s="734">
        <v>2.5952997779422651</v>
      </c>
      <c r="FP513" s="602">
        <v>561</v>
      </c>
      <c r="FQ513" s="544"/>
      <c r="FR513" s="93"/>
      <c r="FS513" s="629">
        <v>91.191360107998648</v>
      </c>
      <c r="GR513" s="225"/>
      <c r="GS513" s="225"/>
    </row>
    <row r="514" spans="1:201" hidden="1" x14ac:dyDescent="0.25">
      <c r="A514" s="101">
        <v>391</v>
      </c>
      <c r="B514" s="228">
        <f>COUNTIFS($E$1:E514,E514,$G$1:G514,G514)</f>
        <v>1</v>
      </c>
      <c r="C514" s="228"/>
      <c r="D514" s="525">
        <v>8377</v>
      </c>
      <c r="E514" s="233" t="s">
        <v>1596</v>
      </c>
      <c r="F514" s="223" t="s">
        <v>1597</v>
      </c>
      <c r="G514" s="230">
        <v>480126423</v>
      </c>
      <c r="H514" s="230">
        <f t="shared" si="11"/>
        <v>70</v>
      </c>
      <c r="I514" s="223" t="s">
        <v>1595</v>
      </c>
      <c r="J514" s="232" t="s">
        <v>34</v>
      </c>
      <c r="K514" s="230" t="s">
        <v>53</v>
      </c>
      <c r="L514" s="257" t="s">
        <v>48</v>
      </c>
      <c r="M514" s="230">
        <v>9</v>
      </c>
      <c r="N514" s="217">
        <v>5</v>
      </c>
      <c r="O514" s="217" t="s">
        <v>969</v>
      </c>
      <c r="P514" s="228"/>
      <c r="Q514" s="301" t="s">
        <v>1261</v>
      </c>
      <c r="R514" s="230"/>
      <c r="S514" s="230"/>
      <c r="T514" s="194" t="s">
        <v>1545</v>
      </c>
      <c r="U514" s="177" t="s">
        <v>1214</v>
      </c>
      <c r="V514" s="193" t="s">
        <v>545</v>
      </c>
      <c r="W514" s="196" t="s">
        <v>1298</v>
      </c>
      <c r="X514" s="173" t="s">
        <v>808</v>
      </c>
      <c r="Y514" s="173" t="s">
        <v>545</v>
      </c>
      <c r="Z514" s="173" t="s">
        <v>545</v>
      </c>
      <c r="AB514" s="97"/>
      <c r="AC514" s="230"/>
      <c r="AD514" s="230"/>
      <c r="AE514" s="230"/>
      <c r="AF514" s="230"/>
      <c r="AG514" s="230"/>
      <c r="AH514" s="261" t="s">
        <v>158</v>
      </c>
      <c r="AP514" s="370">
        <v>6.6</v>
      </c>
      <c r="AQ514" s="487">
        <v>4.3</v>
      </c>
      <c r="AR514" s="488">
        <v>87.1</v>
      </c>
      <c r="AS514" s="322">
        <v>98</v>
      </c>
      <c r="AT514" s="373">
        <v>1.5348837209302326</v>
      </c>
      <c r="AU514" s="490">
        <v>133.68837209302325</v>
      </c>
      <c r="AV514" s="325">
        <v>7.2210065645514229E-2</v>
      </c>
      <c r="AW514" s="226">
        <v>6</v>
      </c>
      <c r="AX514" s="326">
        <v>0.19</v>
      </c>
      <c r="AY514" s="226">
        <v>2.5</v>
      </c>
      <c r="AZ514" s="231" t="s">
        <v>754</v>
      </c>
      <c r="BA514" s="327">
        <v>2.9</v>
      </c>
      <c r="BB514" s="328">
        <v>5.0000000000000001E-3</v>
      </c>
      <c r="BC514" s="491">
        <v>0.11999999999999993</v>
      </c>
      <c r="BD514" s="491"/>
      <c r="BJ514" s="226">
        <v>46.1</v>
      </c>
      <c r="BK514" s="226">
        <v>53.9</v>
      </c>
      <c r="BL514" s="331">
        <v>0.85528756957328389</v>
      </c>
      <c r="BM514" s="332">
        <v>0.33</v>
      </c>
      <c r="BN514" s="231" t="s">
        <v>754</v>
      </c>
      <c r="BO514" s="226">
        <v>4.3</v>
      </c>
      <c r="BP514" s="226">
        <v>7.3</v>
      </c>
      <c r="BR514" s="330">
        <v>6.8100000000000005</v>
      </c>
      <c r="BS514" s="330">
        <v>94.7</v>
      </c>
      <c r="BT514" s="477">
        <v>39077</v>
      </c>
      <c r="BU514" s="330">
        <v>5.2999999999999972</v>
      </c>
      <c r="BV514" s="330">
        <v>7.16</v>
      </c>
      <c r="BW514" s="330">
        <v>59.5</v>
      </c>
      <c r="BX514" s="330">
        <v>4.9800000000000004</v>
      </c>
      <c r="BY514" s="330">
        <v>21.9</v>
      </c>
      <c r="BZ514" s="330">
        <v>1.83</v>
      </c>
      <c r="CA514" s="330">
        <v>4.21</v>
      </c>
      <c r="CB514" s="330">
        <v>0.35</v>
      </c>
      <c r="CC514" s="330">
        <v>0.2</v>
      </c>
      <c r="CN514" s="470">
        <v>7.9</v>
      </c>
      <c r="CO514" s="470">
        <v>42.1</v>
      </c>
      <c r="CP514" s="470">
        <v>3.33</v>
      </c>
      <c r="CQ514" s="470">
        <v>38.5</v>
      </c>
      <c r="CR514" s="470">
        <v>3.04</v>
      </c>
      <c r="CS514" s="470">
        <v>5.48</v>
      </c>
      <c r="CT514" s="470">
        <v>0.43</v>
      </c>
      <c r="CU514" s="470">
        <v>0.61</v>
      </c>
      <c r="CX514" s="158" t="s">
        <v>929</v>
      </c>
      <c r="CY514" s="158">
        <v>3</v>
      </c>
      <c r="CZ514" s="62" t="s">
        <v>936</v>
      </c>
      <c r="DA514" s="62" t="s">
        <v>936</v>
      </c>
      <c r="DM514" s="226">
        <v>70</v>
      </c>
      <c r="DN514" s="521" t="s">
        <v>1088</v>
      </c>
      <c r="DO514" s="46" t="s">
        <v>48</v>
      </c>
      <c r="DP514" s="986" t="s">
        <v>158</v>
      </c>
      <c r="DQ514" s="98">
        <v>2</v>
      </c>
      <c r="DR514" s="553" t="s">
        <v>34</v>
      </c>
      <c r="DS514" s="553" t="s">
        <v>34</v>
      </c>
      <c r="DX514" s="230">
        <v>38.9</v>
      </c>
      <c r="DY514" s="223" t="s">
        <v>863</v>
      </c>
      <c r="DZ514" s="230">
        <v>16250</v>
      </c>
      <c r="EA514" s="230">
        <v>77.099999999999994</v>
      </c>
      <c r="EB514" s="230">
        <v>22.9</v>
      </c>
      <c r="EC514" s="230">
        <v>17.7</v>
      </c>
      <c r="ED514" s="230" t="s">
        <v>1516</v>
      </c>
      <c r="EE514" s="223" t="s">
        <v>863</v>
      </c>
      <c r="EF514" s="230">
        <v>6.15</v>
      </c>
      <c r="EG514" s="230">
        <v>0</v>
      </c>
      <c r="EH514" s="547">
        <v>7</v>
      </c>
      <c r="EI514" s="282">
        <v>5</v>
      </c>
      <c r="EJ514" s="282">
        <v>9</v>
      </c>
      <c r="EK514" s="230"/>
      <c r="EL514" s="107">
        <v>2</v>
      </c>
      <c r="EM514" s="223">
        <v>1</v>
      </c>
      <c r="EN514" s="107">
        <v>189</v>
      </c>
      <c r="EO514" s="107">
        <v>106</v>
      </c>
      <c r="EP514" s="557">
        <f t="shared" ref="EP514:EP519" si="14">EO514/((EN514/100)*(EN514/100))</f>
        <v>29.674421208812745</v>
      </c>
      <c r="EQ514" s="557">
        <v>1</v>
      </c>
      <c r="ER514" s="107" t="s">
        <v>863</v>
      </c>
      <c r="ES514" s="557">
        <v>3</v>
      </c>
      <c r="ET514" s="557">
        <v>2</v>
      </c>
      <c r="EU514" s="107" t="s">
        <v>863</v>
      </c>
      <c r="EV514" s="107"/>
      <c r="EW514" s="107" t="s">
        <v>1984</v>
      </c>
      <c r="EX514" s="901">
        <v>8377</v>
      </c>
      <c r="EY514" s="620">
        <v>75</v>
      </c>
      <c r="EZ514" s="228">
        <v>215182</v>
      </c>
      <c r="FA514" s="228">
        <v>2</v>
      </c>
      <c r="FB514" s="621">
        <v>5738.1866666666665</v>
      </c>
      <c r="FC514" s="701">
        <v>210862</v>
      </c>
      <c r="FD514" s="607">
        <v>5622.9866666666667</v>
      </c>
      <c r="FE514" s="623">
        <v>50606.879999999997</v>
      </c>
      <c r="FF514" s="93"/>
      <c r="FJ514" s="589"/>
      <c r="FK514" s="589"/>
      <c r="FM514" s="591"/>
      <c r="FN514" s="734">
        <v>2.88992326735021</v>
      </c>
      <c r="FP514" s="602">
        <v>16250</v>
      </c>
      <c r="FQ514" s="544"/>
      <c r="FR514" s="93"/>
      <c r="FS514" s="629">
        <v>97.992397133589236</v>
      </c>
      <c r="GR514" s="225"/>
      <c r="GS514" s="225"/>
    </row>
    <row r="515" spans="1:201" hidden="1" x14ac:dyDescent="0.25">
      <c r="A515" s="101">
        <v>392</v>
      </c>
      <c r="B515" s="228">
        <f>COUNTIFS($E$1:E515,E515,$G$1:G515,G515)</f>
        <v>1</v>
      </c>
      <c r="C515" s="228"/>
      <c r="D515" s="525">
        <v>8384</v>
      </c>
      <c r="E515" s="233" t="s">
        <v>1598</v>
      </c>
      <c r="F515" s="223" t="s">
        <v>79</v>
      </c>
      <c r="G515" s="230">
        <v>5958291581</v>
      </c>
      <c r="H515" s="230">
        <f t="shared" si="11"/>
        <v>59</v>
      </c>
      <c r="I515" s="223" t="s">
        <v>1599</v>
      </c>
      <c r="J515" s="232" t="s">
        <v>973</v>
      </c>
      <c r="K515" s="223" t="s">
        <v>28</v>
      </c>
      <c r="L515" s="257" t="s">
        <v>48</v>
      </c>
      <c r="M515" s="230">
        <v>4</v>
      </c>
      <c r="N515" s="223" t="s">
        <v>1600</v>
      </c>
      <c r="O515" s="223" t="s">
        <v>863</v>
      </c>
      <c r="P515" s="228"/>
      <c r="Q515" s="301" t="s">
        <v>1261</v>
      </c>
      <c r="R515" s="230"/>
      <c r="S515" s="230"/>
      <c r="T515" s="194" t="s">
        <v>1545</v>
      </c>
      <c r="U515" s="177" t="s">
        <v>1214</v>
      </c>
      <c r="V515" s="193" t="s">
        <v>545</v>
      </c>
      <c r="W515" s="196" t="s">
        <v>1298</v>
      </c>
      <c r="X515" s="173" t="s">
        <v>808</v>
      </c>
      <c r="Y515" s="173" t="s">
        <v>545</v>
      </c>
      <c r="Z515" s="173" t="s">
        <v>545</v>
      </c>
      <c r="AB515" s="97"/>
      <c r="AC515" s="230"/>
      <c r="AD515" s="230"/>
      <c r="AE515" s="230"/>
      <c r="AF515" s="230"/>
      <c r="AG515" s="230"/>
      <c r="AH515" s="261" t="s">
        <v>532</v>
      </c>
      <c r="AP515" s="370">
        <v>25.7</v>
      </c>
      <c r="AQ515" s="487">
        <v>16.8</v>
      </c>
      <c r="AR515" s="488">
        <v>55.3</v>
      </c>
      <c r="AS515" s="322">
        <v>97.8</v>
      </c>
      <c r="AT515" s="373">
        <v>1.5297619047619047</v>
      </c>
      <c r="AU515" s="490">
        <v>84.595833333333317</v>
      </c>
      <c r="AV515" s="325">
        <v>0.3564493758668516</v>
      </c>
      <c r="AW515" s="226">
        <v>11</v>
      </c>
      <c r="AX515" s="326">
        <v>0.55000000000000004</v>
      </c>
      <c r="AY515" s="280">
        <v>2.46</v>
      </c>
      <c r="AZ515" s="231" t="s">
        <v>754</v>
      </c>
      <c r="BA515" s="327">
        <v>5.7</v>
      </c>
      <c r="BB515" s="328">
        <v>0.87</v>
      </c>
      <c r="BC515" s="491">
        <v>2.94</v>
      </c>
      <c r="BJ515" s="226">
        <v>40</v>
      </c>
      <c r="BK515" s="226">
        <v>59.5</v>
      </c>
      <c r="BL515" s="331">
        <v>0.67226890756302526</v>
      </c>
      <c r="BM515" s="332">
        <v>0.2</v>
      </c>
      <c r="BN515" s="231" t="s">
        <v>754</v>
      </c>
      <c r="BO515" s="226">
        <v>5.5</v>
      </c>
      <c r="BP515" s="226">
        <v>6.6</v>
      </c>
      <c r="BR515" s="330">
        <v>6.0299999999999994</v>
      </c>
      <c r="BS515" s="330">
        <v>96.1</v>
      </c>
      <c r="BT515" s="477">
        <v>37770</v>
      </c>
      <c r="BU515" s="330">
        <v>3.9000000000000057</v>
      </c>
      <c r="BV515" s="330">
        <v>16.03</v>
      </c>
      <c r="BW515" s="330">
        <v>13.7</v>
      </c>
      <c r="BX515" s="330">
        <v>2.44</v>
      </c>
      <c r="BY515" s="330">
        <v>20.100000000000001</v>
      </c>
      <c r="BZ515" s="330">
        <v>3.59</v>
      </c>
      <c r="CA515" s="330">
        <v>56.1</v>
      </c>
      <c r="CB515" s="330">
        <v>10</v>
      </c>
      <c r="CC515" s="330">
        <v>0.53</v>
      </c>
      <c r="CN515" s="470">
        <v>15.09</v>
      </c>
      <c r="CO515" s="470">
        <v>25.5</v>
      </c>
      <c r="CP515" s="470">
        <v>4.29</v>
      </c>
      <c r="CQ515" s="470">
        <v>14.2</v>
      </c>
      <c r="CR515" s="470">
        <v>2.4</v>
      </c>
      <c r="CS515" s="470">
        <v>49.9</v>
      </c>
      <c r="CT515" s="470">
        <v>8.4</v>
      </c>
      <c r="CU515" s="472">
        <v>0.79</v>
      </c>
      <c r="CX515" s="158" t="s">
        <v>932</v>
      </c>
      <c r="CY515" s="158">
        <v>4</v>
      </c>
      <c r="CZ515" s="62" t="s">
        <v>933</v>
      </c>
      <c r="DA515" s="62" t="s">
        <v>1291</v>
      </c>
      <c r="DM515" s="226">
        <v>59</v>
      </c>
      <c r="DN515" s="266" t="s">
        <v>1090</v>
      </c>
      <c r="DO515" s="46" t="s">
        <v>48</v>
      </c>
      <c r="DP515" s="986" t="s">
        <v>532</v>
      </c>
      <c r="DQ515" s="230">
        <v>2</v>
      </c>
      <c r="DR515" s="546" t="s">
        <v>1163</v>
      </c>
      <c r="DS515" s="546" t="s">
        <v>1032</v>
      </c>
      <c r="DX515" s="230">
        <v>98.9</v>
      </c>
      <c r="DY515" s="223" t="s">
        <v>2762</v>
      </c>
      <c r="DZ515" s="230">
        <v>771</v>
      </c>
      <c r="EA515" s="230">
        <v>44.4</v>
      </c>
      <c r="EB515" s="230">
        <v>55.6</v>
      </c>
      <c r="EC515" s="223" t="s">
        <v>863</v>
      </c>
      <c r="ED515" s="223" t="s">
        <v>863</v>
      </c>
      <c r="EE515" s="223" t="s">
        <v>863</v>
      </c>
      <c r="EF515" s="223" t="s">
        <v>863</v>
      </c>
      <c r="EG515" s="230">
        <v>0</v>
      </c>
      <c r="EH515" s="547">
        <v>4</v>
      </c>
      <c r="EI515" s="282" t="s">
        <v>1600</v>
      </c>
      <c r="EJ515" s="282">
        <v>4</v>
      </c>
      <c r="EK515" s="230"/>
      <c r="EL515" s="107">
        <v>2</v>
      </c>
      <c r="EM515" s="223">
        <v>0</v>
      </c>
      <c r="EN515" s="223">
        <v>170</v>
      </c>
      <c r="EO515" s="223">
        <v>91</v>
      </c>
      <c r="EP515" s="557">
        <f t="shared" si="14"/>
        <v>31.487889273356405</v>
      </c>
      <c r="EQ515" s="557">
        <v>1</v>
      </c>
      <c r="ER515" s="1030">
        <v>43208</v>
      </c>
      <c r="ES515" s="557" t="s">
        <v>754</v>
      </c>
      <c r="ET515" s="557" t="s">
        <v>754</v>
      </c>
      <c r="EU515" s="107" t="s">
        <v>863</v>
      </c>
      <c r="EV515" s="107"/>
      <c r="EW515" s="107"/>
      <c r="EX515" s="901">
        <v>8384</v>
      </c>
      <c r="EY515" s="620">
        <v>75</v>
      </c>
      <c r="EZ515" s="228">
        <v>7788</v>
      </c>
      <c r="FA515" s="228">
        <v>2</v>
      </c>
      <c r="FB515" s="621">
        <v>207.68</v>
      </c>
      <c r="FC515" s="701">
        <v>5219</v>
      </c>
      <c r="FD515" s="607">
        <v>139.17333333333335</v>
      </c>
      <c r="FE515" s="623">
        <v>556.69333333333338</v>
      </c>
      <c r="FF515" s="42"/>
      <c r="FG515" s="42"/>
      <c r="FH515" s="42"/>
      <c r="FI515" s="42"/>
      <c r="FJ515" s="601"/>
      <c r="FK515" s="601"/>
      <c r="FL515" s="601"/>
      <c r="FM515" s="591"/>
      <c r="FN515" s="734">
        <v>5.5398543782333771</v>
      </c>
      <c r="FP515" s="602">
        <v>771</v>
      </c>
      <c r="FQ515" s="96"/>
      <c r="FR515" s="93"/>
      <c r="FS515" s="629">
        <v>67.01335387776065</v>
      </c>
      <c r="GR515" s="225"/>
      <c r="GS515" s="225"/>
    </row>
    <row r="516" spans="1:201" hidden="1" x14ac:dyDescent="0.25">
      <c r="A516" s="101">
        <v>393</v>
      </c>
      <c r="B516" s="228">
        <f>COUNTIFS($E$1:E516,E516,$G$1:G516,G516)</f>
        <v>1</v>
      </c>
      <c r="C516" s="228"/>
      <c r="D516" s="525">
        <v>8391</v>
      </c>
      <c r="E516" s="233" t="s">
        <v>1601</v>
      </c>
      <c r="F516" s="209" t="s">
        <v>1602</v>
      </c>
      <c r="G516" s="207">
        <v>5707140769</v>
      </c>
      <c r="H516" s="230">
        <f t="shared" si="11"/>
        <v>61</v>
      </c>
      <c r="I516" s="209" t="s">
        <v>1599</v>
      </c>
      <c r="J516" s="210" t="s">
        <v>34</v>
      </c>
      <c r="K516" s="207" t="s">
        <v>53</v>
      </c>
      <c r="L516" s="256" t="s">
        <v>48</v>
      </c>
      <c r="M516" s="207">
        <v>8</v>
      </c>
      <c r="N516" s="209" t="s">
        <v>571</v>
      </c>
      <c r="O516" s="209" t="s">
        <v>863</v>
      </c>
      <c r="P516" s="228"/>
      <c r="Q516" s="302" t="s">
        <v>1261</v>
      </c>
      <c r="R516" s="230"/>
      <c r="S516" s="230"/>
      <c r="T516" s="194" t="s">
        <v>1545</v>
      </c>
      <c r="U516" s="177" t="s">
        <v>1214</v>
      </c>
      <c r="V516" s="193" t="s">
        <v>545</v>
      </c>
      <c r="W516" s="196" t="s">
        <v>1298</v>
      </c>
      <c r="X516" s="173" t="s">
        <v>808</v>
      </c>
      <c r="Y516" s="173" t="s">
        <v>545</v>
      </c>
      <c r="Z516" s="173" t="s">
        <v>545</v>
      </c>
      <c r="AB516" s="97"/>
      <c r="AC516" s="230"/>
      <c r="AD516" s="230"/>
      <c r="AE516" s="230"/>
      <c r="AF516" s="230"/>
      <c r="AG516" s="230"/>
      <c r="AH516" s="261" t="s">
        <v>158</v>
      </c>
      <c r="AP516" s="370">
        <v>17</v>
      </c>
      <c r="AQ516" s="487">
        <v>75.3</v>
      </c>
      <c r="AR516" s="488">
        <v>5.4</v>
      </c>
      <c r="AS516" s="492">
        <v>97.7</v>
      </c>
      <c r="AT516" s="373">
        <v>0.22576361221779551</v>
      </c>
      <c r="AU516" s="490">
        <v>1.2191235059760959</v>
      </c>
      <c r="AV516" s="325">
        <v>0.21065675340768278</v>
      </c>
      <c r="AW516" s="226">
        <v>5.5</v>
      </c>
      <c r="AX516" s="340">
        <v>1</v>
      </c>
      <c r="AY516" s="226">
        <v>6.36</v>
      </c>
      <c r="AZ516" s="231" t="s">
        <v>754</v>
      </c>
      <c r="BA516" s="327">
        <v>15.8</v>
      </c>
      <c r="BB516" s="328">
        <v>2.5999999999999999E-2</v>
      </c>
      <c r="BD516" s="491"/>
      <c r="BJ516" s="226">
        <v>38.4</v>
      </c>
      <c r="BK516" s="226">
        <v>60.9</v>
      </c>
      <c r="BL516" s="331">
        <v>0.63054187192118227</v>
      </c>
      <c r="BM516" s="332">
        <v>0.05</v>
      </c>
      <c r="BN516" s="231" t="s">
        <v>754</v>
      </c>
      <c r="BO516" s="226">
        <v>5.9</v>
      </c>
      <c r="BP516" s="226">
        <v>6.5</v>
      </c>
      <c r="BR516" s="330">
        <v>17.7</v>
      </c>
      <c r="BS516" s="330">
        <v>88</v>
      </c>
      <c r="BT516" s="477">
        <v>34961</v>
      </c>
      <c r="BU516" s="330">
        <v>12</v>
      </c>
      <c r="BV516" s="330">
        <v>67.3</v>
      </c>
      <c r="BW516" s="330">
        <v>13.4</v>
      </c>
      <c r="BX516" s="330">
        <v>10.6</v>
      </c>
      <c r="BY516" s="330">
        <v>9</v>
      </c>
      <c r="BZ516" s="330">
        <v>7.1</v>
      </c>
      <c r="CA516" s="330">
        <v>62.8</v>
      </c>
      <c r="CB516" s="330">
        <v>49.6</v>
      </c>
      <c r="CC516" s="330">
        <v>2.23</v>
      </c>
      <c r="CN516" s="470">
        <v>79.8</v>
      </c>
      <c r="CO516" s="470">
        <v>17.399999999999999</v>
      </c>
      <c r="CP516" s="470">
        <v>13.9</v>
      </c>
      <c r="CQ516" s="470">
        <v>8.23</v>
      </c>
      <c r="CR516" s="470">
        <v>6.57</v>
      </c>
      <c r="CS516" s="470">
        <v>57.2</v>
      </c>
      <c r="CT516" s="470">
        <v>45.7</v>
      </c>
      <c r="CU516" s="470">
        <v>3.45</v>
      </c>
      <c r="CX516" s="158" t="s">
        <v>929</v>
      </c>
      <c r="CY516" s="158">
        <v>3</v>
      </c>
      <c r="CZ516" s="62" t="s">
        <v>927</v>
      </c>
      <c r="DA516" s="62" t="s">
        <v>927</v>
      </c>
      <c r="DM516" s="226">
        <v>61</v>
      </c>
      <c r="DN516" s="521" t="s">
        <v>1088</v>
      </c>
      <c r="DO516" s="46" t="s">
        <v>48</v>
      </c>
      <c r="DP516" s="986" t="s">
        <v>158</v>
      </c>
      <c r="DX516" s="223" t="s">
        <v>863</v>
      </c>
      <c r="DY516" s="223" t="s">
        <v>863</v>
      </c>
      <c r="DZ516" s="223" t="s">
        <v>863</v>
      </c>
      <c r="EA516" s="223" t="s">
        <v>863</v>
      </c>
      <c r="EB516" s="223" t="s">
        <v>863</v>
      </c>
      <c r="EC516" s="223" t="s">
        <v>863</v>
      </c>
      <c r="ED516" s="223" t="s">
        <v>863</v>
      </c>
      <c r="EE516" s="223" t="s">
        <v>863</v>
      </c>
      <c r="EF516" s="223" t="s">
        <v>863</v>
      </c>
      <c r="EG516" s="223" t="s">
        <v>863</v>
      </c>
      <c r="EI516" s="282" t="s">
        <v>571</v>
      </c>
      <c r="EJ516" s="282">
        <v>8</v>
      </c>
      <c r="EK516" s="230"/>
      <c r="EL516" s="107">
        <v>2</v>
      </c>
      <c r="EM516" s="223">
        <v>1</v>
      </c>
      <c r="EN516" s="223">
        <v>173</v>
      </c>
      <c r="EO516" s="223">
        <v>135</v>
      </c>
      <c r="EP516" s="557">
        <f t="shared" si="14"/>
        <v>45.10675264793344</v>
      </c>
      <c r="EQ516" s="557">
        <v>2</v>
      </c>
      <c r="ER516" s="107" t="s">
        <v>863</v>
      </c>
      <c r="ES516" s="557">
        <v>2</v>
      </c>
      <c r="ET516" s="557">
        <v>1</v>
      </c>
      <c r="EU516" s="107">
        <v>4</v>
      </c>
      <c r="EV516" s="1030">
        <v>43311</v>
      </c>
      <c r="EW516" s="107"/>
      <c r="EX516" s="901">
        <v>8391</v>
      </c>
      <c r="EY516" s="620">
        <v>75</v>
      </c>
      <c r="EZ516" s="228">
        <v>6677</v>
      </c>
      <c r="FA516" s="228">
        <v>2</v>
      </c>
      <c r="FB516" s="621">
        <v>178.05333333333334</v>
      </c>
      <c r="FC516" s="701">
        <v>6140</v>
      </c>
      <c r="FD516" s="607">
        <v>163.73333333333332</v>
      </c>
      <c r="FE516" s="623">
        <v>1309.8666666666666</v>
      </c>
      <c r="FF516" s="93"/>
      <c r="FJ516" s="589"/>
      <c r="FK516" s="589"/>
      <c r="FM516" s="591"/>
      <c r="FN516" s="734"/>
      <c r="FP516" s="602" t="s">
        <v>545</v>
      </c>
      <c r="FQ516" s="544"/>
      <c r="FR516" s="93"/>
      <c r="FS516" s="629">
        <v>91.957465927811896</v>
      </c>
      <c r="GR516" s="225"/>
      <c r="GS516" s="225"/>
    </row>
    <row r="517" spans="1:201" hidden="1" x14ac:dyDescent="0.25">
      <c r="A517" s="101">
        <v>394</v>
      </c>
      <c r="B517" s="228">
        <f>COUNTIFS($E$1:E517,E517,$G$1:G517,G517)</f>
        <v>1</v>
      </c>
      <c r="C517" s="228"/>
      <c r="D517" s="525">
        <v>8402</v>
      </c>
      <c r="E517" s="233" t="s">
        <v>1603</v>
      </c>
      <c r="F517" s="223" t="s">
        <v>1602</v>
      </c>
      <c r="G517" s="230">
        <v>5707140769</v>
      </c>
      <c r="H517" s="230">
        <f t="shared" si="11"/>
        <v>61</v>
      </c>
      <c r="I517" s="223" t="s">
        <v>1604</v>
      </c>
      <c r="J517" s="232" t="s">
        <v>34</v>
      </c>
      <c r="K517" s="230" t="s">
        <v>53</v>
      </c>
      <c r="L517" s="257" t="s">
        <v>48</v>
      </c>
      <c r="M517" s="230">
        <v>6</v>
      </c>
      <c r="N517" s="230">
        <v>3</v>
      </c>
      <c r="O517" s="223" t="s">
        <v>863</v>
      </c>
      <c r="P517" s="230"/>
      <c r="Q517" s="301" t="s">
        <v>1261</v>
      </c>
      <c r="R517" s="230"/>
      <c r="S517" s="230"/>
      <c r="T517" s="194" t="s">
        <v>1545</v>
      </c>
      <c r="U517" s="177" t="s">
        <v>1214</v>
      </c>
      <c r="V517" s="193" t="s">
        <v>545</v>
      </c>
      <c r="W517" s="196" t="s">
        <v>1298</v>
      </c>
      <c r="X517" s="173" t="s">
        <v>808</v>
      </c>
      <c r="Y517" s="173" t="s">
        <v>545</v>
      </c>
      <c r="Z517" s="173" t="s">
        <v>545</v>
      </c>
      <c r="AB517" s="97"/>
      <c r="AC517" s="230"/>
      <c r="AD517" s="230"/>
      <c r="AE517" s="230"/>
      <c r="AF517" s="230"/>
      <c r="AG517" s="230"/>
      <c r="AH517" s="261" t="s">
        <v>158</v>
      </c>
      <c r="AP517" s="397">
        <v>16.8</v>
      </c>
      <c r="AQ517" s="320">
        <v>75.8</v>
      </c>
      <c r="AR517" s="371">
        <v>4.8</v>
      </c>
      <c r="AS517" s="492">
        <v>97.399999999999991</v>
      </c>
      <c r="AT517" s="373">
        <v>0.22163588390501321</v>
      </c>
      <c r="AU517" s="490">
        <v>1.0638522427440633</v>
      </c>
      <c r="AV517" s="325">
        <v>0.20843672456575685</v>
      </c>
      <c r="AW517" s="226">
        <v>5.0999999999999996</v>
      </c>
      <c r="AX517" s="340">
        <v>0.8</v>
      </c>
      <c r="AY517" s="226">
        <v>5.7</v>
      </c>
      <c r="AZ517" s="231" t="s">
        <v>754</v>
      </c>
      <c r="BA517" s="327">
        <v>5.77</v>
      </c>
      <c r="BB517" s="473">
        <v>3.5999999999999997E-2</v>
      </c>
      <c r="BD517" s="491"/>
      <c r="BJ517" s="226">
        <v>35.799999999999997</v>
      </c>
      <c r="BK517" s="226">
        <v>62.9</v>
      </c>
      <c r="BL517" s="331">
        <v>0.56915739268680443</v>
      </c>
      <c r="BM517" s="332">
        <v>0.1</v>
      </c>
      <c r="BN517" s="231" t="s">
        <v>754</v>
      </c>
      <c r="BO517" s="226">
        <v>4.0999999999999996</v>
      </c>
      <c r="BP517" s="226">
        <v>6</v>
      </c>
      <c r="BR517" s="330">
        <v>22.900000000000002</v>
      </c>
      <c r="BS517" s="330">
        <v>86.6</v>
      </c>
      <c r="BT517" s="477">
        <v>31962</v>
      </c>
      <c r="BU517" s="330">
        <v>13.400000000000006</v>
      </c>
      <c r="BV517" s="330">
        <v>70.900000000000006</v>
      </c>
      <c r="BW517" s="330">
        <v>19.2</v>
      </c>
      <c r="BX517" s="330">
        <v>16.100000000000001</v>
      </c>
      <c r="BY517" s="330">
        <v>8.1999999999999993</v>
      </c>
      <c r="BZ517" s="330">
        <v>6.8</v>
      </c>
      <c r="CA517" s="330">
        <v>57.3</v>
      </c>
      <c r="CB517" s="330">
        <v>48</v>
      </c>
      <c r="CC517" s="330">
        <v>1.93</v>
      </c>
      <c r="CN517" s="470">
        <v>82.8</v>
      </c>
      <c r="CO517" s="470">
        <v>24.3</v>
      </c>
      <c r="CP517" s="470">
        <v>20.100000000000001</v>
      </c>
      <c r="CQ517" s="470">
        <v>4.6100000000000003</v>
      </c>
      <c r="CR517" s="470">
        <v>3.82</v>
      </c>
      <c r="CS517" s="470">
        <v>55.1</v>
      </c>
      <c r="CT517" s="470">
        <v>45.7</v>
      </c>
      <c r="CU517" s="470">
        <v>2.4700000000000002</v>
      </c>
      <c r="CX517" s="158" t="s">
        <v>929</v>
      </c>
      <c r="CY517" s="158">
        <v>3</v>
      </c>
      <c r="CZ517" s="62" t="s">
        <v>927</v>
      </c>
      <c r="DA517" s="62" t="s">
        <v>927</v>
      </c>
      <c r="DM517" s="226">
        <v>61</v>
      </c>
      <c r="DN517" s="521" t="s">
        <v>1088</v>
      </c>
      <c r="DO517" s="46" t="s">
        <v>48</v>
      </c>
      <c r="DP517" s="986" t="s">
        <v>158</v>
      </c>
      <c r="DX517" s="223" t="s">
        <v>863</v>
      </c>
      <c r="DY517" s="223" t="s">
        <v>863</v>
      </c>
      <c r="DZ517" s="230">
        <v>312</v>
      </c>
      <c r="EA517" s="230">
        <v>10.6</v>
      </c>
      <c r="EB517" s="230">
        <v>89.4</v>
      </c>
      <c r="EC517" s="223" t="s">
        <v>863</v>
      </c>
      <c r="ED517" s="223" t="s">
        <v>863</v>
      </c>
      <c r="EE517" s="223" t="s">
        <v>863</v>
      </c>
      <c r="EF517" s="223" t="s">
        <v>863</v>
      </c>
      <c r="EG517" s="230">
        <v>0</v>
      </c>
      <c r="EI517" s="282">
        <v>3</v>
      </c>
      <c r="EJ517" s="282">
        <v>6</v>
      </c>
      <c r="EK517" s="230"/>
      <c r="EL517" s="107">
        <v>2</v>
      </c>
      <c r="EM517" s="223">
        <v>1</v>
      </c>
      <c r="EN517" s="223">
        <v>173</v>
      </c>
      <c r="EO517" s="223">
        <v>135</v>
      </c>
      <c r="EP517" s="557">
        <f t="shared" si="14"/>
        <v>45.10675264793344</v>
      </c>
      <c r="EQ517" s="557">
        <v>2</v>
      </c>
      <c r="ER517" s="107" t="s">
        <v>863</v>
      </c>
      <c r="ES517" s="557">
        <v>2</v>
      </c>
      <c r="ET517" s="557">
        <v>1</v>
      </c>
      <c r="EU517" s="107">
        <v>4</v>
      </c>
      <c r="EV517" s="1030">
        <v>43311</v>
      </c>
      <c r="EW517" s="107" t="s">
        <v>1986</v>
      </c>
      <c r="EX517" s="901">
        <v>8402</v>
      </c>
      <c r="EY517" s="620">
        <v>75</v>
      </c>
      <c r="EZ517" s="228">
        <v>5535</v>
      </c>
      <c r="FA517" s="228">
        <v>2</v>
      </c>
      <c r="FB517" s="621">
        <v>147.6</v>
      </c>
      <c r="FC517" s="701">
        <v>5204</v>
      </c>
      <c r="FD517" s="607">
        <v>138.77333333333334</v>
      </c>
      <c r="FE517" s="623">
        <v>832.64</v>
      </c>
      <c r="FF517" s="42"/>
      <c r="FG517" s="42"/>
      <c r="FH517" s="42"/>
      <c r="FI517" s="42"/>
      <c r="FJ517" s="601"/>
      <c r="FK517" s="601"/>
      <c r="FL517" s="601"/>
      <c r="FM517" s="591"/>
      <c r="FN517" s="734">
        <v>2.2482705611068408</v>
      </c>
      <c r="FP517" s="602">
        <v>312</v>
      </c>
      <c r="FQ517" s="96"/>
      <c r="FR517" s="93"/>
      <c r="FS517" s="629">
        <v>94.019873532068658</v>
      </c>
      <c r="GR517" s="225"/>
      <c r="GS517" s="225"/>
    </row>
    <row r="518" spans="1:201" hidden="1" x14ac:dyDescent="0.25">
      <c r="A518" s="101">
        <v>395</v>
      </c>
      <c r="B518" s="228">
        <f>COUNTIFS($E$1:E518,E518,$G$1:G518,G518)</f>
        <v>1</v>
      </c>
      <c r="C518" s="228"/>
      <c r="D518" s="525">
        <v>8438</v>
      </c>
      <c r="E518" s="233" t="s">
        <v>1606</v>
      </c>
      <c r="F518" s="223" t="s">
        <v>33</v>
      </c>
      <c r="G518" s="230">
        <v>6055141224</v>
      </c>
      <c r="H518" s="230">
        <f t="shared" si="11"/>
        <v>58</v>
      </c>
      <c r="I518" s="223" t="s">
        <v>1607</v>
      </c>
      <c r="J518" s="232" t="s">
        <v>92</v>
      </c>
      <c r="K518" s="230" t="s">
        <v>53</v>
      </c>
      <c r="L518" s="257" t="s">
        <v>48</v>
      </c>
      <c r="M518" s="230">
        <v>10</v>
      </c>
      <c r="N518" s="230" t="s">
        <v>825</v>
      </c>
      <c r="O518" s="223" t="s">
        <v>863</v>
      </c>
      <c r="P518" s="230"/>
      <c r="Q518" s="301" t="s">
        <v>1261</v>
      </c>
      <c r="R518" s="230"/>
      <c r="S518" s="230"/>
      <c r="T518" s="194" t="s">
        <v>1545</v>
      </c>
      <c r="U518" s="177" t="s">
        <v>1214</v>
      </c>
      <c r="V518" s="193" t="s">
        <v>545</v>
      </c>
      <c r="W518" s="196" t="s">
        <v>1298</v>
      </c>
      <c r="X518" s="173" t="s">
        <v>808</v>
      </c>
      <c r="Y518" s="173" t="s">
        <v>545</v>
      </c>
      <c r="Z518" s="173" t="s">
        <v>545</v>
      </c>
      <c r="AB518" s="97"/>
      <c r="AC518" s="230"/>
      <c r="AD518" s="230"/>
      <c r="AE518" s="230"/>
      <c r="AF518" s="230"/>
      <c r="AG518" s="230"/>
      <c r="AH518" s="261" t="s">
        <v>158</v>
      </c>
      <c r="AP518" s="397">
        <v>54.8</v>
      </c>
      <c r="AQ518" s="320">
        <v>40.200000000000003</v>
      </c>
      <c r="AR518" s="371">
        <v>3.04</v>
      </c>
      <c r="AS518" s="492">
        <v>98.04</v>
      </c>
      <c r="AT518" s="373">
        <v>1.3631840796019898</v>
      </c>
      <c r="AU518" s="490">
        <v>4.1440796019900494</v>
      </c>
      <c r="AV518" s="325">
        <v>1.2673450508788158</v>
      </c>
      <c r="AW518" s="226">
        <v>26</v>
      </c>
      <c r="AX518" s="326">
        <v>1.56</v>
      </c>
      <c r="AY518" s="226">
        <v>2.73</v>
      </c>
      <c r="AZ518" s="231" t="s">
        <v>754</v>
      </c>
      <c r="BA518" s="327">
        <v>15.2</v>
      </c>
      <c r="BB518" s="328">
        <v>0.91</v>
      </c>
      <c r="BD518" s="491"/>
      <c r="BJ518" s="226">
        <v>60.2</v>
      </c>
      <c r="BK518" s="226">
        <v>39.1</v>
      </c>
      <c r="BL518" s="331">
        <v>1.5396419437340154</v>
      </c>
      <c r="BM518" s="332">
        <v>0.37</v>
      </c>
      <c r="BN518" s="231" t="s">
        <v>754</v>
      </c>
      <c r="BO518" s="226">
        <v>5.7</v>
      </c>
      <c r="BP518" s="226">
        <v>8.8000000000000007</v>
      </c>
      <c r="BR518" s="330">
        <v>10.879999999999999</v>
      </c>
      <c r="BS518" s="330">
        <v>88</v>
      </c>
      <c r="BT518" s="477">
        <v>57335</v>
      </c>
      <c r="BU518" s="330">
        <v>12</v>
      </c>
      <c r="BV518" s="330">
        <v>35.08</v>
      </c>
      <c r="BW518" s="330">
        <v>12.6</v>
      </c>
      <c r="BX518" s="330">
        <v>5.17</v>
      </c>
      <c r="BY518" s="330">
        <v>14</v>
      </c>
      <c r="BZ518" s="330">
        <v>5.71</v>
      </c>
      <c r="CA518" s="330">
        <v>59.3</v>
      </c>
      <c r="CB518" s="330">
        <v>24.2</v>
      </c>
      <c r="CC518" s="330">
        <v>8.43</v>
      </c>
      <c r="CN518" s="470">
        <v>40.299999999999997</v>
      </c>
      <c r="CO518" s="470">
        <v>23.1</v>
      </c>
      <c r="CP518" s="470">
        <v>9.32</v>
      </c>
      <c r="CQ518" s="470">
        <v>8.7200000000000006</v>
      </c>
      <c r="CR518" s="470">
        <v>3.51</v>
      </c>
      <c r="CS518" s="470">
        <v>55.9</v>
      </c>
      <c r="CT518" s="470">
        <v>22.5</v>
      </c>
      <c r="CU518" s="470">
        <v>0.75</v>
      </c>
      <c r="CX518" s="158" t="s">
        <v>926</v>
      </c>
      <c r="CY518" s="158"/>
      <c r="CZ518" s="62" t="s">
        <v>930</v>
      </c>
      <c r="DA518" s="62" t="s">
        <v>930</v>
      </c>
      <c r="DM518" s="226">
        <v>58</v>
      </c>
      <c r="DN518" s="266" t="s">
        <v>1090</v>
      </c>
      <c r="DO518" s="46" t="s">
        <v>48</v>
      </c>
      <c r="DP518" s="986" t="s">
        <v>158</v>
      </c>
      <c r="DX518" s="223" t="s">
        <v>863</v>
      </c>
      <c r="DY518" s="223" t="s">
        <v>863</v>
      </c>
      <c r="DZ518" s="230">
        <v>426</v>
      </c>
      <c r="EA518" s="230">
        <v>4.7</v>
      </c>
      <c r="EB518" s="230">
        <v>95.3</v>
      </c>
      <c r="EC518" s="230">
        <v>3.9</v>
      </c>
      <c r="ED518" s="230">
        <v>856.4</v>
      </c>
      <c r="EE518" s="223" t="s">
        <v>863</v>
      </c>
      <c r="EF518" s="230">
        <v>3.2</v>
      </c>
      <c r="EG518" s="230">
        <v>0</v>
      </c>
      <c r="EI518" s="282" t="s">
        <v>825</v>
      </c>
      <c r="EJ518" s="282">
        <v>10</v>
      </c>
      <c r="EK518" s="230"/>
      <c r="EL518" s="107">
        <v>2</v>
      </c>
      <c r="EM518" s="223">
        <v>0</v>
      </c>
      <c r="EN518" s="223">
        <v>173</v>
      </c>
      <c r="EO518" s="223">
        <v>112</v>
      </c>
      <c r="EP518" s="557">
        <f t="shared" si="14"/>
        <v>37.421898493100336</v>
      </c>
      <c r="EQ518" s="557">
        <v>2</v>
      </c>
      <c r="ER518" s="107" t="s">
        <v>863</v>
      </c>
      <c r="ES518" s="557">
        <v>1</v>
      </c>
      <c r="ET518" s="557">
        <v>1</v>
      </c>
      <c r="EU518" s="107">
        <v>4</v>
      </c>
      <c r="EV518" s="1030">
        <v>43202</v>
      </c>
      <c r="EW518" s="107"/>
      <c r="EX518" s="991">
        <v>8438</v>
      </c>
      <c r="EY518" s="620">
        <v>75</v>
      </c>
      <c r="EZ518" s="620">
        <v>5563</v>
      </c>
      <c r="FA518" s="620">
        <v>2</v>
      </c>
      <c r="FB518" s="621">
        <v>148.34666666666666</v>
      </c>
      <c r="FC518" s="622">
        <v>3796</v>
      </c>
      <c r="FD518" s="607">
        <v>101.22666666666667</v>
      </c>
      <c r="FE518" s="623">
        <v>1012.2666666666668</v>
      </c>
      <c r="FF518" s="42"/>
      <c r="FG518" s="42"/>
      <c r="FH518" s="42"/>
      <c r="FI518" s="42"/>
      <c r="FJ518" s="601"/>
      <c r="FK518" s="601"/>
      <c r="FL518" s="601"/>
      <c r="FM518" s="591"/>
      <c r="FN518" s="592"/>
      <c r="FP518" s="602"/>
      <c r="FQ518" s="96"/>
      <c r="FR518" s="93"/>
      <c r="FS518" s="629">
        <v>68.236563005572535</v>
      </c>
      <c r="GR518" s="225"/>
      <c r="GS518" s="225"/>
    </row>
    <row r="519" spans="1:201" hidden="1" x14ac:dyDescent="0.25">
      <c r="A519" s="101">
        <v>396</v>
      </c>
      <c r="B519" s="228">
        <f>COUNTIFS($E$1:E519,E519,$G$1:G519,G519)</f>
        <v>1</v>
      </c>
      <c r="C519" s="228"/>
      <c r="D519" s="525">
        <v>8441</v>
      </c>
      <c r="E519" s="233" t="s">
        <v>1608</v>
      </c>
      <c r="F519" s="223" t="s">
        <v>178</v>
      </c>
      <c r="G519" s="230">
        <v>6909215313</v>
      </c>
      <c r="H519" s="230">
        <f t="shared" si="11"/>
        <v>49</v>
      </c>
      <c r="I519" s="223" t="s">
        <v>1607</v>
      </c>
      <c r="J519" s="232" t="s">
        <v>92</v>
      </c>
      <c r="K519" s="230" t="s">
        <v>53</v>
      </c>
      <c r="L519" s="257" t="s">
        <v>48</v>
      </c>
      <c r="M519" s="230">
        <v>11</v>
      </c>
      <c r="N519" s="230" t="s">
        <v>586</v>
      </c>
      <c r="O519" s="223" t="s">
        <v>969</v>
      </c>
      <c r="P519" s="230"/>
      <c r="Q519" s="301" t="s">
        <v>1283</v>
      </c>
      <c r="R519" s="230"/>
      <c r="S519" s="230"/>
      <c r="T519" s="194" t="s">
        <v>545</v>
      </c>
      <c r="U519" s="177" t="s">
        <v>545</v>
      </c>
      <c r="V519" s="193" t="s">
        <v>545</v>
      </c>
      <c r="W519" s="246" t="s">
        <v>1609</v>
      </c>
      <c r="X519" s="173" t="s">
        <v>545</v>
      </c>
      <c r="Y519" s="173" t="s">
        <v>545</v>
      </c>
      <c r="Z519" s="173" t="s">
        <v>545</v>
      </c>
      <c r="AB519" s="97" t="s">
        <v>545</v>
      </c>
      <c r="AC519" s="230"/>
      <c r="AD519" s="230"/>
      <c r="AE519" s="230"/>
      <c r="AF519" s="230"/>
      <c r="AG519" s="230"/>
      <c r="AH519" s="261"/>
      <c r="AI519" s="72" t="s">
        <v>1610</v>
      </c>
      <c r="AP519" s="397">
        <v>56.9</v>
      </c>
      <c r="AQ519" s="320">
        <v>31.8</v>
      </c>
      <c r="AR519" s="371">
        <v>5.69</v>
      </c>
      <c r="AS519" s="492">
        <v>94.39</v>
      </c>
      <c r="AT519" s="373">
        <v>1.7893081761006289</v>
      </c>
      <c r="AU519" s="490">
        <v>10.181163522012579</v>
      </c>
      <c r="AV519" s="325">
        <v>1.5177380634835955</v>
      </c>
      <c r="AW519" s="226">
        <v>50.6</v>
      </c>
      <c r="AX519" s="326">
        <v>0.19</v>
      </c>
      <c r="AY519" s="226">
        <v>0.32</v>
      </c>
      <c r="AZ519" s="231" t="s">
        <v>754</v>
      </c>
      <c r="BA519" s="327">
        <v>26.7</v>
      </c>
      <c r="BB519" s="473" t="s">
        <v>754</v>
      </c>
      <c r="BD519" s="491"/>
      <c r="BJ519" s="226">
        <v>40.4</v>
      </c>
      <c r="BK519" s="226">
        <v>59.6</v>
      </c>
      <c r="BL519" s="331">
        <v>0.6778523489932885</v>
      </c>
      <c r="BM519" s="342" t="s">
        <v>754</v>
      </c>
      <c r="BN519" s="231" t="s">
        <v>754</v>
      </c>
      <c r="BO519" s="226">
        <v>13.6</v>
      </c>
      <c r="BP519" s="226">
        <v>19.2</v>
      </c>
      <c r="BR519" s="62" t="s">
        <v>754</v>
      </c>
      <c r="BS519" s="62" t="s">
        <v>754</v>
      </c>
      <c r="BT519" s="62" t="s">
        <v>754</v>
      </c>
      <c r="BU519" s="62" t="s">
        <v>754</v>
      </c>
      <c r="BV519" s="62" t="s">
        <v>754</v>
      </c>
      <c r="BW519" s="62" t="s">
        <v>754</v>
      </c>
      <c r="BX519" s="62" t="s">
        <v>754</v>
      </c>
      <c r="BY519" s="62" t="s">
        <v>754</v>
      </c>
      <c r="BZ519" s="62" t="s">
        <v>754</v>
      </c>
      <c r="CA519" s="62" t="s">
        <v>754</v>
      </c>
      <c r="CB519" s="62" t="s">
        <v>754</v>
      </c>
      <c r="CC519" s="62" t="s">
        <v>754</v>
      </c>
      <c r="CN519" s="470"/>
      <c r="CO519" s="470"/>
      <c r="CP519" s="470"/>
      <c r="CQ519" s="470"/>
      <c r="CR519" s="470"/>
      <c r="CS519" s="470"/>
      <c r="CT519" s="470"/>
      <c r="CU519" s="470"/>
      <c r="CX519" s="158" t="s">
        <v>926</v>
      </c>
      <c r="CY519" s="158"/>
      <c r="CZ519" s="62" t="s">
        <v>927</v>
      </c>
      <c r="DA519" s="62" t="s">
        <v>928</v>
      </c>
      <c r="DM519" s="226">
        <v>49</v>
      </c>
      <c r="DN519" s="521" t="s">
        <v>1088</v>
      </c>
      <c r="DO519" s="46" t="s">
        <v>48</v>
      </c>
      <c r="DP519" s="986" t="s">
        <v>161</v>
      </c>
      <c r="DX519" s="223" t="s">
        <v>863</v>
      </c>
      <c r="DY519" s="223" t="s">
        <v>863</v>
      </c>
      <c r="DZ519" s="230">
        <v>924</v>
      </c>
      <c r="EA519" s="230">
        <v>5.0999999999999996</v>
      </c>
      <c r="EB519" s="230">
        <v>94.9</v>
      </c>
      <c r="EC519" s="230">
        <v>1.3</v>
      </c>
      <c r="ED519" s="230">
        <v>399.2</v>
      </c>
      <c r="EE519" s="223" t="s">
        <v>863</v>
      </c>
      <c r="EF519" s="230">
        <v>2.86</v>
      </c>
      <c r="EG519" s="230">
        <v>0</v>
      </c>
      <c r="EI519" s="282" t="s">
        <v>586</v>
      </c>
      <c r="EJ519" s="282">
        <v>11</v>
      </c>
      <c r="EK519" s="230"/>
      <c r="EL519" s="107">
        <v>2</v>
      </c>
      <c r="EM519" s="223">
        <v>0</v>
      </c>
      <c r="EN519" s="223">
        <v>175</v>
      </c>
      <c r="EO519" s="223">
        <v>84</v>
      </c>
      <c r="EP519" s="557">
        <f t="shared" si="14"/>
        <v>27.428571428571427</v>
      </c>
      <c r="EQ519" s="557">
        <v>0</v>
      </c>
      <c r="ER519" s="107" t="s">
        <v>863</v>
      </c>
      <c r="ES519" s="557">
        <v>0</v>
      </c>
      <c r="ET519" s="557">
        <v>0</v>
      </c>
      <c r="EU519" s="107">
        <v>1</v>
      </c>
      <c r="EV519" s="1030">
        <v>43203</v>
      </c>
      <c r="EW519" s="107"/>
      <c r="EX519" s="991">
        <v>8441</v>
      </c>
      <c r="EY519" s="620">
        <v>100</v>
      </c>
      <c r="EZ519" s="620">
        <v>22548</v>
      </c>
      <c r="FA519" s="620">
        <v>2</v>
      </c>
      <c r="FB519" s="621">
        <v>450.96</v>
      </c>
      <c r="FC519" s="622">
        <v>19588</v>
      </c>
      <c r="FD519" s="607">
        <v>391.76</v>
      </c>
      <c r="FE519" s="623">
        <v>4309.3599999999997</v>
      </c>
      <c r="FF519" s="42"/>
      <c r="FG519" s="42"/>
      <c r="FH519" s="42"/>
      <c r="FI519" s="42"/>
      <c r="FJ519" s="601"/>
      <c r="FK519" s="601"/>
      <c r="FL519" s="601"/>
      <c r="FM519" s="591"/>
      <c r="FN519" s="592"/>
      <c r="FP519" s="602"/>
      <c r="FQ519" s="96"/>
      <c r="FR519" s="93"/>
      <c r="FS519" s="629">
        <v>86.87244988469044</v>
      </c>
      <c r="GR519" s="225"/>
      <c r="GS519" s="225"/>
    </row>
    <row r="520" spans="1:201" hidden="1" x14ac:dyDescent="0.25">
      <c r="A520" s="101">
        <v>397</v>
      </c>
      <c r="B520" s="228">
        <f>COUNTIFS($E$1:E520,E520,$G$1:G520,G520)</f>
        <v>1</v>
      </c>
      <c r="C520" s="228"/>
      <c r="D520" s="525">
        <v>8442</v>
      </c>
      <c r="E520" s="233" t="s">
        <v>1611</v>
      </c>
      <c r="F520" s="223" t="s">
        <v>91</v>
      </c>
      <c r="G520" s="230">
        <v>5907251328</v>
      </c>
      <c r="H520" s="230">
        <f t="shared" si="11"/>
        <v>59</v>
      </c>
      <c r="I520" s="223" t="s">
        <v>1607</v>
      </c>
      <c r="J520" s="232" t="s">
        <v>1612</v>
      </c>
      <c r="K520" s="230" t="s">
        <v>53</v>
      </c>
      <c r="L520" s="257" t="s">
        <v>48</v>
      </c>
      <c r="M520" s="230">
        <v>7</v>
      </c>
      <c r="N520" s="230">
        <v>2</v>
      </c>
      <c r="O520" s="223" t="s">
        <v>863</v>
      </c>
      <c r="P520" s="230"/>
      <c r="Q520" s="301" t="s">
        <v>1283</v>
      </c>
      <c r="R520" s="230"/>
      <c r="S520" s="230"/>
      <c r="T520" s="194" t="s">
        <v>545</v>
      </c>
      <c r="U520" s="177" t="s">
        <v>545</v>
      </c>
      <c r="V520" s="193" t="s">
        <v>545</v>
      </c>
      <c r="W520" s="246" t="s">
        <v>1609</v>
      </c>
      <c r="X520" s="173" t="s">
        <v>545</v>
      </c>
      <c r="Y520" s="173" t="s">
        <v>545</v>
      </c>
      <c r="Z520" s="173" t="s">
        <v>545</v>
      </c>
      <c r="AB520" s="97" t="s">
        <v>545</v>
      </c>
      <c r="AC520" s="230"/>
      <c r="AD520" s="230"/>
      <c r="AE520" s="230"/>
      <c r="AF520" s="230"/>
      <c r="AG520" s="230"/>
      <c r="AH520" s="261"/>
      <c r="AI520" s="72" t="s">
        <v>1610</v>
      </c>
      <c r="AP520" s="397">
        <v>26.2</v>
      </c>
      <c r="AQ520" s="320">
        <v>69.599999999999994</v>
      </c>
      <c r="AR520" s="371">
        <v>2.34</v>
      </c>
      <c r="AS520" s="492">
        <v>98.14</v>
      </c>
      <c r="AT520" s="373">
        <v>0.37643678160919541</v>
      </c>
      <c r="AU520" s="490">
        <v>0.88086206896551722</v>
      </c>
      <c r="AV520" s="325">
        <v>0.36419238254100639</v>
      </c>
      <c r="AW520" s="226">
        <v>10.3</v>
      </c>
      <c r="AX520" s="326" t="s">
        <v>754</v>
      </c>
      <c r="AY520" s="231" t="s">
        <v>754</v>
      </c>
      <c r="AZ520" s="231" t="s">
        <v>754</v>
      </c>
      <c r="BA520" s="327" t="s">
        <v>754</v>
      </c>
      <c r="BB520" s="473" t="s">
        <v>754</v>
      </c>
      <c r="BD520" s="491"/>
      <c r="BJ520" s="231" t="s">
        <v>754</v>
      </c>
      <c r="BK520" s="231" t="s">
        <v>754</v>
      </c>
      <c r="BL520" s="331" t="s">
        <v>754</v>
      </c>
      <c r="BM520" s="342" t="s">
        <v>754</v>
      </c>
      <c r="BN520" s="231" t="s">
        <v>754</v>
      </c>
      <c r="BO520" s="231" t="s">
        <v>754</v>
      </c>
      <c r="BP520" s="231" t="s">
        <v>754</v>
      </c>
      <c r="BR520" s="62" t="s">
        <v>754</v>
      </c>
      <c r="BS520" s="62" t="s">
        <v>754</v>
      </c>
      <c r="BT520" s="62" t="s">
        <v>754</v>
      </c>
      <c r="BU520" s="62" t="s">
        <v>754</v>
      </c>
      <c r="BV520" s="62" t="s">
        <v>754</v>
      </c>
      <c r="BW520" s="62" t="s">
        <v>754</v>
      </c>
      <c r="BX520" s="62" t="s">
        <v>754</v>
      </c>
      <c r="BY520" s="62" t="s">
        <v>754</v>
      </c>
      <c r="BZ520" s="62" t="s">
        <v>754</v>
      </c>
      <c r="CA520" s="62" t="s">
        <v>754</v>
      </c>
      <c r="CB520" s="62" t="s">
        <v>754</v>
      </c>
      <c r="CC520" s="62" t="s">
        <v>754</v>
      </c>
      <c r="CN520" s="470"/>
      <c r="CO520" s="470"/>
      <c r="CP520" s="470"/>
      <c r="CQ520" s="470"/>
      <c r="CR520" s="470"/>
      <c r="CS520" s="470"/>
      <c r="CT520" s="470"/>
      <c r="CU520" s="470"/>
      <c r="CX520" s="158"/>
      <c r="CY520" s="158"/>
      <c r="CZ520" s="62" t="s">
        <v>927</v>
      </c>
      <c r="DA520" s="62" t="s">
        <v>927</v>
      </c>
      <c r="DB520" s="486" t="s">
        <v>1733</v>
      </c>
      <c r="DM520" s="226">
        <v>59</v>
      </c>
      <c r="DN520" s="521" t="s">
        <v>1088</v>
      </c>
      <c r="DO520" s="46" t="s">
        <v>48</v>
      </c>
      <c r="DP520" s="986" t="s">
        <v>158</v>
      </c>
      <c r="DX520" s="223" t="s">
        <v>863</v>
      </c>
      <c r="DY520" s="223" t="s">
        <v>863</v>
      </c>
      <c r="DZ520" s="230">
        <v>59</v>
      </c>
      <c r="EA520" s="230">
        <v>16.899999999999999</v>
      </c>
      <c r="EB520" s="230">
        <v>83.1</v>
      </c>
      <c r="EC520" s="223" t="s">
        <v>863</v>
      </c>
      <c r="ED520" s="223" t="s">
        <v>863</v>
      </c>
      <c r="EE520" s="223" t="s">
        <v>863</v>
      </c>
      <c r="EF520" s="223" t="s">
        <v>863</v>
      </c>
      <c r="EG520" s="230">
        <v>0</v>
      </c>
      <c r="EI520" s="282">
        <v>2</v>
      </c>
      <c r="EJ520" s="282">
        <v>7</v>
      </c>
      <c r="EK520" s="230"/>
      <c r="EL520" s="107">
        <v>2</v>
      </c>
      <c r="EM520" s="223">
        <v>0</v>
      </c>
      <c r="EN520" s="107" t="s">
        <v>754</v>
      </c>
      <c r="EO520" s="107" t="s">
        <v>754</v>
      </c>
      <c r="EP520" s="557" t="s">
        <v>754</v>
      </c>
      <c r="EQ520" s="557">
        <v>1</v>
      </c>
      <c r="ER520" s="107" t="s">
        <v>863</v>
      </c>
      <c r="ES520" s="557">
        <v>2</v>
      </c>
      <c r="ET520" s="557">
        <v>2</v>
      </c>
      <c r="EU520" s="107" t="s">
        <v>863</v>
      </c>
      <c r="EV520" s="107"/>
      <c r="EW520" s="107"/>
      <c r="EX520" s="991">
        <v>8442</v>
      </c>
      <c r="EY520" s="620">
        <v>100</v>
      </c>
      <c r="EZ520" s="620">
        <v>1206</v>
      </c>
      <c r="FA520" s="620">
        <v>2</v>
      </c>
      <c r="FB520" s="621">
        <v>24.12</v>
      </c>
      <c r="FC520" s="622">
        <v>401</v>
      </c>
      <c r="FD520" s="607">
        <v>8.02</v>
      </c>
      <c r="FE520" s="623">
        <v>56.14</v>
      </c>
      <c r="FF520" s="93"/>
      <c r="FJ520" s="589"/>
      <c r="FK520" s="589"/>
      <c r="FM520" s="591"/>
      <c r="FN520" s="592"/>
      <c r="FP520" s="602"/>
      <c r="FQ520" s="544"/>
      <c r="FR520" s="93"/>
      <c r="FS520" s="629">
        <v>33.250414593698174</v>
      </c>
      <c r="GR520" s="225"/>
      <c r="GS520" s="225"/>
    </row>
    <row r="521" spans="1:201" hidden="1" x14ac:dyDescent="0.25">
      <c r="A521" s="101">
        <v>398</v>
      </c>
      <c r="B521" s="228">
        <f>COUNTIFS($E$1:E521,E521,$G$1:G521,G521)</f>
        <v>1</v>
      </c>
      <c r="C521" s="228"/>
      <c r="D521" s="525">
        <v>8443</v>
      </c>
      <c r="E521" s="233" t="s">
        <v>1613</v>
      </c>
      <c r="F521" s="223" t="s">
        <v>35</v>
      </c>
      <c r="G521" s="230">
        <v>525316115</v>
      </c>
      <c r="H521" s="230">
        <f t="shared" ref="H521:H584" si="15">LEFT(I521,4)-CONCATENATE(19,LEFT(G521,2))</f>
        <v>66</v>
      </c>
      <c r="I521" s="223" t="s">
        <v>1607</v>
      </c>
      <c r="J521" s="232" t="s">
        <v>34</v>
      </c>
      <c r="K521" s="230" t="s">
        <v>53</v>
      </c>
      <c r="L521" s="257" t="s">
        <v>48</v>
      </c>
      <c r="M521" s="230">
        <v>5</v>
      </c>
      <c r="N521" s="230">
        <v>7</v>
      </c>
      <c r="O521" s="223" t="s">
        <v>863</v>
      </c>
      <c r="P521" s="230"/>
      <c r="Q521" s="302" t="s">
        <v>1283</v>
      </c>
      <c r="R521" s="230"/>
      <c r="S521" s="230"/>
      <c r="T521" s="194" t="s">
        <v>545</v>
      </c>
      <c r="U521" s="177" t="s">
        <v>545</v>
      </c>
      <c r="V521" s="193" t="s">
        <v>545</v>
      </c>
      <c r="W521" s="246" t="s">
        <v>1609</v>
      </c>
      <c r="X521" s="173" t="s">
        <v>545</v>
      </c>
      <c r="Y521" s="173" t="s">
        <v>545</v>
      </c>
      <c r="Z521" s="173" t="s">
        <v>545</v>
      </c>
      <c r="AB521" s="97" t="s">
        <v>545</v>
      </c>
      <c r="AC521" s="230"/>
      <c r="AD521" s="230"/>
      <c r="AE521" s="230"/>
      <c r="AF521" s="230"/>
      <c r="AG521" s="230"/>
      <c r="AH521" s="261" t="s">
        <v>161</v>
      </c>
      <c r="AI521" s="72" t="s">
        <v>1610</v>
      </c>
      <c r="AP521" s="397">
        <v>39</v>
      </c>
      <c r="AQ521" s="320">
        <v>41.8</v>
      </c>
      <c r="AR521" s="371">
        <v>12.6</v>
      </c>
      <c r="AS521" s="492">
        <v>93.399999999999991</v>
      </c>
      <c r="AT521" s="373">
        <v>0.93301435406698574</v>
      </c>
      <c r="AU521" s="490">
        <v>11.755980861244019</v>
      </c>
      <c r="AV521" s="325">
        <v>0.71691176470588236</v>
      </c>
      <c r="AW521" s="226">
        <v>24.5</v>
      </c>
      <c r="AX521" s="326">
        <v>1.5</v>
      </c>
      <c r="AY521" s="226">
        <v>3.8</v>
      </c>
      <c r="AZ521" s="231" t="s">
        <v>754</v>
      </c>
      <c r="BA521" s="327">
        <v>53.8</v>
      </c>
      <c r="BB521" s="473" t="s">
        <v>754</v>
      </c>
      <c r="BD521" s="491"/>
      <c r="BJ521" s="226">
        <v>27.2</v>
      </c>
      <c r="BK521" s="226">
        <v>73.2</v>
      </c>
      <c r="BL521" s="331">
        <v>0.37158469945355188</v>
      </c>
      <c r="BM521" s="342" t="s">
        <v>754</v>
      </c>
      <c r="BN521" s="231" t="s">
        <v>754</v>
      </c>
      <c r="BO521" s="226">
        <v>13.8</v>
      </c>
      <c r="BP521" s="226">
        <v>5.8</v>
      </c>
      <c r="BR521" s="62" t="s">
        <v>754</v>
      </c>
      <c r="BS521" s="62" t="s">
        <v>754</v>
      </c>
      <c r="BT521" s="62" t="s">
        <v>754</v>
      </c>
      <c r="BU521" s="62" t="s">
        <v>754</v>
      </c>
      <c r="BV521" s="62" t="s">
        <v>754</v>
      </c>
      <c r="BW521" s="62" t="s">
        <v>754</v>
      </c>
      <c r="BX521" s="62" t="s">
        <v>754</v>
      </c>
      <c r="BY521" s="62" t="s">
        <v>754</v>
      </c>
      <c r="BZ521" s="62" t="s">
        <v>754</v>
      </c>
      <c r="CA521" s="62" t="s">
        <v>754</v>
      </c>
      <c r="CB521" s="62" t="s">
        <v>754</v>
      </c>
      <c r="CC521" s="62" t="s">
        <v>754</v>
      </c>
      <c r="CN521" s="470"/>
      <c r="CO521" s="470"/>
      <c r="CP521" s="470"/>
      <c r="CQ521" s="470"/>
      <c r="CR521" s="470"/>
      <c r="CS521" s="470"/>
      <c r="CT521" s="470"/>
      <c r="CU521" s="470"/>
      <c r="CX521" s="158" t="s">
        <v>929</v>
      </c>
      <c r="CY521" s="158">
        <v>3</v>
      </c>
      <c r="CZ521" s="62" t="s">
        <v>935</v>
      </c>
      <c r="DA521" s="62" t="s">
        <v>935</v>
      </c>
      <c r="DM521" s="226">
        <v>66</v>
      </c>
      <c r="DN521" s="266" t="s">
        <v>1090</v>
      </c>
      <c r="DO521" s="46" t="s">
        <v>48</v>
      </c>
      <c r="DP521" s="986" t="s">
        <v>161</v>
      </c>
      <c r="DX521" s="223" t="s">
        <v>863</v>
      </c>
      <c r="DY521" s="223" t="s">
        <v>863</v>
      </c>
      <c r="DZ521" s="230">
        <v>228</v>
      </c>
      <c r="EA521" s="230">
        <v>11</v>
      </c>
      <c r="EB521" s="230">
        <v>89</v>
      </c>
      <c r="EC521" s="223" t="s">
        <v>863</v>
      </c>
      <c r="ED521" s="223" t="s">
        <v>863</v>
      </c>
      <c r="EE521" s="223" t="s">
        <v>863</v>
      </c>
      <c r="EF521" s="223" t="s">
        <v>863</v>
      </c>
      <c r="EG521" s="230">
        <v>0</v>
      </c>
      <c r="EI521" s="282">
        <v>7</v>
      </c>
      <c r="EJ521" s="282">
        <v>5</v>
      </c>
      <c r="EK521" s="230"/>
      <c r="EL521" s="107">
        <v>2</v>
      </c>
      <c r="EM521" s="223">
        <v>0</v>
      </c>
      <c r="EN521" s="223">
        <v>162</v>
      </c>
      <c r="EO521" s="223">
        <v>102</v>
      </c>
      <c r="EP521" s="557">
        <f>EO521/((EN521/100)*(EN521/100))</f>
        <v>38.866026520347503</v>
      </c>
      <c r="EQ521" s="557">
        <v>1</v>
      </c>
      <c r="ER521" s="107" t="s">
        <v>863</v>
      </c>
      <c r="ES521" s="557">
        <v>3</v>
      </c>
      <c r="ET521" s="557">
        <v>1</v>
      </c>
      <c r="EU521" s="107">
        <v>4</v>
      </c>
      <c r="EV521" s="1030">
        <v>42684</v>
      </c>
      <c r="EW521" s="107"/>
      <c r="EX521" s="991">
        <v>8443</v>
      </c>
      <c r="EY521" s="620">
        <v>100</v>
      </c>
      <c r="EZ521" s="620">
        <v>2672</v>
      </c>
      <c r="FA521" s="620">
        <v>2</v>
      </c>
      <c r="FB521" s="621">
        <v>53.44</v>
      </c>
      <c r="FC521" s="622">
        <v>1077</v>
      </c>
      <c r="FD521" s="607">
        <v>21.54</v>
      </c>
      <c r="FE521" s="623">
        <v>107.7</v>
      </c>
      <c r="FF521" s="42"/>
      <c r="FG521" s="42"/>
      <c r="FH521" s="42"/>
      <c r="FI521" s="42"/>
      <c r="FJ521" s="601"/>
      <c r="FK521" s="601"/>
      <c r="FL521" s="601"/>
      <c r="FM521" s="591"/>
      <c r="FN521" s="592"/>
      <c r="FP521" s="602"/>
      <c r="FQ521" s="96"/>
      <c r="FR521" s="93"/>
      <c r="FS521" s="629">
        <v>40.306886227544908</v>
      </c>
      <c r="GR521" s="225"/>
      <c r="GS521" s="225"/>
    </row>
    <row r="522" spans="1:201" hidden="1" x14ac:dyDescent="0.25">
      <c r="A522" s="101">
        <v>399</v>
      </c>
      <c r="B522" s="228">
        <f>COUNTIFS($E$1:E522,E522,$G$1:G522,G522)</f>
        <v>1</v>
      </c>
      <c r="C522" s="228"/>
      <c r="D522" s="525">
        <v>8448</v>
      </c>
      <c r="E522" s="233" t="s">
        <v>1617</v>
      </c>
      <c r="F522" s="223" t="s">
        <v>627</v>
      </c>
      <c r="G522" s="230">
        <v>7508213504</v>
      </c>
      <c r="H522" s="230">
        <f t="shared" si="15"/>
        <v>43</v>
      </c>
      <c r="I522" s="223" t="s">
        <v>1618</v>
      </c>
      <c r="J522" s="232" t="s">
        <v>89</v>
      </c>
      <c r="K522" s="230" t="s">
        <v>53</v>
      </c>
      <c r="L522" s="257" t="s">
        <v>48</v>
      </c>
      <c r="M522" s="230">
        <v>7</v>
      </c>
      <c r="N522" s="223" t="s">
        <v>757</v>
      </c>
      <c r="O522" s="223" t="s">
        <v>969</v>
      </c>
      <c r="P522" s="230"/>
      <c r="Q522" s="302" t="s">
        <v>1283</v>
      </c>
      <c r="R522" s="230"/>
      <c r="S522" s="230"/>
      <c r="T522" s="194" t="s">
        <v>1545</v>
      </c>
      <c r="U522" s="177" t="s">
        <v>1214</v>
      </c>
      <c r="V522" s="193" t="s">
        <v>545</v>
      </c>
      <c r="W522" s="196" t="s">
        <v>1298</v>
      </c>
      <c r="X522" s="173" t="s">
        <v>808</v>
      </c>
      <c r="Y522" s="177"/>
      <c r="Z522" s="177"/>
      <c r="AA522" s="181"/>
      <c r="AB522" s="177"/>
      <c r="AC522" s="230"/>
      <c r="AD522" s="230"/>
      <c r="AE522" s="230"/>
      <c r="AF522" s="230"/>
      <c r="AG522" s="230"/>
      <c r="AH522" s="261" t="s">
        <v>158</v>
      </c>
      <c r="AP522" s="397">
        <v>9.51</v>
      </c>
      <c r="AQ522" s="320">
        <v>18</v>
      </c>
      <c r="AR522" s="371">
        <v>72</v>
      </c>
      <c r="AS522" s="492">
        <v>99.509999999999991</v>
      </c>
      <c r="AT522" s="373">
        <v>0.52833333333333332</v>
      </c>
      <c r="AU522" s="490">
        <v>38.04</v>
      </c>
      <c r="AV522" s="325">
        <v>0.10566666666666666</v>
      </c>
      <c r="AW522" s="226">
        <v>6.4</v>
      </c>
      <c r="AX522" s="326">
        <v>5.1999999999999998E-2</v>
      </c>
      <c r="AY522" s="226">
        <v>0.65</v>
      </c>
      <c r="AZ522" s="231" t="s">
        <v>754</v>
      </c>
      <c r="BA522" s="327">
        <v>0.69</v>
      </c>
      <c r="BB522" s="328">
        <v>7.0000000000000001E-3</v>
      </c>
      <c r="BD522" s="491"/>
      <c r="BJ522" s="226">
        <v>77.3</v>
      </c>
      <c r="BK522" s="226">
        <v>22.6</v>
      </c>
      <c r="BL522" s="331">
        <v>3.4203539823008846</v>
      </c>
      <c r="BM522" s="332">
        <v>1.1100000000000001</v>
      </c>
      <c r="BN522" s="231" t="s">
        <v>754</v>
      </c>
      <c r="BO522" s="226">
        <v>0.49</v>
      </c>
      <c r="BP522" s="226">
        <v>0.39</v>
      </c>
      <c r="BR522" s="330">
        <v>16.28</v>
      </c>
      <c r="BS522" s="330">
        <v>95.3</v>
      </c>
      <c r="BT522" s="477">
        <v>16239</v>
      </c>
      <c r="BU522" s="330">
        <v>4.7000000000000028</v>
      </c>
      <c r="BV522" s="330">
        <v>16.61</v>
      </c>
      <c r="BW522" s="330">
        <v>49.4</v>
      </c>
      <c r="BX522" s="330">
        <v>8.7200000000000006</v>
      </c>
      <c r="BY522" s="330">
        <v>42.9</v>
      </c>
      <c r="BZ522" s="330">
        <v>7.56</v>
      </c>
      <c r="CA522" s="330">
        <v>1.88</v>
      </c>
      <c r="CB522" s="330">
        <v>0.33</v>
      </c>
      <c r="CC522" s="330">
        <v>0.11</v>
      </c>
      <c r="CN522" s="470">
        <v>17.3</v>
      </c>
      <c r="CO522" s="470">
        <v>90.2</v>
      </c>
      <c r="CP522" s="470">
        <v>15.6</v>
      </c>
      <c r="CQ522" s="470">
        <v>6.79</v>
      </c>
      <c r="CR522" s="470">
        <v>1.18</v>
      </c>
      <c r="CS522" s="470">
        <v>1.1599999999999999</v>
      </c>
      <c r="CT522" s="470">
        <v>0.2</v>
      </c>
      <c r="CU522" s="470">
        <v>3.5999999999999997E-2</v>
      </c>
      <c r="CX522" s="158"/>
      <c r="CY522" s="158"/>
      <c r="CZ522" s="62" t="s">
        <v>936</v>
      </c>
      <c r="DA522" s="62" t="s">
        <v>1293</v>
      </c>
      <c r="DM522" s="226">
        <v>43</v>
      </c>
      <c r="DN522" s="521" t="s">
        <v>1088</v>
      </c>
      <c r="DO522" s="46" t="s">
        <v>48</v>
      </c>
      <c r="DP522" s="986" t="s">
        <v>158</v>
      </c>
      <c r="DQ522" s="230">
        <v>2</v>
      </c>
      <c r="DR522" s="546" t="s">
        <v>1188</v>
      </c>
      <c r="DS522" s="546" t="s">
        <v>89</v>
      </c>
      <c r="DX522" s="223" t="s">
        <v>863</v>
      </c>
      <c r="DY522" s="223" t="s">
        <v>863</v>
      </c>
      <c r="DZ522" s="230">
        <v>19734</v>
      </c>
      <c r="EA522" s="230">
        <v>65</v>
      </c>
      <c r="EB522" s="230">
        <v>35</v>
      </c>
      <c r="EC522" s="223" t="s">
        <v>863</v>
      </c>
      <c r="ED522" s="223" t="s">
        <v>863</v>
      </c>
      <c r="EE522" s="223" t="s">
        <v>863</v>
      </c>
      <c r="EG522" s="230">
        <v>0</v>
      </c>
      <c r="EH522" s="547">
        <v>7</v>
      </c>
      <c r="EI522" s="282" t="s">
        <v>757</v>
      </c>
      <c r="EJ522" s="282">
        <v>7</v>
      </c>
      <c r="EK522" s="230"/>
      <c r="EL522" s="107">
        <v>2</v>
      </c>
      <c r="EM522" s="223">
        <v>0</v>
      </c>
      <c r="EN522" s="223">
        <v>173</v>
      </c>
      <c r="EO522" s="223">
        <v>96</v>
      </c>
      <c r="EP522" s="557">
        <f>EO522/((EN522/100)*(EN522/100))</f>
        <v>32.075912994086003</v>
      </c>
      <c r="EQ522" s="557">
        <v>1</v>
      </c>
      <c r="ER522" s="107" t="s">
        <v>863</v>
      </c>
      <c r="ES522" s="557">
        <v>0</v>
      </c>
      <c r="ET522" s="557">
        <v>0</v>
      </c>
      <c r="EU522" s="107">
        <v>4</v>
      </c>
      <c r="EV522" s="1030">
        <v>39815</v>
      </c>
      <c r="EW522" s="107" t="s">
        <v>1984</v>
      </c>
      <c r="EX522" s="991">
        <v>8448</v>
      </c>
      <c r="EY522" s="620">
        <v>75</v>
      </c>
      <c r="EZ522" s="620">
        <v>1998092</v>
      </c>
      <c r="FA522" s="620">
        <v>0.1</v>
      </c>
      <c r="FB522" s="621">
        <v>2664.1226666666666</v>
      </c>
      <c r="FC522" s="622">
        <v>1845181</v>
      </c>
      <c r="FD522" s="607">
        <v>2460.2413333333334</v>
      </c>
      <c r="FE522" s="623">
        <v>17221.689333333336</v>
      </c>
      <c r="FF522" s="93"/>
      <c r="FJ522" s="589"/>
      <c r="FK522" s="589"/>
      <c r="FM522" s="591"/>
      <c r="FN522" s="592"/>
      <c r="FP522" s="602"/>
      <c r="FQ522" s="544"/>
      <c r="FR522" s="93"/>
      <c r="FS522" s="629">
        <v>92.347149180318027</v>
      </c>
      <c r="GR522" s="225"/>
      <c r="GS522" s="225"/>
    </row>
    <row r="523" spans="1:201" hidden="1" x14ac:dyDescent="0.25">
      <c r="A523" s="101">
        <v>400</v>
      </c>
      <c r="B523" s="228">
        <f>COUNTIFS($E$1:E523,E523,$G$1:G523,G523)</f>
        <v>1</v>
      </c>
      <c r="C523" s="228"/>
      <c r="D523" s="525">
        <v>8449</v>
      </c>
      <c r="E523" s="233" t="s">
        <v>1619</v>
      </c>
      <c r="F523" s="223" t="s">
        <v>1620</v>
      </c>
      <c r="G523" s="230">
        <v>336103083</v>
      </c>
      <c r="H523" s="230">
        <f t="shared" si="15"/>
        <v>85</v>
      </c>
      <c r="I523" s="223" t="s">
        <v>1618</v>
      </c>
      <c r="J523" s="232" t="s">
        <v>34</v>
      </c>
      <c r="K523" s="230" t="s">
        <v>53</v>
      </c>
      <c r="L523" s="257" t="s">
        <v>48</v>
      </c>
      <c r="M523" s="230">
        <v>13</v>
      </c>
      <c r="N523" s="223" t="s">
        <v>571</v>
      </c>
      <c r="O523" s="223" t="s">
        <v>969</v>
      </c>
      <c r="P523" s="230"/>
      <c r="Q523" s="302" t="s">
        <v>1283</v>
      </c>
      <c r="R523" s="230"/>
      <c r="S523" s="230"/>
      <c r="T523" s="194" t="s">
        <v>1545</v>
      </c>
      <c r="U523" s="177" t="s">
        <v>1214</v>
      </c>
      <c r="V523" s="193" t="s">
        <v>545</v>
      </c>
      <c r="W523" s="196" t="s">
        <v>1298</v>
      </c>
      <c r="X523" s="173" t="s">
        <v>808</v>
      </c>
      <c r="Y523" s="177"/>
      <c r="Z523" s="177"/>
      <c r="AA523" s="181"/>
      <c r="AB523" s="177"/>
      <c r="AC523" s="230"/>
      <c r="AD523" s="230"/>
      <c r="AE523" s="230"/>
      <c r="AF523" s="230"/>
      <c r="AG523" s="230"/>
      <c r="AH523" s="261" t="s">
        <v>158</v>
      </c>
      <c r="AP523" s="397">
        <v>15.5</v>
      </c>
      <c r="AQ523" s="320">
        <v>27.3</v>
      </c>
      <c r="AR523" s="371">
        <v>53.7</v>
      </c>
      <c r="AS523" s="492">
        <v>96.5</v>
      </c>
      <c r="AT523" s="373">
        <v>0.56776556776556775</v>
      </c>
      <c r="AU523" s="490">
        <v>30.489010989010989</v>
      </c>
      <c r="AV523" s="325">
        <v>0.19135802469135801</v>
      </c>
      <c r="AW523" s="226">
        <v>6.4</v>
      </c>
      <c r="AX523" s="326">
        <v>0.33</v>
      </c>
      <c r="AY523" s="226">
        <v>4.0199999999999996</v>
      </c>
      <c r="AZ523" s="231" t="s">
        <v>754</v>
      </c>
      <c r="BA523" s="327">
        <v>12.1</v>
      </c>
      <c r="BB523" s="328">
        <v>1.4999999999999999E-2</v>
      </c>
      <c r="BD523" s="491"/>
      <c r="BJ523" s="226">
        <v>81.7</v>
      </c>
      <c r="BK523" s="226">
        <v>18.2</v>
      </c>
      <c r="BL523" s="331">
        <v>4.4890109890109891</v>
      </c>
      <c r="BM523" s="332">
        <v>0.15</v>
      </c>
      <c r="BN523" s="231" t="s">
        <v>754</v>
      </c>
      <c r="BO523" s="226">
        <v>8.1999999999999993</v>
      </c>
      <c r="BP523" s="226">
        <v>8.4</v>
      </c>
      <c r="BR523" s="330">
        <v>23.98</v>
      </c>
      <c r="BS523" s="330">
        <v>97.7</v>
      </c>
      <c r="BT523" s="477">
        <v>43813</v>
      </c>
      <c r="BU523" s="330">
        <v>2.2999999999999972</v>
      </c>
      <c r="BV523" s="330">
        <v>25.29</v>
      </c>
      <c r="BW523" s="330">
        <v>54.6</v>
      </c>
      <c r="BX523" s="330">
        <v>15</v>
      </c>
      <c r="BY523" s="330">
        <v>32.6</v>
      </c>
      <c r="BZ523" s="330">
        <v>8.98</v>
      </c>
      <c r="CA523" s="330">
        <v>4.7300000000000004</v>
      </c>
      <c r="CB523" s="330">
        <v>1.31</v>
      </c>
      <c r="CC523" s="330">
        <v>0.37</v>
      </c>
      <c r="CN523" s="470">
        <v>24</v>
      </c>
      <c r="CO523" s="470">
        <v>83.9</v>
      </c>
      <c r="CP523" s="470">
        <v>20.2</v>
      </c>
      <c r="CQ523" s="470">
        <v>8.9600000000000009</v>
      </c>
      <c r="CR523" s="470">
        <v>2.15</v>
      </c>
      <c r="CS523" s="470">
        <v>1.96</v>
      </c>
      <c r="CT523" s="470">
        <v>0.47</v>
      </c>
      <c r="CU523" s="470">
        <v>0.28000000000000003</v>
      </c>
      <c r="CX523" s="158" t="s">
        <v>929</v>
      </c>
      <c r="CY523" s="158">
        <v>3</v>
      </c>
      <c r="CZ523" s="62" t="s">
        <v>933</v>
      </c>
      <c r="DA523" s="62" t="s">
        <v>1292</v>
      </c>
      <c r="DM523" s="226">
        <v>85</v>
      </c>
      <c r="DN523" s="266" t="s">
        <v>1090</v>
      </c>
      <c r="DO523" s="46" t="s">
        <v>48</v>
      </c>
      <c r="DP523" s="986" t="s">
        <v>158</v>
      </c>
      <c r="DQ523" s="230">
        <v>2</v>
      </c>
      <c r="DR523" s="546" t="s">
        <v>34</v>
      </c>
      <c r="DS523" s="546" t="s">
        <v>34</v>
      </c>
      <c r="DX523" s="223" t="s">
        <v>863</v>
      </c>
      <c r="DY523" s="223" t="s">
        <v>863</v>
      </c>
      <c r="DZ523" s="230">
        <v>6836</v>
      </c>
      <c r="EA523" s="230">
        <v>42.1</v>
      </c>
      <c r="EB523" s="230">
        <v>57.9</v>
      </c>
      <c r="EC523" s="223" t="s">
        <v>863</v>
      </c>
      <c r="ED523" s="223" t="s">
        <v>863</v>
      </c>
      <c r="EE523" s="223" t="s">
        <v>863</v>
      </c>
      <c r="EF523" s="223" t="s">
        <v>863</v>
      </c>
      <c r="EG523" s="230">
        <v>0</v>
      </c>
      <c r="EH523" s="547">
        <v>3</v>
      </c>
      <c r="EI523" s="282" t="s">
        <v>571</v>
      </c>
      <c r="EJ523" s="282">
        <v>13</v>
      </c>
      <c r="EK523" s="230"/>
      <c r="EL523" s="107">
        <v>2</v>
      </c>
      <c r="EM523" s="223">
        <v>1</v>
      </c>
      <c r="EN523" s="223">
        <v>162</v>
      </c>
      <c r="EO523" s="223">
        <v>55</v>
      </c>
      <c r="EP523" s="557">
        <f>EO523/((EN523/100)*(EN523/100))</f>
        <v>20.957171162932475</v>
      </c>
      <c r="EQ523" s="546">
        <v>2</v>
      </c>
      <c r="ER523" s="107" t="s">
        <v>863</v>
      </c>
      <c r="ES523" s="557" t="s">
        <v>754</v>
      </c>
      <c r="ET523" s="557" t="s">
        <v>754</v>
      </c>
      <c r="EU523" s="107" t="s">
        <v>863</v>
      </c>
      <c r="EV523" s="107"/>
      <c r="EW523" s="107"/>
      <c r="EX523" s="991">
        <v>8449</v>
      </c>
      <c r="EY523" s="620">
        <v>75</v>
      </c>
      <c r="EZ523" s="620">
        <v>89412</v>
      </c>
      <c r="FA523" s="620">
        <v>2</v>
      </c>
      <c r="FB523" s="621">
        <v>2384.3200000000002</v>
      </c>
      <c r="FC523" s="622">
        <v>87734</v>
      </c>
      <c r="FD523" s="607">
        <v>2339.5733333333333</v>
      </c>
      <c r="FE523" s="623">
        <v>30414.453333333335</v>
      </c>
      <c r="FF523" s="93"/>
      <c r="FJ523" s="589"/>
      <c r="FK523" s="589"/>
      <c r="FM523" s="591"/>
      <c r="FN523" s="592"/>
      <c r="FP523" s="602"/>
      <c r="FQ523" s="544"/>
      <c r="FR523" s="93"/>
      <c r="FS523" s="629">
        <v>98.123294412383132</v>
      </c>
      <c r="GR523" s="225"/>
      <c r="GS523" s="225"/>
    </row>
    <row r="524" spans="1:201" hidden="1" x14ac:dyDescent="0.25">
      <c r="A524" s="101">
        <v>401</v>
      </c>
      <c r="B524" s="228">
        <f>COUNTIFS($E$1:E524,E524,$G$1:G524,G524)</f>
        <v>1</v>
      </c>
      <c r="C524" s="228"/>
      <c r="D524" s="525">
        <v>8455</v>
      </c>
      <c r="E524" s="233" t="s">
        <v>1621</v>
      </c>
      <c r="F524" s="223" t="s">
        <v>62</v>
      </c>
      <c r="G524" s="230">
        <v>360514451</v>
      </c>
      <c r="H524" s="230">
        <f t="shared" si="15"/>
        <v>82</v>
      </c>
      <c r="I524" s="223" t="s">
        <v>1622</v>
      </c>
      <c r="J524" s="232" t="s">
        <v>201</v>
      </c>
      <c r="K524" s="223" t="s">
        <v>28</v>
      </c>
      <c r="L524" s="257" t="s">
        <v>48</v>
      </c>
      <c r="M524" s="230">
        <v>7</v>
      </c>
      <c r="N524" s="223" t="s">
        <v>586</v>
      </c>
      <c r="O524" s="223" t="s">
        <v>969</v>
      </c>
      <c r="P524" s="230"/>
      <c r="Q524" s="614" t="s">
        <v>1283</v>
      </c>
      <c r="R524" s="230"/>
      <c r="S524" s="230"/>
      <c r="T524" s="631" t="s">
        <v>1545</v>
      </c>
      <c r="U524" s="175" t="s">
        <v>1214</v>
      </c>
      <c r="V524" s="523" t="s">
        <v>545</v>
      </c>
      <c r="W524" s="172" t="s">
        <v>1298</v>
      </c>
      <c r="X524" s="172" t="s">
        <v>808</v>
      </c>
      <c r="Y524" s="175"/>
      <c r="Z524" s="175"/>
      <c r="AA524" s="582"/>
      <c r="AB524" s="175"/>
      <c r="AC524" s="230"/>
      <c r="AD524" s="230"/>
      <c r="AE524" s="230"/>
      <c r="AF524" s="230"/>
      <c r="AG524" s="230"/>
      <c r="AH524" s="261" t="s">
        <v>532</v>
      </c>
      <c r="AI524" s="457"/>
      <c r="AJ524" s="230"/>
      <c r="AK524" s="230"/>
      <c r="AL524" s="443"/>
      <c r="AM524" s="230"/>
      <c r="AN524" s="230"/>
      <c r="AO524" s="230"/>
      <c r="AP524" s="526">
        <v>19.399999999999999</v>
      </c>
      <c r="AQ524" s="526">
        <v>43.6</v>
      </c>
      <c r="AR524" s="526">
        <v>30</v>
      </c>
      <c r="AS524" s="492">
        <v>93</v>
      </c>
      <c r="AT524" s="323">
        <v>0.44495412844036691</v>
      </c>
      <c r="AU524" s="595">
        <v>13.348623853211008</v>
      </c>
      <c r="AV524" s="527">
        <v>0.26358695652173914</v>
      </c>
      <c r="AW524" s="230">
        <v>12.5</v>
      </c>
      <c r="AX524" s="529">
        <v>0.81</v>
      </c>
      <c r="AY524" s="528">
        <v>5.19</v>
      </c>
      <c r="AZ524" s="223" t="s">
        <v>754</v>
      </c>
      <c r="BA524" s="531">
        <v>0.7</v>
      </c>
      <c r="BB524" s="532">
        <v>1.9E-2</v>
      </c>
      <c r="BC524" s="585"/>
      <c r="BD524" s="98"/>
      <c r="BE524" s="230"/>
      <c r="BF524" s="230"/>
      <c r="BG524" s="230"/>
      <c r="BH524" s="230"/>
      <c r="BI524" s="230"/>
      <c r="BJ524" s="230">
        <v>44.1</v>
      </c>
      <c r="BK524" s="230"/>
      <c r="BL524" s="534" t="e">
        <v>#DIV/0!</v>
      </c>
      <c r="BM524" s="613">
        <v>0.16</v>
      </c>
      <c r="BN524" s="223" t="s">
        <v>754</v>
      </c>
      <c r="BO524" s="230"/>
      <c r="BP524" s="230"/>
      <c r="BQ524" s="586"/>
      <c r="BR524" s="530">
        <v>22.68</v>
      </c>
      <c r="BS524" s="530">
        <v>91.5</v>
      </c>
      <c r="BT524" s="618">
        <v>35505</v>
      </c>
      <c r="BU524" s="530">
        <v>8.5</v>
      </c>
      <c r="BV524" s="530">
        <v>41.68</v>
      </c>
      <c r="BW524" s="530">
        <v>6.48</v>
      </c>
      <c r="BX524" s="530">
        <v>3.08</v>
      </c>
      <c r="BY524" s="530">
        <v>41.3</v>
      </c>
      <c r="BZ524" s="530">
        <v>19.600000000000001</v>
      </c>
      <c r="CA524" s="530">
        <v>40</v>
      </c>
      <c r="CB524" s="530">
        <v>19</v>
      </c>
      <c r="CC524" s="530">
        <v>0.37</v>
      </c>
      <c r="CD524" s="230"/>
      <c r="CE524" s="230"/>
      <c r="CF524" s="230"/>
      <c r="CG524" s="230"/>
      <c r="CH524" s="230"/>
      <c r="CI524" s="230"/>
      <c r="CJ524" s="230"/>
      <c r="CK524" s="230"/>
      <c r="CL524" s="230"/>
      <c r="CM524" s="230"/>
      <c r="CN524" s="537">
        <v>22.98</v>
      </c>
      <c r="CO524" s="537">
        <v>13.1</v>
      </c>
      <c r="CP524" s="537">
        <v>5.64</v>
      </c>
      <c r="CQ524" s="537">
        <v>35.299999999999997</v>
      </c>
      <c r="CR524" s="537">
        <v>15.3</v>
      </c>
      <c r="CS524" s="537">
        <v>4.7300000000000004</v>
      </c>
      <c r="CT524" s="537">
        <v>2.04</v>
      </c>
      <c r="CU524" s="619">
        <v>15.9</v>
      </c>
      <c r="CV524" s="230"/>
      <c r="CW524" s="230"/>
      <c r="CX524" s="217" t="s">
        <v>932</v>
      </c>
      <c r="CY524" s="217">
        <v>4</v>
      </c>
      <c r="CZ524" s="98" t="s">
        <v>927</v>
      </c>
      <c r="DA524" s="98" t="s">
        <v>927</v>
      </c>
      <c r="DB524" s="448"/>
      <c r="DC524" s="230"/>
      <c r="DD524" s="230"/>
      <c r="DE524" s="230"/>
      <c r="DF524" s="230"/>
      <c r="DG524" s="230"/>
      <c r="DH524" s="230"/>
      <c r="DI524" s="233"/>
      <c r="DJ524" s="230"/>
      <c r="DK524" s="230"/>
      <c r="DL524" s="230"/>
      <c r="DM524" s="230">
        <v>82</v>
      </c>
      <c r="DN524" s="521" t="s">
        <v>1088</v>
      </c>
      <c r="DO524" s="279" t="s">
        <v>48</v>
      </c>
      <c r="DP524" s="986" t="s">
        <v>2010</v>
      </c>
      <c r="DQ524" s="230">
        <v>2</v>
      </c>
      <c r="DR524" s="557" t="s">
        <v>1100</v>
      </c>
      <c r="DS524" s="557" t="s">
        <v>1100</v>
      </c>
      <c r="DT524" s="230">
        <v>0</v>
      </c>
      <c r="DU524" s="230">
        <v>1</v>
      </c>
      <c r="DV524" s="1032">
        <v>37680</v>
      </c>
      <c r="DW524" s="230">
        <v>1</v>
      </c>
      <c r="DX524" s="223" t="s">
        <v>863</v>
      </c>
      <c r="DY524" s="223" t="s">
        <v>863</v>
      </c>
      <c r="DZ524" s="230">
        <v>376</v>
      </c>
      <c r="EA524" s="230">
        <v>27.7</v>
      </c>
      <c r="EB524" s="230">
        <v>72.3</v>
      </c>
      <c r="EC524" s="223" t="s">
        <v>863</v>
      </c>
      <c r="ED524" s="223" t="s">
        <v>863</v>
      </c>
      <c r="EE524" s="223" t="s">
        <v>863</v>
      </c>
      <c r="EF524" s="223" t="s">
        <v>863</v>
      </c>
      <c r="EG524" s="230">
        <v>0</v>
      </c>
      <c r="EI524" s="282" t="s">
        <v>586</v>
      </c>
      <c r="EJ524" s="282">
        <v>7</v>
      </c>
      <c r="EK524" s="230"/>
      <c r="EL524" s="107">
        <v>2</v>
      </c>
      <c r="EM524" s="223">
        <v>0</v>
      </c>
      <c r="EN524" s="223">
        <v>168</v>
      </c>
      <c r="EO524" s="223">
        <v>81</v>
      </c>
      <c r="EP524" s="557">
        <f>EO524/((EN524/100)*(EN524/100))</f>
        <v>28.698979591836739</v>
      </c>
      <c r="EQ524" s="546">
        <v>2</v>
      </c>
      <c r="ER524" s="1030">
        <v>43223</v>
      </c>
      <c r="ES524" s="557" t="s">
        <v>754</v>
      </c>
      <c r="ET524" s="557" t="s">
        <v>754</v>
      </c>
      <c r="EU524" s="107" t="s">
        <v>863</v>
      </c>
      <c r="EV524" s="107"/>
      <c r="EW524" s="107"/>
      <c r="EX524" s="901">
        <v>8455</v>
      </c>
      <c r="EY524" s="620">
        <v>75</v>
      </c>
      <c r="EZ524" s="620">
        <v>8322</v>
      </c>
      <c r="FA524" s="620">
        <v>2</v>
      </c>
      <c r="FB524" s="621">
        <v>221.92</v>
      </c>
      <c r="FC524" s="622">
        <v>3251</v>
      </c>
      <c r="FD524" s="607">
        <v>86.693333333333328</v>
      </c>
      <c r="FE524" s="623">
        <v>606.85333333333324</v>
      </c>
      <c r="FF524" s="93"/>
      <c r="FJ524" s="589"/>
      <c r="FK524" s="589"/>
      <c r="FM524" s="591"/>
      <c r="FN524" s="592"/>
      <c r="FP524" s="602">
        <v>376</v>
      </c>
      <c r="FQ524" s="544"/>
      <c r="FR524" s="93"/>
      <c r="FS524" s="629">
        <v>39.065128574861809</v>
      </c>
    </row>
    <row r="525" spans="1:201" hidden="1" x14ac:dyDescent="0.25">
      <c r="A525" s="101">
        <v>402</v>
      </c>
      <c r="B525" s="228">
        <f>COUNTIFS($E$1:E525,E525,$G$1:G525,G525)</f>
        <v>1</v>
      </c>
      <c r="C525" s="228"/>
      <c r="D525" s="525">
        <v>8479</v>
      </c>
      <c r="E525" s="233" t="s">
        <v>1623</v>
      </c>
      <c r="F525" s="223" t="s">
        <v>1251</v>
      </c>
      <c r="G525" s="230">
        <v>9109125729</v>
      </c>
      <c r="H525" s="230">
        <f t="shared" si="15"/>
        <v>27</v>
      </c>
      <c r="I525" s="223" t="s">
        <v>1624</v>
      </c>
      <c r="J525" s="232" t="s">
        <v>1520</v>
      </c>
      <c r="K525" s="230" t="s">
        <v>53</v>
      </c>
      <c r="L525" s="257" t="s">
        <v>48</v>
      </c>
      <c r="M525" s="230">
        <v>5</v>
      </c>
      <c r="N525" s="217">
        <v>9</v>
      </c>
      <c r="O525" s="223" t="s">
        <v>863</v>
      </c>
      <c r="P525" s="230"/>
      <c r="Q525" s="302" t="s">
        <v>1283</v>
      </c>
      <c r="R525" s="230"/>
      <c r="S525" s="230"/>
      <c r="T525" s="194" t="s">
        <v>1545</v>
      </c>
      <c r="U525" s="177" t="s">
        <v>1214</v>
      </c>
      <c r="V525" s="193" t="s">
        <v>545</v>
      </c>
      <c r="W525" s="196" t="s">
        <v>1298</v>
      </c>
      <c r="X525" s="173" t="s">
        <v>808</v>
      </c>
      <c r="Y525" s="177"/>
      <c r="Z525" s="177"/>
      <c r="AA525" s="181"/>
      <c r="AB525" s="177"/>
      <c r="AC525" s="230"/>
      <c r="AD525" s="230"/>
      <c r="AE525" s="230"/>
      <c r="AF525" s="230"/>
      <c r="AG525" s="230"/>
      <c r="AH525" s="261" t="s">
        <v>161</v>
      </c>
      <c r="AI525" s="493"/>
      <c r="AJ525" s="280"/>
      <c r="AK525" s="280"/>
      <c r="AL525" s="280"/>
      <c r="AM525" s="280"/>
      <c r="AN525" s="280"/>
      <c r="AO525" s="280"/>
      <c r="AP525" s="397">
        <v>8.7899999999999991</v>
      </c>
      <c r="AQ525" s="320">
        <v>2.04</v>
      </c>
      <c r="AR525" s="371">
        <v>86.2</v>
      </c>
      <c r="AS525" s="492">
        <v>97.03</v>
      </c>
      <c r="AT525" s="373">
        <v>4.3088235294117645</v>
      </c>
      <c r="AU525" s="490">
        <v>371.42058823529413</v>
      </c>
      <c r="AV525" s="325">
        <v>9.9614687216681763E-2</v>
      </c>
      <c r="AW525" s="317" t="s">
        <v>754</v>
      </c>
      <c r="AX525" s="317" t="s">
        <v>754</v>
      </c>
      <c r="AY525" s="280"/>
      <c r="AZ525" s="231" t="s">
        <v>754</v>
      </c>
      <c r="BA525" s="327"/>
      <c r="BB525" s="328"/>
      <c r="BC525" s="280"/>
      <c r="BD525" s="280"/>
      <c r="BE525" s="280"/>
      <c r="BF525" s="280"/>
      <c r="BG525" s="280"/>
      <c r="BH525" s="280"/>
      <c r="BI525" s="280"/>
      <c r="BJ525" s="280"/>
      <c r="BK525" s="280"/>
      <c r="BL525" s="331" t="s">
        <v>754</v>
      </c>
      <c r="BM525" s="342" t="s">
        <v>754</v>
      </c>
      <c r="BN525" s="280"/>
      <c r="BO525" s="280"/>
      <c r="BP525" s="280"/>
      <c r="BQ525" s="280"/>
      <c r="BR525" s="330">
        <v>0.97</v>
      </c>
      <c r="BS525" s="330">
        <v>93.5</v>
      </c>
      <c r="BT525" s="477">
        <v>45469</v>
      </c>
      <c r="BU525" s="330">
        <v>6.5</v>
      </c>
      <c r="BV525" s="330">
        <v>1.8900000000000001</v>
      </c>
      <c r="BW525" s="330">
        <v>32.799999999999997</v>
      </c>
      <c r="BX525" s="330">
        <v>0.72</v>
      </c>
      <c r="BY525" s="330">
        <v>11.3</v>
      </c>
      <c r="BZ525" s="330">
        <v>0.25</v>
      </c>
      <c r="CA525" s="330">
        <v>41.9</v>
      </c>
      <c r="CB525" s="330">
        <v>0.92</v>
      </c>
      <c r="CC525" s="330">
        <v>0.55000000000000004</v>
      </c>
      <c r="CD525" s="280"/>
      <c r="CE525" s="280"/>
      <c r="CF525" s="280"/>
      <c r="CG525" s="280"/>
      <c r="CH525" s="280"/>
      <c r="CI525" s="280"/>
      <c r="CJ525" s="280"/>
      <c r="CK525" s="280"/>
      <c r="CL525" s="280"/>
      <c r="CM525" s="280"/>
      <c r="CN525" s="470">
        <v>1.76</v>
      </c>
      <c r="CO525" s="470">
        <v>24.7</v>
      </c>
      <c r="CP525" s="470">
        <v>0.44</v>
      </c>
      <c r="CQ525" s="470">
        <v>28.7</v>
      </c>
      <c r="CR525" s="470">
        <v>0.51</v>
      </c>
      <c r="CS525" s="470">
        <v>31.2</v>
      </c>
      <c r="CT525" s="470">
        <v>0.55000000000000004</v>
      </c>
      <c r="CU525" s="470">
        <v>0.19</v>
      </c>
      <c r="CV525" s="280"/>
      <c r="CW525" s="280"/>
      <c r="CX525" s="158"/>
      <c r="CY525" s="158"/>
      <c r="CZ525" s="62" t="s">
        <v>936</v>
      </c>
      <c r="DA525" s="62" t="s">
        <v>936</v>
      </c>
      <c r="DB525" s="494" t="s">
        <v>1527</v>
      </c>
      <c r="DC525" s="280"/>
      <c r="DD525" s="280"/>
      <c r="DE525" s="280"/>
      <c r="DF525" s="280"/>
      <c r="DG525" s="280"/>
      <c r="DH525" s="280"/>
      <c r="DI525" s="280"/>
      <c r="DJ525" s="280"/>
      <c r="DK525" s="280"/>
      <c r="DL525" s="280"/>
      <c r="DM525" s="280">
        <v>27</v>
      </c>
      <c r="DN525" s="521" t="s">
        <v>1088</v>
      </c>
      <c r="DO525" s="46" t="s">
        <v>48</v>
      </c>
      <c r="DP525" s="986" t="s">
        <v>2017</v>
      </c>
      <c r="DQ525" s="528"/>
      <c r="DR525" s="558"/>
      <c r="DS525" s="558"/>
      <c r="DT525" s="528"/>
      <c r="DU525" s="528"/>
      <c r="DV525" s="528"/>
      <c r="DW525" s="528"/>
      <c r="DX525" s="528">
        <v>28.3</v>
      </c>
      <c r="DY525" s="358" t="s">
        <v>863</v>
      </c>
      <c r="DZ525" s="528">
        <v>4980</v>
      </c>
      <c r="EA525" s="528">
        <v>91.8</v>
      </c>
      <c r="EB525" s="528">
        <v>8.1999999999999993</v>
      </c>
      <c r="EC525" s="358" t="s">
        <v>863</v>
      </c>
      <c r="ED525" s="358" t="s">
        <v>863</v>
      </c>
      <c r="EE525" s="358" t="s">
        <v>863</v>
      </c>
      <c r="EF525" s="358" t="s">
        <v>863</v>
      </c>
      <c r="EG525" s="495">
        <v>0</v>
      </c>
      <c r="EH525" s="558"/>
      <c r="EI525" s="282">
        <v>9</v>
      </c>
      <c r="EJ525" s="282">
        <v>5</v>
      </c>
      <c r="EK525" s="230"/>
      <c r="EL525" s="107">
        <v>2</v>
      </c>
      <c r="EM525" s="223">
        <v>1</v>
      </c>
      <c r="EN525" s="107" t="s">
        <v>754</v>
      </c>
      <c r="EO525" s="107" t="s">
        <v>754</v>
      </c>
      <c r="EP525" s="557" t="s">
        <v>754</v>
      </c>
      <c r="EQ525" s="557">
        <v>1</v>
      </c>
      <c r="ER525" s="107" t="s">
        <v>863</v>
      </c>
      <c r="ES525" s="557">
        <v>0</v>
      </c>
      <c r="ET525" s="557">
        <v>0</v>
      </c>
      <c r="EU525" s="107" t="s">
        <v>863</v>
      </c>
      <c r="EV525" s="107"/>
      <c r="EW525" s="107"/>
      <c r="EX525" s="991">
        <v>8479</v>
      </c>
      <c r="EY525" s="620">
        <v>75</v>
      </c>
      <c r="EZ525" s="620">
        <v>133063</v>
      </c>
      <c r="FA525" s="620">
        <v>2</v>
      </c>
      <c r="FB525" s="621">
        <v>3548.3466666666668</v>
      </c>
      <c r="FC525" s="622">
        <v>65921</v>
      </c>
      <c r="FD525" s="607">
        <v>1757.8933333333334</v>
      </c>
      <c r="FE525" s="623">
        <v>8789.4666666666672</v>
      </c>
      <c r="FF525" s="93"/>
      <c r="FJ525" s="589"/>
      <c r="FK525" s="589"/>
      <c r="FM525" s="591"/>
      <c r="FN525" s="592"/>
      <c r="FP525" s="602"/>
      <c r="FQ525" s="544"/>
      <c r="FR525" s="93"/>
      <c r="FS525" s="629">
        <v>49.541194772401042</v>
      </c>
      <c r="GR525" s="225"/>
      <c r="GS525" s="225"/>
    </row>
    <row r="526" spans="1:201" hidden="1" x14ac:dyDescent="0.25">
      <c r="A526" s="101">
        <v>403</v>
      </c>
      <c r="B526" s="228">
        <f>COUNTIFS($E$1:E526,E526,$G$1:G526,G526)</f>
        <v>1</v>
      </c>
      <c r="C526" s="228"/>
      <c r="D526" s="525">
        <v>8480</v>
      </c>
      <c r="E526" s="233" t="s">
        <v>1625</v>
      </c>
      <c r="F526" s="223" t="s">
        <v>36</v>
      </c>
      <c r="G526" s="230">
        <v>380706435</v>
      </c>
      <c r="H526" s="230">
        <f t="shared" si="15"/>
        <v>80</v>
      </c>
      <c r="I526" s="223" t="s">
        <v>1624</v>
      </c>
      <c r="J526" s="232" t="s">
        <v>973</v>
      </c>
      <c r="K526" s="230" t="s">
        <v>53</v>
      </c>
      <c r="L526" s="257" t="s">
        <v>48</v>
      </c>
      <c r="M526" s="230">
        <v>14</v>
      </c>
      <c r="N526" s="230">
        <v>9</v>
      </c>
      <c r="O526" s="223" t="s">
        <v>863</v>
      </c>
      <c r="P526" s="230"/>
      <c r="Q526" s="302" t="s">
        <v>1283</v>
      </c>
      <c r="R526" s="230"/>
      <c r="S526" s="230"/>
      <c r="T526" s="194" t="s">
        <v>1545</v>
      </c>
      <c r="U526" s="177" t="s">
        <v>1214</v>
      </c>
      <c r="V526" s="193" t="s">
        <v>545</v>
      </c>
      <c r="W526" s="196" t="s">
        <v>1298</v>
      </c>
      <c r="X526" s="173" t="s">
        <v>808</v>
      </c>
      <c r="Y526" s="177"/>
      <c r="Z526" s="177"/>
      <c r="AA526" s="181"/>
      <c r="AB526" s="177"/>
      <c r="AC526" s="230"/>
      <c r="AD526" s="230"/>
      <c r="AE526" s="230"/>
      <c r="AF526" s="230"/>
      <c r="AG526" s="230"/>
      <c r="AH526" s="261" t="s">
        <v>158</v>
      </c>
      <c r="AI526" s="493"/>
      <c r="AJ526" s="280"/>
      <c r="AK526" s="280"/>
      <c r="AL526" s="280"/>
      <c r="AM526" s="280"/>
      <c r="AN526" s="280"/>
      <c r="AO526" s="280"/>
      <c r="AP526" s="397">
        <v>17.3</v>
      </c>
      <c r="AQ526" s="320">
        <v>28.5</v>
      </c>
      <c r="AR526" s="371">
        <v>47</v>
      </c>
      <c r="AS526" s="492">
        <v>92.8</v>
      </c>
      <c r="AT526" s="373">
        <v>0.60701754385964912</v>
      </c>
      <c r="AU526" s="490">
        <v>28.529824561403508</v>
      </c>
      <c r="AV526" s="325">
        <v>0.22913907284768212</v>
      </c>
      <c r="AW526" s="280">
        <v>7</v>
      </c>
      <c r="AX526" s="326">
        <v>1.43</v>
      </c>
      <c r="AY526" s="317" t="s">
        <v>754</v>
      </c>
      <c r="AZ526" s="231" t="s">
        <v>754</v>
      </c>
      <c r="BA526" s="327" t="s">
        <v>754</v>
      </c>
      <c r="BB526" s="473">
        <v>8.2000000000000003E-2</v>
      </c>
      <c r="BC526" s="280"/>
      <c r="BD526" s="346"/>
      <c r="BE526" s="280"/>
      <c r="BF526" s="280"/>
      <c r="BG526" s="280"/>
      <c r="BH526" s="280"/>
      <c r="BI526" s="280"/>
      <c r="BJ526" s="280">
        <v>45.5</v>
      </c>
      <c r="BK526" s="280">
        <v>53.8</v>
      </c>
      <c r="BL526" s="331">
        <v>0.84572490706319703</v>
      </c>
      <c r="BM526" s="317">
        <v>0.2</v>
      </c>
      <c r="BN526" s="317" t="s">
        <v>754</v>
      </c>
      <c r="BO526" s="317" t="s">
        <v>754</v>
      </c>
      <c r="BP526" s="317" t="s">
        <v>754</v>
      </c>
      <c r="BQ526" s="280"/>
      <c r="BR526" s="330">
        <v>11.92</v>
      </c>
      <c r="BS526" s="330">
        <v>90.5</v>
      </c>
      <c r="BT526" s="477">
        <v>38716</v>
      </c>
      <c r="BU526" s="330">
        <v>9.5</v>
      </c>
      <c r="BV526" s="330">
        <v>21.34</v>
      </c>
      <c r="BW526" s="330">
        <v>5.87</v>
      </c>
      <c r="BX526" s="330">
        <v>1.42</v>
      </c>
      <c r="BY526" s="330">
        <v>43.5</v>
      </c>
      <c r="BZ526" s="330">
        <v>10.5</v>
      </c>
      <c r="CA526" s="330">
        <v>39</v>
      </c>
      <c r="CB526" s="330">
        <v>9.42</v>
      </c>
      <c r="CC526" s="330">
        <v>0.7</v>
      </c>
      <c r="CD526" s="280"/>
      <c r="CE526" s="280"/>
      <c r="CF526" s="280"/>
      <c r="CG526" s="280"/>
      <c r="CH526" s="280"/>
      <c r="CI526" s="280"/>
      <c r="CJ526" s="280"/>
      <c r="CK526" s="280"/>
      <c r="CL526" s="280"/>
      <c r="CM526" s="280"/>
      <c r="CN526" s="470">
        <v>4.6630000000000003</v>
      </c>
      <c r="CO526" s="470">
        <v>0.24</v>
      </c>
      <c r="CP526" s="470">
        <v>6.3E-2</v>
      </c>
      <c r="CQ526" s="470">
        <v>0.71</v>
      </c>
      <c r="CR526" s="470">
        <v>0.19</v>
      </c>
      <c r="CS526" s="470">
        <v>16.5</v>
      </c>
      <c r="CT526" s="470">
        <v>4.41</v>
      </c>
      <c r="CU526" s="472">
        <v>18.2</v>
      </c>
      <c r="CV526" s="280"/>
      <c r="CW526" s="280"/>
      <c r="CX526" s="158" t="s">
        <v>932</v>
      </c>
      <c r="CY526" s="158">
        <v>4</v>
      </c>
      <c r="CZ526" s="62" t="s">
        <v>1293</v>
      </c>
      <c r="DA526" s="62" t="s">
        <v>1293</v>
      </c>
      <c r="DB526" s="280"/>
      <c r="DC526" s="280"/>
      <c r="DD526" s="280"/>
      <c r="DE526" s="280"/>
      <c r="DF526" s="280"/>
      <c r="DG526" s="280"/>
      <c r="DH526" s="280"/>
      <c r="DI526" s="280"/>
      <c r="DJ526" s="280"/>
      <c r="DK526" s="280"/>
      <c r="DL526" s="280"/>
      <c r="DM526" s="280">
        <v>80</v>
      </c>
      <c r="DN526" s="521" t="s">
        <v>1088</v>
      </c>
      <c r="DO526" s="46" t="s">
        <v>48</v>
      </c>
      <c r="DP526" s="986" t="s">
        <v>158</v>
      </c>
      <c r="DQ526" s="495">
        <v>2</v>
      </c>
      <c r="DR526" s="558"/>
      <c r="DS526" s="558"/>
      <c r="DT526" s="528"/>
      <c r="DU526" s="528"/>
      <c r="DV526" s="528"/>
      <c r="DW526" s="528"/>
      <c r="DX526" s="358" t="s">
        <v>863</v>
      </c>
      <c r="DY526" s="358" t="s">
        <v>863</v>
      </c>
      <c r="DZ526" s="528">
        <v>1800</v>
      </c>
      <c r="EA526" s="528">
        <v>47.9</v>
      </c>
      <c r="EB526" s="528">
        <v>52.1</v>
      </c>
      <c r="EC526" s="528">
        <v>1.2</v>
      </c>
      <c r="ED526" s="528">
        <v>652</v>
      </c>
      <c r="EE526" s="528">
        <v>109</v>
      </c>
      <c r="EF526" s="528">
        <v>5.74</v>
      </c>
      <c r="EG526" s="495">
        <v>0</v>
      </c>
      <c r="EH526" s="558"/>
      <c r="EI526" s="282">
        <v>9</v>
      </c>
      <c r="EJ526" s="282">
        <v>14</v>
      </c>
      <c r="EK526" s="230"/>
      <c r="EL526" s="107">
        <v>2</v>
      </c>
      <c r="EM526" s="223">
        <v>0</v>
      </c>
      <c r="EN526" s="107">
        <v>180</v>
      </c>
      <c r="EO526" s="107">
        <v>85</v>
      </c>
      <c r="EP526" s="557">
        <f>EO526/((EN526/100)*(EN526/100))</f>
        <v>26.234567901234566</v>
      </c>
      <c r="EQ526" s="557">
        <v>1</v>
      </c>
      <c r="ER526" s="107" t="s">
        <v>863</v>
      </c>
      <c r="ES526" s="557" t="s">
        <v>754</v>
      </c>
      <c r="ET526" s="557" t="s">
        <v>754</v>
      </c>
      <c r="EU526" s="107" t="s">
        <v>863</v>
      </c>
      <c r="EV526" s="107"/>
      <c r="EW526" s="107" t="s">
        <v>2018</v>
      </c>
      <c r="EX526" s="991">
        <v>8480</v>
      </c>
      <c r="EY526" s="620">
        <v>75</v>
      </c>
      <c r="EZ526" s="620">
        <v>12571</v>
      </c>
      <c r="FA526" s="620">
        <v>2</v>
      </c>
      <c r="FB526" s="621">
        <v>335.22666666666669</v>
      </c>
      <c r="FC526" s="622">
        <v>4763</v>
      </c>
      <c r="FD526" s="607">
        <v>127.01333333333334</v>
      </c>
      <c r="FE526" s="623">
        <v>1778.1866666666665</v>
      </c>
      <c r="FF526" s="42"/>
      <c r="FG526" s="42"/>
      <c r="FH526" s="42"/>
      <c r="FI526" s="42"/>
      <c r="FJ526" s="601"/>
      <c r="FK526" s="601"/>
      <c r="FL526" s="601"/>
      <c r="FM526" s="591"/>
      <c r="FN526" s="592"/>
      <c r="FP526" s="602"/>
      <c r="FQ526" s="96"/>
      <c r="FR526" s="93"/>
      <c r="FS526" s="629">
        <v>37.888791663352158</v>
      </c>
      <c r="GR526" s="225"/>
      <c r="GS526" s="225"/>
    </row>
    <row r="527" spans="1:201" hidden="1" x14ac:dyDescent="0.25">
      <c r="A527" s="101">
        <v>404</v>
      </c>
      <c r="B527" s="228">
        <f>COUNTIFS($E$1:E527,E527,$G$1:G527,G527)</f>
        <v>1</v>
      </c>
      <c r="C527" s="228"/>
      <c r="D527" s="525">
        <v>8487</v>
      </c>
      <c r="E527" s="233" t="s">
        <v>1626</v>
      </c>
      <c r="F527" s="223" t="s">
        <v>44</v>
      </c>
      <c r="G527" s="230">
        <v>490803249</v>
      </c>
      <c r="H527" s="230">
        <f t="shared" si="15"/>
        <v>69</v>
      </c>
      <c r="I527" s="223" t="s">
        <v>1627</v>
      </c>
      <c r="J527" s="232" t="s">
        <v>1628</v>
      </c>
      <c r="K527" s="230" t="s">
        <v>53</v>
      </c>
      <c r="L527" s="257" t="s">
        <v>48</v>
      </c>
      <c r="M527" s="230">
        <v>2</v>
      </c>
      <c r="N527" s="230">
        <v>1</v>
      </c>
      <c r="O527" s="223" t="s">
        <v>863</v>
      </c>
      <c r="P527" s="230"/>
      <c r="Q527" s="302" t="s">
        <v>1283</v>
      </c>
      <c r="R527" s="230"/>
      <c r="S527" s="230"/>
      <c r="T527" s="194" t="s">
        <v>545</v>
      </c>
      <c r="U527" s="177" t="s">
        <v>545</v>
      </c>
      <c r="V527" s="177" t="s">
        <v>545</v>
      </c>
      <c r="W527" s="196" t="s">
        <v>1298</v>
      </c>
      <c r="X527" s="173" t="s">
        <v>808</v>
      </c>
      <c r="Y527" s="177"/>
      <c r="Z527" s="177"/>
      <c r="AA527" s="181"/>
      <c r="AB527" s="177"/>
      <c r="AC527" s="230"/>
      <c r="AD527" s="230"/>
      <c r="AE527" s="230"/>
      <c r="AF527" s="230"/>
      <c r="AG527" s="230"/>
      <c r="AH527" s="261" t="s">
        <v>161</v>
      </c>
      <c r="AP527" s="397" t="s">
        <v>754</v>
      </c>
      <c r="AQ527" s="320" t="s">
        <v>754</v>
      </c>
      <c r="AR527" s="371" t="s">
        <v>754</v>
      </c>
      <c r="AS527" s="492" t="s">
        <v>754</v>
      </c>
      <c r="AT527" s="373" t="s">
        <v>754</v>
      </c>
      <c r="AU527" s="490" t="s">
        <v>754</v>
      </c>
      <c r="AV527" s="325" t="s">
        <v>754</v>
      </c>
      <c r="AW527" s="231" t="s">
        <v>754</v>
      </c>
      <c r="AX527" s="326" t="s">
        <v>754</v>
      </c>
      <c r="AY527" s="231" t="s">
        <v>754</v>
      </c>
      <c r="AZ527" s="231" t="s">
        <v>754</v>
      </c>
      <c r="BA527" s="345" t="s">
        <v>754</v>
      </c>
      <c r="BB527" s="231" t="s">
        <v>754</v>
      </c>
      <c r="BC527" s="231" t="s">
        <v>754</v>
      </c>
      <c r="BD527" s="231" t="s">
        <v>754</v>
      </c>
      <c r="BE527" s="231" t="s">
        <v>754</v>
      </c>
      <c r="BF527" s="231" t="s">
        <v>754</v>
      </c>
      <c r="BG527" s="231" t="s">
        <v>754</v>
      </c>
      <c r="BH527" s="231" t="s">
        <v>754</v>
      </c>
      <c r="BI527" s="231" t="s">
        <v>754</v>
      </c>
      <c r="BJ527" s="231" t="s">
        <v>754</v>
      </c>
      <c r="BK527" s="231" t="s">
        <v>754</v>
      </c>
      <c r="BL527" s="231" t="s">
        <v>754</v>
      </c>
      <c r="BM527" s="231" t="s">
        <v>754</v>
      </c>
      <c r="BN527" s="231" t="s">
        <v>754</v>
      </c>
      <c r="BO527" s="231" t="s">
        <v>754</v>
      </c>
      <c r="BP527" s="231" t="s">
        <v>754</v>
      </c>
      <c r="BQ527" s="231" t="s">
        <v>754</v>
      </c>
      <c r="BR527" s="62" t="s">
        <v>754</v>
      </c>
      <c r="BS527" s="62" t="s">
        <v>754</v>
      </c>
      <c r="BT527" s="62" t="s">
        <v>754</v>
      </c>
      <c r="BU527" s="62" t="s">
        <v>754</v>
      </c>
      <c r="BV527" s="62" t="s">
        <v>754</v>
      </c>
      <c r="BW527" s="62" t="s">
        <v>754</v>
      </c>
      <c r="BX527" s="62" t="s">
        <v>754</v>
      </c>
      <c r="BY527" s="62" t="s">
        <v>754</v>
      </c>
      <c r="BZ527" s="62" t="s">
        <v>754</v>
      </c>
      <c r="CA527" s="62" t="s">
        <v>754</v>
      </c>
      <c r="CB527" s="62" t="s">
        <v>754</v>
      </c>
      <c r="CC527" s="62" t="s">
        <v>754</v>
      </c>
      <c r="CD527" s="231" t="s">
        <v>754</v>
      </c>
      <c r="CE527" s="231" t="s">
        <v>754</v>
      </c>
      <c r="CF527" s="231" t="s">
        <v>754</v>
      </c>
      <c r="CG527" s="231" t="s">
        <v>754</v>
      </c>
      <c r="CH527" s="231" t="s">
        <v>754</v>
      </c>
      <c r="CI527" s="231" t="s">
        <v>754</v>
      </c>
      <c r="CJ527" s="231" t="s">
        <v>754</v>
      </c>
      <c r="CK527" s="231" t="s">
        <v>754</v>
      </c>
      <c r="CL527" s="231" t="s">
        <v>754</v>
      </c>
      <c r="CM527" s="231" t="s">
        <v>754</v>
      </c>
      <c r="CN527" s="66" t="s">
        <v>754</v>
      </c>
      <c r="CO527" s="66" t="s">
        <v>754</v>
      </c>
      <c r="CP527" s="66" t="s">
        <v>754</v>
      </c>
      <c r="CQ527" s="66" t="s">
        <v>754</v>
      </c>
      <c r="CR527" s="66" t="s">
        <v>754</v>
      </c>
      <c r="CS527" s="66" t="s">
        <v>754</v>
      </c>
      <c r="CT527" s="66" t="s">
        <v>754</v>
      </c>
      <c r="CU527" s="66" t="s">
        <v>754</v>
      </c>
      <c r="CV527" s="231" t="s">
        <v>754</v>
      </c>
      <c r="CW527" s="231" t="s">
        <v>754</v>
      </c>
      <c r="CX527" s="231" t="s">
        <v>754</v>
      </c>
      <c r="CY527" s="231" t="s">
        <v>754</v>
      </c>
      <c r="CZ527" s="62" t="s">
        <v>754</v>
      </c>
      <c r="DA527" s="62" t="s">
        <v>754</v>
      </c>
      <c r="DB527" s="486" t="s">
        <v>1527</v>
      </c>
      <c r="DM527" s="226">
        <v>69</v>
      </c>
      <c r="DO527" s="46" t="s">
        <v>48</v>
      </c>
      <c r="DP527" s="986" t="s">
        <v>161</v>
      </c>
      <c r="DX527" s="223" t="s">
        <v>863</v>
      </c>
      <c r="DY527" s="223" t="s">
        <v>863</v>
      </c>
      <c r="DZ527" s="230">
        <v>70</v>
      </c>
      <c r="EA527" s="230">
        <v>34.299999999999997</v>
      </c>
      <c r="EB527" s="230">
        <v>65.7</v>
      </c>
      <c r="EC527" s="611" t="s">
        <v>2751</v>
      </c>
      <c r="ED527" s="611" t="s">
        <v>2751</v>
      </c>
      <c r="EE527" s="611" t="s">
        <v>2751</v>
      </c>
      <c r="EF527" s="611" t="s">
        <v>2751</v>
      </c>
      <c r="EG527" s="230">
        <v>0</v>
      </c>
      <c r="EI527" s="282">
        <v>1</v>
      </c>
      <c r="EJ527" s="282">
        <v>2</v>
      </c>
      <c r="EK527" s="230"/>
      <c r="EL527" s="107">
        <v>1</v>
      </c>
      <c r="EM527" s="223">
        <v>0</v>
      </c>
      <c r="EN527" s="107" t="s">
        <v>754</v>
      </c>
      <c r="EO527" s="107" t="s">
        <v>754</v>
      </c>
      <c r="EP527" s="557" t="s">
        <v>754</v>
      </c>
      <c r="EQ527" s="557">
        <v>1</v>
      </c>
      <c r="ER527" s="107" t="s">
        <v>863</v>
      </c>
      <c r="ES527" s="557">
        <v>3</v>
      </c>
      <c r="ET527" s="557">
        <v>2</v>
      </c>
      <c r="EU527" s="107" t="s">
        <v>863</v>
      </c>
      <c r="EV527" s="107"/>
      <c r="EW527" s="107"/>
      <c r="EX527" s="991">
        <v>8487</v>
      </c>
      <c r="EY527" s="620">
        <v>75</v>
      </c>
      <c r="EZ527" s="620">
        <v>2792</v>
      </c>
      <c r="FA527" s="620">
        <v>2</v>
      </c>
      <c r="FB527" s="621">
        <v>74.453333333333333</v>
      </c>
      <c r="FC527" s="622">
        <v>951</v>
      </c>
      <c r="FD527" s="607">
        <v>25.36</v>
      </c>
      <c r="FE527" s="623">
        <v>50.72</v>
      </c>
      <c r="FF527" s="93"/>
      <c r="FJ527" s="589"/>
      <c r="FK527" s="589"/>
      <c r="FM527" s="591"/>
      <c r="FN527" s="592"/>
      <c r="FP527" s="602"/>
      <c r="FQ527" s="544"/>
      <c r="FR527" s="93"/>
      <c r="FS527" s="629">
        <v>34.061604584527224</v>
      </c>
      <c r="GR527" s="225"/>
      <c r="GS527" s="225"/>
    </row>
    <row r="528" spans="1:201" hidden="1" x14ac:dyDescent="0.25">
      <c r="A528" s="101">
        <v>405</v>
      </c>
      <c r="B528" s="228">
        <f>COUNTIFS($E$1:E528,E528,$G$1:G528,G528)</f>
        <v>1</v>
      </c>
      <c r="C528" s="228"/>
      <c r="D528" s="525">
        <v>8488</v>
      </c>
      <c r="E528" s="233" t="s">
        <v>1629</v>
      </c>
      <c r="F528" s="223" t="s">
        <v>91</v>
      </c>
      <c r="G528" s="230">
        <v>8806146129</v>
      </c>
      <c r="H528" s="230">
        <f t="shared" si="15"/>
        <v>30</v>
      </c>
      <c r="I528" s="223" t="s">
        <v>1627</v>
      </c>
      <c r="J528" s="232" t="s">
        <v>1630</v>
      </c>
      <c r="K528" s="230" t="s">
        <v>53</v>
      </c>
      <c r="L528" s="257" t="s">
        <v>48</v>
      </c>
      <c r="M528" s="230">
        <v>5</v>
      </c>
      <c r="N528" s="223" t="s">
        <v>586</v>
      </c>
      <c r="O528" s="223" t="s">
        <v>863</v>
      </c>
      <c r="P528" s="230"/>
      <c r="Q528" s="302" t="s">
        <v>1283</v>
      </c>
      <c r="R528" s="230"/>
      <c r="S528" s="230"/>
      <c r="T528" s="194" t="s">
        <v>1545</v>
      </c>
      <c r="U528" s="177" t="s">
        <v>1214</v>
      </c>
      <c r="V528" s="193" t="s">
        <v>545</v>
      </c>
      <c r="W528" s="196" t="s">
        <v>1298</v>
      </c>
      <c r="X528" s="173" t="s">
        <v>808</v>
      </c>
      <c r="Y528" s="177"/>
      <c r="Z528" s="177"/>
      <c r="AA528" s="181"/>
      <c r="AB528" s="177"/>
      <c r="AC528" s="230"/>
      <c r="AD528" s="230"/>
      <c r="AE528" s="230"/>
      <c r="AF528" s="230"/>
      <c r="AG528" s="230"/>
      <c r="AH528" s="261" t="s">
        <v>158</v>
      </c>
      <c r="AP528" s="397">
        <v>48.4</v>
      </c>
      <c r="AQ528" s="320">
        <v>30.8</v>
      </c>
      <c r="AR528" s="371">
        <v>15.5</v>
      </c>
      <c r="AS528" s="492">
        <v>94.7</v>
      </c>
      <c r="AT528" s="373">
        <v>1.5714285714285714</v>
      </c>
      <c r="AU528" s="490">
        <v>24.357142857142858</v>
      </c>
      <c r="AV528" s="325">
        <v>1.0453563714902807</v>
      </c>
      <c r="AW528" s="226">
        <v>30.9</v>
      </c>
      <c r="AX528" s="326">
        <v>0.27</v>
      </c>
      <c r="AY528" s="226">
        <v>0.56000000000000005</v>
      </c>
      <c r="AZ528" s="231" t="s">
        <v>754</v>
      </c>
      <c r="BA528" s="327" t="s">
        <v>754</v>
      </c>
      <c r="BB528" s="328">
        <v>9.9000000000000005E-2</v>
      </c>
      <c r="BD528" s="491"/>
      <c r="BJ528" s="226">
        <v>42.4</v>
      </c>
      <c r="BK528" s="226">
        <v>57.6</v>
      </c>
      <c r="BL528" s="331">
        <v>0.73611111111111105</v>
      </c>
      <c r="BM528" s="342">
        <v>0.3</v>
      </c>
      <c r="BN528" s="231" t="s">
        <v>754</v>
      </c>
      <c r="BO528" s="226">
        <v>5.9</v>
      </c>
      <c r="BP528" s="226">
        <v>4.2</v>
      </c>
      <c r="BR528" s="330">
        <v>14.709999999999999</v>
      </c>
      <c r="BS528" s="330">
        <v>88.7</v>
      </c>
      <c r="BT528" s="477">
        <v>28862</v>
      </c>
      <c r="BU528" s="330">
        <v>11.299999999999997</v>
      </c>
      <c r="BV528" s="330">
        <v>31.310000000000002</v>
      </c>
      <c r="BW528" s="330">
        <v>5.65</v>
      </c>
      <c r="BX528" s="330">
        <v>2.0099999999999998</v>
      </c>
      <c r="BY528" s="330">
        <v>35.799999999999997</v>
      </c>
      <c r="BZ528" s="330">
        <v>12.7</v>
      </c>
      <c r="CA528" s="330">
        <v>46.7</v>
      </c>
      <c r="CB528" s="330">
        <v>16.600000000000001</v>
      </c>
      <c r="CC528" s="330">
        <v>1.54</v>
      </c>
      <c r="CN528" s="470">
        <v>29.6</v>
      </c>
      <c r="CO528" s="470">
        <v>25.1</v>
      </c>
      <c r="CP528" s="470">
        <v>7.42</v>
      </c>
      <c r="CQ528" s="470">
        <v>26.1</v>
      </c>
      <c r="CR528" s="470">
        <v>7.71</v>
      </c>
      <c r="CS528" s="470">
        <v>34.799999999999997</v>
      </c>
      <c r="CT528" s="470">
        <v>10.3</v>
      </c>
      <c r="CU528" s="470">
        <v>1.9</v>
      </c>
      <c r="CX528" s="158"/>
      <c r="CY528" s="158"/>
      <c r="CZ528" s="62" t="s">
        <v>927</v>
      </c>
      <c r="DA528" s="62" t="s">
        <v>928</v>
      </c>
      <c r="DM528" s="226">
        <v>30</v>
      </c>
      <c r="DN528" s="521" t="s">
        <v>1088</v>
      </c>
      <c r="DO528" s="46" t="s">
        <v>48</v>
      </c>
      <c r="DP528" s="986" t="s">
        <v>2019</v>
      </c>
      <c r="DX528" s="223" t="s">
        <v>863</v>
      </c>
      <c r="DY528" s="223" t="s">
        <v>863</v>
      </c>
      <c r="DZ528" s="230">
        <v>184</v>
      </c>
      <c r="EA528" s="230">
        <v>18</v>
      </c>
      <c r="EB528" s="230">
        <v>82</v>
      </c>
      <c r="EC528" s="223" t="s">
        <v>863</v>
      </c>
      <c r="ED528" s="223" t="s">
        <v>863</v>
      </c>
      <c r="EE528" s="223" t="s">
        <v>863</v>
      </c>
      <c r="EF528" s="223" t="s">
        <v>863</v>
      </c>
      <c r="EG528" s="230">
        <v>0</v>
      </c>
      <c r="EI528" s="282" t="s">
        <v>586</v>
      </c>
      <c r="EJ528" s="282">
        <v>5</v>
      </c>
      <c r="EK528" s="230"/>
      <c r="EL528" s="107">
        <v>2</v>
      </c>
      <c r="EM528" s="223">
        <v>0</v>
      </c>
      <c r="EN528" s="107">
        <v>195</v>
      </c>
      <c r="EO528" s="107">
        <v>100</v>
      </c>
      <c r="EP528" s="557">
        <f>EO528/((EN528/100)*(EN528/100))</f>
        <v>26.298487836949377</v>
      </c>
      <c r="EQ528" s="557">
        <v>1</v>
      </c>
      <c r="ER528" s="107" t="s">
        <v>863</v>
      </c>
      <c r="ES528" s="557" t="s">
        <v>754</v>
      </c>
      <c r="ET528" s="557" t="s">
        <v>754</v>
      </c>
      <c r="EU528" s="107"/>
      <c r="EV528" s="107"/>
      <c r="EW528" s="107" t="s">
        <v>2020</v>
      </c>
      <c r="EX528" s="991">
        <v>8488</v>
      </c>
      <c r="EY528" s="620">
        <v>75</v>
      </c>
      <c r="EZ528" s="620">
        <v>50790</v>
      </c>
      <c r="FA528" s="620">
        <v>2</v>
      </c>
      <c r="FB528" s="621">
        <v>1354.4</v>
      </c>
      <c r="FC528" s="622">
        <v>2466</v>
      </c>
      <c r="FD528" s="607">
        <v>65.760000000000005</v>
      </c>
      <c r="FE528" s="623">
        <v>328.8</v>
      </c>
      <c r="FF528" s="713"/>
      <c r="FG528" s="42"/>
      <c r="FH528" s="42"/>
      <c r="FI528" s="42"/>
      <c r="FJ528" s="601"/>
      <c r="FK528" s="601"/>
      <c r="FL528" s="601"/>
      <c r="FM528" s="591"/>
      <c r="FN528" s="592"/>
      <c r="FP528" s="602"/>
      <c r="FQ528" s="96"/>
      <c r="FR528" s="93"/>
      <c r="FS528" s="629">
        <v>4.8552864737152985</v>
      </c>
      <c r="GR528" s="225"/>
      <c r="GS528" s="225"/>
    </row>
    <row r="529" spans="1:201" hidden="1" x14ac:dyDescent="0.25">
      <c r="A529" s="101">
        <v>406</v>
      </c>
      <c r="B529" s="228">
        <f>COUNTIFS($E$1:E529,E529,$G$1:G529,G529)</f>
        <v>1</v>
      </c>
      <c r="C529" s="228"/>
      <c r="D529" s="525">
        <v>8489</v>
      </c>
      <c r="E529" s="233" t="s">
        <v>1631</v>
      </c>
      <c r="F529" s="223" t="s">
        <v>284</v>
      </c>
      <c r="G529" s="230">
        <v>7706203692</v>
      </c>
      <c r="H529" s="230">
        <f t="shared" si="15"/>
        <v>41</v>
      </c>
      <c r="I529" s="223" t="s">
        <v>1627</v>
      </c>
      <c r="J529" s="232" t="s">
        <v>1632</v>
      </c>
      <c r="K529" s="230" t="s">
        <v>53</v>
      </c>
      <c r="L529" s="257" t="s">
        <v>48</v>
      </c>
      <c r="M529" s="230">
        <v>6</v>
      </c>
      <c r="N529" s="230">
        <v>7</v>
      </c>
      <c r="O529" s="223" t="s">
        <v>863</v>
      </c>
      <c r="P529" s="230"/>
      <c r="Q529" s="302" t="s">
        <v>1283</v>
      </c>
      <c r="R529" s="230"/>
      <c r="S529" s="230"/>
      <c r="T529" s="194" t="s">
        <v>1545</v>
      </c>
      <c r="U529" s="177" t="s">
        <v>1214</v>
      </c>
      <c r="V529" s="193" t="s">
        <v>545</v>
      </c>
      <c r="W529" s="196" t="s">
        <v>1298</v>
      </c>
      <c r="X529" s="173" t="s">
        <v>808</v>
      </c>
      <c r="Y529" s="177"/>
      <c r="Z529" s="177"/>
      <c r="AA529" s="181"/>
      <c r="AB529" s="177"/>
      <c r="AC529" s="230"/>
      <c r="AD529" s="230"/>
      <c r="AE529" s="230"/>
      <c r="AF529" s="230"/>
      <c r="AG529" s="230"/>
      <c r="AH529" s="261" t="s">
        <v>161</v>
      </c>
      <c r="AP529" s="397">
        <v>30</v>
      </c>
      <c r="AQ529" s="320">
        <v>66.400000000000006</v>
      </c>
      <c r="AR529" s="371">
        <v>2.27</v>
      </c>
      <c r="AS529" s="492">
        <v>98.67</v>
      </c>
      <c r="AT529" s="373">
        <v>0.45180722891566261</v>
      </c>
      <c r="AU529" s="490">
        <v>1.0256024096385541</v>
      </c>
      <c r="AV529" s="325">
        <v>0.43687199650502401</v>
      </c>
      <c r="AW529" s="226">
        <v>21.2</v>
      </c>
      <c r="AX529" s="326">
        <v>0.73</v>
      </c>
      <c r="AY529" s="226">
        <v>2.35</v>
      </c>
      <c r="AZ529" s="231" t="s">
        <v>754</v>
      </c>
      <c r="BA529" s="327">
        <v>11.5</v>
      </c>
      <c r="BB529" s="328">
        <v>0.21</v>
      </c>
      <c r="BD529" s="491"/>
      <c r="BJ529" s="226">
        <v>19</v>
      </c>
      <c r="BK529" s="226">
        <v>80.900000000000006</v>
      </c>
      <c r="BL529" s="331">
        <v>0.23485784919653893</v>
      </c>
      <c r="BM529" s="332">
        <v>0.41</v>
      </c>
      <c r="BN529" s="231" t="s">
        <v>754</v>
      </c>
      <c r="BO529" s="226">
        <v>1.9</v>
      </c>
      <c r="BP529" s="226">
        <v>5.0999999999999996</v>
      </c>
      <c r="BR529" s="330">
        <v>31.9</v>
      </c>
      <c r="BS529" s="330">
        <v>88.1</v>
      </c>
      <c r="BT529" s="477">
        <v>26633</v>
      </c>
      <c r="BU529" s="330">
        <v>11.900000000000006</v>
      </c>
      <c r="BV529" s="330">
        <v>57.599999999999994</v>
      </c>
      <c r="BW529" s="330">
        <v>27.3</v>
      </c>
      <c r="BX529" s="330">
        <v>18.2</v>
      </c>
      <c r="BY529" s="330">
        <v>20.5</v>
      </c>
      <c r="BZ529" s="330">
        <v>13.7</v>
      </c>
      <c r="CA529" s="330">
        <v>38.6</v>
      </c>
      <c r="CB529" s="330">
        <v>25.7</v>
      </c>
      <c r="CC529" s="330">
        <v>0.65</v>
      </c>
      <c r="CN529" s="470">
        <v>66.400000000000006</v>
      </c>
      <c r="CO529" s="470">
        <v>29.9</v>
      </c>
      <c r="CP529" s="470">
        <v>19.899999999999999</v>
      </c>
      <c r="CQ529" s="470">
        <v>18.100000000000001</v>
      </c>
      <c r="CR529" s="470">
        <v>12</v>
      </c>
      <c r="CS529" s="470">
        <v>41.7</v>
      </c>
      <c r="CT529" s="470">
        <v>27.7</v>
      </c>
      <c r="CU529" s="470">
        <v>1.71</v>
      </c>
      <c r="CX529" s="158"/>
      <c r="CY529" s="158"/>
      <c r="CZ529" s="62" t="s">
        <v>927</v>
      </c>
      <c r="DA529" s="62" t="s">
        <v>927</v>
      </c>
      <c r="DM529" s="226">
        <v>41</v>
      </c>
      <c r="DN529" s="521" t="s">
        <v>1088</v>
      </c>
      <c r="DO529" s="46" t="s">
        <v>48</v>
      </c>
      <c r="DP529" s="986" t="s">
        <v>161</v>
      </c>
      <c r="DX529" s="230">
        <v>0.9</v>
      </c>
      <c r="DY529" s="223" t="s">
        <v>863</v>
      </c>
      <c r="DZ529" s="230">
        <v>442</v>
      </c>
      <c r="EA529" s="230">
        <v>7.7</v>
      </c>
      <c r="EB529" s="230">
        <v>92.3</v>
      </c>
      <c r="EC529" s="223" t="s">
        <v>863</v>
      </c>
      <c r="ED529" s="223" t="s">
        <v>863</v>
      </c>
      <c r="EE529" s="223" t="s">
        <v>863</v>
      </c>
      <c r="EG529" s="230">
        <v>0</v>
      </c>
      <c r="EI529" s="282">
        <v>7</v>
      </c>
      <c r="EJ529" s="282">
        <v>6</v>
      </c>
      <c r="EK529" s="230"/>
      <c r="EL529" s="107">
        <v>2</v>
      </c>
      <c r="EM529" s="223">
        <v>0</v>
      </c>
      <c r="EN529" s="107">
        <v>181</v>
      </c>
      <c r="EO529" s="107">
        <v>81</v>
      </c>
      <c r="EP529" s="557">
        <f>EO529/((EN529/100)*(EN529/100))</f>
        <v>24.724520008546747</v>
      </c>
      <c r="EQ529" s="557">
        <v>0</v>
      </c>
      <c r="ER529" s="107" t="s">
        <v>863</v>
      </c>
      <c r="ES529" s="557">
        <v>0</v>
      </c>
      <c r="ET529" s="557">
        <v>0</v>
      </c>
      <c r="EU529" s="107">
        <v>4</v>
      </c>
      <c r="EV529" s="1030">
        <v>43182</v>
      </c>
      <c r="EW529" s="107"/>
      <c r="EX529" s="991">
        <v>8489</v>
      </c>
      <c r="EY529" s="620">
        <v>75</v>
      </c>
      <c r="EZ529" s="620">
        <v>11475</v>
      </c>
      <c r="FA529" s="620">
        <v>2</v>
      </c>
      <c r="FB529" s="621">
        <v>306</v>
      </c>
      <c r="FC529" s="622">
        <v>5213</v>
      </c>
      <c r="FD529" s="607">
        <v>139.01333333333332</v>
      </c>
      <c r="FE529" s="623">
        <v>834.07999999999993</v>
      </c>
      <c r="FF529" s="713"/>
      <c r="FG529" s="42"/>
      <c r="FH529" s="42"/>
      <c r="FI529" s="42"/>
      <c r="FJ529" s="601"/>
      <c r="FK529" s="601"/>
      <c r="FL529" s="601"/>
      <c r="FM529" s="591"/>
      <c r="FN529" s="592"/>
      <c r="FP529" s="602"/>
      <c r="FQ529" s="96"/>
      <c r="FR529" s="93"/>
      <c r="FS529" s="629">
        <v>45.429193899782135</v>
      </c>
      <c r="GR529" s="225"/>
      <c r="GS529" s="225"/>
    </row>
    <row r="530" spans="1:201" hidden="1" x14ac:dyDescent="0.25">
      <c r="A530" s="101">
        <v>407</v>
      </c>
      <c r="B530" s="228">
        <f>COUNTIFS($E$1:E530,E530,$G$1:G530,G530)</f>
        <v>1</v>
      </c>
      <c r="C530" s="228"/>
      <c r="D530" s="525">
        <v>8502</v>
      </c>
      <c r="E530" s="233" t="s">
        <v>1633</v>
      </c>
      <c r="F530" s="223" t="s">
        <v>55</v>
      </c>
      <c r="G530" s="230">
        <v>6062131141</v>
      </c>
      <c r="H530" s="230">
        <f t="shared" si="15"/>
        <v>58</v>
      </c>
      <c r="I530" s="223" t="s">
        <v>1634</v>
      </c>
      <c r="J530" s="232" t="s">
        <v>1635</v>
      </c>
      <c r="K530" s="230" t="s">
        <v>53</v>
      </c>
      <c r="L530" s="257" t="s">
        <v>48</v>
      </c>
      <c r="M530" s="230">
        <v>6</v>
      </c>
      <c r="N530" s="230">
        <v>2</v>
      </c>
      <c r="O530" s="223" t="s">
        <v>863</v>
      </c>
      <c r="P530" s="230"/>
      <c r="Q530" s="302" t="s">
        <v>1636</v>
      </c>
      <c r="R530" s="230"/>
      <c r="S530" s="230"/>
      <c r="T530" s="194" t="s">
        <v>1545</v>
      </c>
      <c r="U530" s="177" t="s">
        <v>1214</v>
      </c>
      <c r="V530" s="193" t="s">
        <v>545</v>
      </c>
      <c r="W530" s="196" t="s">
        <v>1298</v>
      </c>
      <c r="X530" s="173" t="s">
        <v>808</v>
      </c>
      <c r="Y530" s="177"/>
      <c r="Z530" s="177"/>
      <c r="AA530" s="181"/>
      <c r="AB530" s="177"/>
      <c r="AC530" s="230"/>
      <c r="AD530" s="230"/>
      <c r="AE530" s="230"/>
      <c r="AF530" s="230"/>
      <c r="AG530" s="230"/>
      <c r="AH530" s="261" t="s">
        <v>158</v>
      </c>
      <c r="AP530" s="397">
        <v>31.7</v>
      </c>
      <c r="AQ530" s="320">
        <v>59.8</v>
      </c>
      <c r="AR530" s="371">
        <v>6.6</v>
      </c>
      <c r="AS530" s="492">
        <v>98.1</v>
      </c>
      <c r="AT530" s="373">
        <v>0.53010033444816052</v>
      </c>
      <c r="AU530" s="490">
        <v>3.4986622073578593</v>
      </c>
      <c r="AV530" s="325">
        <v>0.47740963855421692</v>
      </c>
      <c r="AW530" s="226">
        <v>12.3</v>
      </c>
      <c r="AX530" s="326">
        <v>1.6</v>
      </c>
      <c r="AY530" s="226">
        <v>6.1</v>
      </c>
      <c r="AZ530" s="231" t="s">
        <v>754</v>
      </c>
      <c r="BA530" s="327">
        <v>12.9</v>
      </c>
      <c r="BB530" s="328">
        <v>0.1</v>
      </c>
      <c r="BD530" s="491"/>
      <c r="BJ530" s="226">
        <v>29.4</v>
      </c>
      <c r="BK530" s="226">
        <v>70.599999999999994</v>
      </c>
      <c r="BL530" s="331">
        <v>0.41643059490084988</v>
      </c>
      <c r="BM530" s="332">
        <v>0.13</v>
      </c>
      <c r="BN530" s="231" t="s">
        <v>754</v>
      </c>
      <c r="BO530" s="226">
        <v>7</v>
      </c>
      <c r="BP530" s="226">
        <v>10.3</v>
      </c>
      <c r="BR530" s="330">
        <v>43.3</v>
      </c>
      <c r="BS530" s="330">
        <v>92.5</v>
      </c>
      <c r="BT530" s="477">
        <v>46320</v>
      </c>
      <c r="BU530" s="330">
        <v>7.5</v>
      </c>
      <c r="BV530" s="330">
        <v>54.3</v>
      </c>
      <c r="BW530" s="330">
        <v>35.5</v>
      </c>
      <c r="BX530" s="330">
        <v>21.1</v>
      </c>
      <c r="BY530" s="330">
        <v>37.4</v>
      </c>
      <c r="BZ530" s="330">
        <v>22.2</v>
      </c>
      <c r="CA530" s="330">
        <v>18.5</v>
      </c>
      <c r="CB530" s="330">
        <v>11</v>
      </c>
      <c r="CC530" s="330">
        <v>0.86</v>
      </c>
      <c r="CN530" s="470">
        <v>59.8</v>
      </c>
      <c r="CO530" s="470">
        <v>37.799999999999997</v>
      </c>
      <c r="CP530" s="470">
        <v>22.6</v>
      </c>
      <c r="CQ530" s="470">
        <v>41.2</v>
      </c>
      <c r="CR530" s="470">
        <v>24.7</v>
      </c>
      <c r="CS530" s="470">
        <v>11.9</v>
      </c>
      <c r="CT530" s="470">
        <v>7.12</v>
      </c>
      <c r="CU530" s="470">
        <v>3.4</v>
      </c>
      <c r="CX530" s="158" t="s">
        <v>926</v>
      </c>
      <c r="CY530" s="158"/>
      <c r="CZ530" s="62" t="s">
        <v>935</v>
      </c>
      <c r="DA530" s="62" t="s">
        <v>935</v>
      </c>
      <c r="DM530" s="226">
        <v>58</v>
      </c>
      <c r="DN530" s="266" t="s">
        <v>1090</v>
      </c>
      <c r="DO530" s="46" t="s">
        <v>48</v>
      </c>
      <c r="DP530" s="986" t="s">
        <v>158</v>
      </c>
      <c r="DX530" s="223" t="s">
        <v>863</v>
      </c>
      <c r="DY530" s="223" t="s">
        <v>863</v>
      </c>
      <c r="DZ530" s="230">
        <v>107</v>
      </c>
      <c r="EA530" s="230">
        <v>8.4</v>
      </c>
      <c r="EB530" s="230">
        <v>91.6</v>
      </c>
      <c r="EC530" s="223" t="s">
        <v>863</v>
      </c>
      <c r="ED530" s="223" t="s">
        <v>863</v>
      </c>
      <c r="EE530" s="223" t="s">
        <v>863</v>
      </c>
      <c r="EF530" s="223" t="s">
        <v>863</v>
      </c>
      <c r="EG530" s="448" t="s">
        <v>2763</v>
      </c>
      <c r="EI530" s="282">
        <v>2</v>
      </c>
      <c r="EJ530" s="282">
        <v>6</v>
      </c>
      <c r="EK530" s="230"/>
      <c r="EL530" s="107">
        <v>2</v>
      </c>
      <c r="EM530" s="223">
        <v>1</v>
      </c>
      <c r="EN530" s="107">
        <v>160</v>
      </c>
      <c r="EO530" s="107">
        <v>60</v>
      </c>
      <c r="EP530" s="557">
        <f>EO530/((EN530/100)*(EN530/100))</f>
        <v>23.437499999999996</v>
      </c>
      <c r="EQ530" s="557">
        <v>2</v>
      </c>
      <c r="ER530" s="107" t="s">
        <v>863</v>
      </c>
      <c r="ES530" s="557">
        <v>0</v>
      </c>
      <c r="ET530" s="557">
        <v>0</v>
      </c>
      <c r="EU530" s="107">
        <v>4</v>
      </c>
      <c r="EV530" s="1030">
        <v>43200</v>
      </c>
      <c r="EW530" s="107"/>
      <c r="EX530" s="991">
        <v>8502</v>
      </c>
      <c r="EY530" s="620">
        <v>75</v>
      </c>
      <c r="EZ530" s="620">
        <v>52361</v>
      </c>
      <c r="FA530" s="620">
        <v>2</v>
      </c>
      <c r="FB530" s="621">
        <v>1396.2933333333333</v>
      </c>
      <c r="FC530" s="622">
        <v>2266</v>
      </c>
      <c r="FD530" s="607">
        <v>60.426666666666669</v>
      </c>
      <c r="FE530" s="623">
        <v>362.56</v>
      </c>
      <c r="FF530" s="713"/>
      <c r="FG530" s="42"/>
      <c r="FH530" s="42"/>
      <c r="FI530" s="42"/>
      <c r="FJ530" s="601"/>
      <c r="FK530" s="601"/>
      <c r="FL530" s="601"/>
      <c r="FM530" s="591"/>
      <c r="FN530" s="592"/>
      <c r="FP530" s="602"/>
      <c r="FQ530" s="96"/>
      <c r="FR530" s="93"/>
      <c r="FS530" s="629">
        <v>4.327648440633296</v>
      </c>
      <c r="GR530" s="225"/>
      <c r="GS530" s="225"/>
    </row>
    <row r="531" spans="1:201" hidden="1" x14ac:dyDescent="0.25">
      <c r="A531" s="101">
        <v>408</v>
      </c>
      <c r="B531" s="228">
        <f>COUNTIFS($E$1:E531,E531,$G$1:G531,G531)</f>
        <v>1</v>
      </c>
      <c r="C531" s="228"/>
      <c r="D531" s="525">
        <v>8503</v>
      </c>
      <c r="E531" s="233" t="s">
        <v>1637</v>
      </c>
      <c r="F531" s="223" t="s">
        <v>30</v>
      </c>
      <c r="G531" s="230">
        <v>9204166180</v>
      </c>
      <c r="H531" s="230">
        <f t="shared" si="15"/>
        <v>26</v>
      </c>
      <c r="I531" s="223" t="s">
        <v>1634</v>
      </c>
      <c r="J531" s="232" t="s">
        <v>1638</v>
      </c>
      <c r="K531" s="230" t="s">
        <v>53</v>
      </c>
      <c r="L531" s="257" t="s">
        <v>48</v>
      </c>
      <c r="M531" s="230">
        <v>10</v>
      </c>
      <c r="N531" s="230">
        <v>2</v>
      </c>
      <c r="O531" s="223" t="s">
        <v>863</v>
      </c>
      <c r="P531" s="230"/>
      <c r="Q531" s="302" t="s">
        <v>1636</v>
      </c>
      <c r="R531" s="230"/>
      <c r="S531" s="230"/>
      <c r="T531" s="194" t="s">
        <v>1545</v>
      </c>
      <c r="U531" s="177" t="s">
        <v>1214</v>
      </c>
      <c r="V531" s="193" t="s">
        <v>545</v>
      </c>
      <c r="W531" s="196" t="s">
        <v>1298</v>
      </c>
      <c r="X531" s="173" t="s">
        <v>808</v>
      </c>
      <c r="Y531" s="177"/>
      <c r="Z531" s="177"/>
      <c r="AA531" s="181"/>
      <c r="AB531" s="177"/>
      <c r="AC531" s="230"/>
      <c r="AD531" s="230"/>
      <c r="AE531" s="230"/>
      <c r="AF531" s="230"/>
      <c r="AG531" s="230"/>
      <c r="AH531" s="261" t="s">
        <v>161</v>
      </c>
      <c r="AP531" s="397">
        <v>39.299999999999997</v>
      </c>
      <c r="AQ531" s="320">
        <v>58.3</v>
      </c>
      <c r="AR531" s="371">
        <v>1.43</v>
      </c>
      <c r="AS531" s="492">
        <v>99.03</v>
      </c>
      <c r="AT531" s="373">
        <v>0.67409948542024012</v>
      </c>
      <c r="AU531" s="490">
        <v>0.96396226415094333</v>
      </c>
      <c r="AV531" s="325">
        <v>0.65796082370668008</v>
      </c>
      <c r="AW531" s="226">
        <v>26.3</v>
      </c>
      <c r="AX531" s="326">
        <v>1</v>
      </c>
      <c r="AY531" s="226">
        <v>2.2999999999999998</v>
      </c>
      <c r="AZ531" s="231" t="s">
        <v>754</v>
      </c>
      <c r="BA531" s="327">
        <v>9.1999999999999993</v>
      </c>
      <c r="BB531" s="328">
        <v>0.22</v>
      </c>
      <c r="BD531" s="491"/>
      <c r="BJ531" s="226">
        <v>16.3</v>
      </c>
      <c r="BK531" s="226">
        <v>83.5</v>
      </c>
      <c r="BL531" s="331">
        <v>0.19520958083832335</v>
      </c>
      <c r="BM531" s="332">
        <v>0.15</v>
      </c>
      <c r="BN531" s="231" t="s">
        <v>754</v>
      </c>
      <c r="BO531" s="226">
        <v>2.7</v>
      </c>
      <c r="BP531" s="226">
        <v>7.1</v>
      </c>
      <c r="BR531" s="330">
        <v>21.689999999999998</v>
      </c>
      <c r="BS531" s="330">
        <v>90.1</v>
      </c>
      <c r="BT531" s="477">
        <v>34106</v>
      </c>
      <c r="BU531" s="330">
        <v>9.9000000000000057</v>
      </c>
      <c r="BV531" s="330">
        <v>52.79</v>
      </c>
      <c r="BW531" s="330">
        <v>22.2</v>
      </c>
      <c r="BX531" s="330">
        <v>13.2</v>
      </c>
      <c r="BY531" s="330">
        <v>14.2</v>
      </c>
      <c r="BZ531" s="330">
        <v>8.49</v>
      </c>
      <c r="CA531" s="330">
        <v>52.1</v>
      </c>
      <c r="CB531" s="330">
        <v>31.1</v>
      </c>
      <c r="CC531" s="330">
        <v>2.86</v>
      </c>
      <c r="CN531" s="470">
        <v>58.3</v>
      </c>
      <c r="CO531" s="470">
        <v>28.4</v>
      </c>
      <c r="CP531" s="470">
        <v>16.5</v>
      </c>
      <c r="CQ531" s="470">
        <v>9.99</v>
      </c>
      <c r="CR531" s="470">
        <v>5.83</v>
      </c>
      <c r="CS531" s="470">
        <v>52.6</v>
      </c>
      <c r="CT531" s="470">
        <v>30.7</v>
      </c>
      <c r="CU531" s="470">
        <v>0.63</v>
      </c>
      <c r="CX531" s="158" t="s">
        <v>926</v>
      </c>
      <c r="CY531" s="158"/>
      <c r="CZ531" s="62" t="s">
        <v>927</v>
      </c>
      <c r="DA531" s="62" t="s">
        <v>927</v>
      </c>
      <c r="DM531" s="226">
        <v>26</v>
      </c>
      <c r="DN531" s="521" t="s">
        <v>1088</v>
      </c>
      <c r="DO531" s="46" t="s">
        <v>48</v>
      </c>
      <c r="DP531" s="986" t="s">
        <v>161</v>
      </c>
      <c r="DX531" s="223" t="s">
        <v>863</v>
      </c>
      <c r="DY531" s="223" t="s">
        <v>863</v>
      </c>
      <c r="DZ531" s="230">
        <v>459</v>
      </c>
      <c r="EA531" s="230">
        <v>1.3</v>
      </c>
      <c r="EB531" s="230">
        <v>98.7</v>
      </c>
      <c r="EC531" s="223" t="s">
        <v>863</v>
      </c>
      <c r="ED531" s="223" t="s">
        <v>863</v>
      </c>
      <c r="EE531" s="223" t="s">
        <v>863</v>
      </c>
      <c r="EF531" s="223" t="s">
        <v>863</v>
      </c>
      <c r="EG531" s="230">
        <v>0</v>
      </c>
      <c r="EI531" s="282">
        <v>2</v>
      </c>
      <c r="EJ531" s="282">
        <v>10</v>
      </c>
      <c r="EK531" s="230"/>
      <c r="EL531" s="107">
        <v>2</v>
      </c>
      <c r="EM531" s="223">
        <v>0</v>
      </c>
      <c r="EN531" s="107" t="s">
        <v>754</v>
      </c>
      <c r="EO531" s="107" t="s">
        <v>754</v>
      </c>
      <c r="EP531" s="557" t="s">
        <v>754</v>
      </c>
      <c r="EQ531" s="557">
        <v>0</v>
      </c>
      <c r="ER531" s="107" t="s">
        <v>863</v>
      </c>
      <c r="ES531" s="557">
        <v>0</v>
      </c>
      <c r="ET531" s="557">
        <v>0</v>
      </c>
      <c r="EU531" s="107" t="s">
        <v>863</v>
      </c>
      <c r="EV531" s="107"/>
      <c r="EW531" s="107"/>
      <c r="EX531" s="991">
        <v>8503</v>
      </c>
      <c r="EY531" s="620">
        <v>75</v>
      </c>
      <c r="EZ531" s="620">
        <v>19159</v>
      </c>
      <c r="FA531" s="620">
        <v>2</v>
      </c>
      <c r="FB531" s="621">
        <v>510.90666666666669</v>
      </c>
      <c r="FC531" s="622">
        <v>12599</v>
      </c>
      <c r="FD531" s="607">
        <v>335.97333333333336</v>
      </c>
      <c r="FE531" s="623">
        <v>3359.733333333334</v>
      </c>
      <c r="FF531" s="713"/>
      <c r="FG531" s="42"/>
      <c r="FH531" s="42"/>
      <c r="FI531" s="42"/>
      <c r="FJ531" s="601"/>
      <c r="FK531" s="601"/>
      <c r="FL531" s="601"/>
      <c r="FM531" s="591"/>
      <c r="FN531" s="592"/>
      <c r="FP531" s="602"/>
      <c r="FQ531" s="96"/>
      <c r="FR531" s="93"/>
      <c r="FS531" s="629">
        <v>65.760217130330389</v>
      </c>
      <c r="GR531" s="225"/>
      <c r="GS531" s="225"/>
    </row>
    <row r="532" spans="1:201" hidden="1" x14ac:dyDescent="0.25">
      <c r="A532" s="101">
        <v>409</v>
      </c>
      <c r="B532" s="228">
        <f>COUNTIFS($E$1:E532,E532,$G$1:G532,G532)</f>
        <v>2</v>
      </c>
      <c r="C532" s="228"/>
      <c r="D532" s="525">
        <v>8504</v>
      </c>
      <c r="E532" s="233" t="s">
        <v>823</v>
      </c>
      <c r="F532" s="223" t="s">
        <v>51</v>
      </c>
      <c r="G532" s="230">
        <v>5457081047</v>
      </c>
      <c r="H532" s="230">
        <f t="shared" si="15"/>
        <v>64</v>
      </c>
      <c r="I532" s="223" t="s">
        <v>1634</v>
      </c>
      <c r="J532" s="232" t="s">
        <v>27</v>
      </c>
      <c r="K532" s="230" t="s">
        <v>53</v>
      </c>
      <c r="L532" s="257" t="s">
        <v>48</v>
      </c>
      <c r="M532" s="230">
        <v>10</v>
      </c>
      <c r="N532" s="223" t="s">
        <v>571</v>
      </c>
      <c r="O532" s="223" t="s">
        <v>863</v>
      </c>
      <c r="P532" s="230"/>
      <c r="Q532" s="302" t="s">
        <v>1636</v>
      </c>
      <c r="R532" s="230"/>
      <c r="S532" s="230"/>
      <c r="T532" s="194" t="s">
        <v>1545</v>
      </c>
      <c r="U532" s="177" t="s">
        <v>1214</v>
      </c>
      <c r="V532" s="193" t="s">
        <v>545</v>
      </c>
      <c r="W532" s="196" t="s">
        <v>1298</v>
      </c>
      <c r="X532" s="173" t="s">
        <v>808</v>
      </c>
      <c r="Y532" s="177"/>
      <c r="Z532" s="177"/>
      <c r="AA532" s="181"/>
      <c r="AB532" s="177"/>
      <c r="AC532" s="230"/>
      <c r="AD532" s="230"/>
      <c r="AE532" s="230"/>
      <c r="AF532" s="230"/>
      <c r="AG532" s="230"/>
      <c r="AH532" s="261" t="s">
        <v>161</v>
      </c>
      <c r="AP532" s="397">
        <v>56.1</v>
      </c>
      <c r="AQ532" s="320">
        <v>28.9</v>
      </c>
      <c r="AR532" s="371">
        <v>13.9</v>
      </c>
      <c r="AS532" s="492">
        <v>98.9</v>
      </c>
      <c r="AT532" s="373">
        <v>1.9411764705882355</v>
      </c>
      <c r="AU532" s="490">
        <v>26.982352941176472</v>
      </c>
      <c r="AV532" s="325">
        <v>1.3107476635514019</v>
      </c>
      <c r="AW532" s="226">
        <v>45.4</v>
      </c>
      <c r="AX532" s="326">
        <v>0.4</v>
      </c>
      <c r="AY532" s="226">
        <v>0.72</v>
      </c>
      <c r="AZ532" s="231" t="s">
        <v>754</v>
      </c>
      <c r="BA532" s="327">
        <v>18.100000000000001</v>
      </c>
      <c r="BB532" s="328">
        <v>0.2</v>
      </c>
      <c r="BD532" s="491"/>
      <c r="BJ532" s="226">
        <v>27.4</v>
      </c>
      <c r="BK532" s="226">
        <v>72.599999999999994</v>
      </c>
      <c r="BL532" s="331">
        <v>0.37741046831955921</v>
      </c>
      <c r="BM532" s="332">
        <v>0.7</v>
      </c>
      <c r="BN532" s="231" t="s">
        <v>754</v>
      </c>
      <c r="BO532" s="226">
        <v>3.3</v>
      </c>
      <c r="BP532" s="226">
        <v>7.7</v>
      </c>
      <c r="BR532" s="330">
        <v>13.58</v>
      </c>
      <c r="BS532" s="330">
        <v>85.9</v>
      </c>
      <c r="BT532" s="477">
        <v>35726</v>
      </c>
      <c r="BU532" s="330">
        <v>14.099999999999994</v>
      </c>
      <c r="BV532" s="330">
        <v>27.380000000000003</v>
      </c>
      <c r="BW532" s="330">
        <v>21.9</v>
      </c>
      <c r="BX532" s="330">
        <v>7.05</v>
      </c>
      <c r="BY532" s="330">
        <v>20.3</v>
      </c>
      <c r="BZ532" s="330">
        <v>6.53</v>
      </c>
      <c r="CA532" s="330">
        <v>42.7</v>
      </c>
      <c r="CB532" s="330">
        <v>13.8</v>
      </c>
      <c r="CC532" s="330">
        <v>1.56</v>
      </c>
      <c r="CN532" s="470">
        <v>28.9</v>
      </c>
      <c r="CO532" s="470">
        <v>29</v>
      </c>
      <c r="CP532" s="470">
        <v>8.3800000000000008</v>
      </c>
      <c r="CQ532" s="470">
        <v>19.3</v>
      </c>
      <c r="CR532" s="470">
        <v>5.56</v>
      </c>
      <c r="CS532" s="470">
        <v>41.3</v>
      </c>
      <c r="CT532" s="470">
        <v>11.9</v>
      </c>
      <c r="CU532" s="470">
        <v>1.17</v>
      </c>
      <c r="CX532" s="158" t="s">
        <v>929</v>
      </c>
      <c r="CY532" s="158">
        <v>3</v>
      </c>
      <c r="CZ532" s="62" t="s">
        <v>930</v>
      </c>
      <c r="DA532" s="62" t="s">
        <v>930</v>
      </c>
      <c r="DM532" s="226">
        <v>64</v>
      </c>
      <c r="DN532" s="266" t="s">
        <v>1090</v>
      </c>
      <c r="DO532" s="46" t="s">
        <v>48</v>
      </c>
      <c r="DP532" s="986" t="s">
        <v>161</v>
      </c>
      <c r="DX532" s="223" t="s">
        <v>863</v>
      </c>
      <c r="DY532" s="223" t="s">
        <v>863</v>
      </c>
      <c r="DZ532" s="230">
        <v>256</v>
      </c>
      <c r="EA532" s="230">
        <v>12.5</v>
      </c>
      <c r="EB532" s="230">
        <v>87.5</v>
      </c>
      <c r="EC532" s="269" t="s">
        <v>863</v>
      </c>
      <c r="ED532" s="269" t="s">
        <v>863</v>
      </c>
      <c r="EE532" s="269" t="s">
        <v>863</v>
      </c>
      <c r="EF532" s="269" t="s">
        <v>863</v>
      </c>
      <c r="EG532" s="230">
        <v>0</v>
      </c>
      <c r="EI532" s="282" t="s">
        <v>571</v>
      </c>
      <c r="EJ532" s="282">
        <v>10</v>
      </c>
      <c r="EK532" s="230"/>
      <c r="EL532" s="107">
        <v>2</v>
      </c>
      <c r="EM532" s="223">
        <v>1</v>
      </c>
      <c r="EN532" s="107">
        <v>170</v>
      </c>
      <c r="EO532" s="107">
        <v>95</v>
      </c>
      <c r="EP532" s="557">
        <f>EO532/((EN532/100)*(EN532/100))</f>
        <v>32.871972318339104</v>
      </c>
      <c r="EQ532" s="557">
        <v>1</v>
      </c>
      <c r="ER532" s="107" t="s">
        <v>863</v>
      </c>
      <c r="ES532" s="557">
        <v>2</v>
      </c>
      <c r="ET532" s="557">
        <v>1</v>
      </c>
      <c r="EU532" s="107">
        <v>4</v>
      </c>
      <c r="EV532" s="1030">
        <v>43152</v>
      </c>
      <c r="EW532" s="107"/>
      <c r="EX532" s="991">
        <v>8504</v>
      </c>
      <c r="EY532" s="620">
        <v>75</v>
      </c>
      <c r="EZ532" s="620">
        <v>7503</v>
      </c>
      <c r="FA532" s="620">
        <v>2</v>
      </c>
      <c r="FB532" s="621">
        <v>200.08</v>
      </c>
      <c r="FC532" s="622">
        <v>2928</v>
      </c>
      <c r="FD532" s="607">
        <v>78.08</v>
      </c>
      <c r="FE532" s="623">
        <v>780.8</v>
      </c>
      <c r="FF532" s="713"/>
      <c r="FG532" s="42"/>
      <c r="FH532" s="42"/>
      <c r="FI532" s="42"/>
      <c r="FJ532" s="601"/>
      <c r="FK532" s="601"/>
      <c r="FL532" s="601"/>
      <c r="FM532" s="591"/>
      <c r="FN532" s="592"/>
      <c r="FP532" s="602"/>
      <c r="FQ532" s="96"/>
      <c r="FR532" s="93"/>
      <c r="FS532" s="629">
        <v>39.024390243902438</v>
      </c>
      <c r="GR532" s="225"/>
      <c r="GS532" s="225"/>
    </row>
    <row r="533" spans="1:201" hidden="1" x14ac:dyDescent="0.25">
      <c r="A533" s="101">
        <v>410</v>
      </c>
      <c r="B533" s="228">
        <f>COUNTIFS($E$1:E533,E533,$G$1:G533,G533)</f>
        <v>1</v>
      </c>
      <c r="C533" s="228"/>
      <c r="D533" s="525">
        <v>8505</v>
      </c>
      <c r="E533" s="233" t="s">
        <v>1639</v>
      </c>
      <c r="F533" s="223" t="s">
        <v>184</v>
      </c>
      <c r="G533" s="230">
        <v>7106275330</v>
      </c>
      <c r="H533" s="230">
        <f t="shared" si="15"/>
        <v>47</v>
      </c>
      <c r="I533" s="223" t="s">
        <v>1634</v>
      </c>
      <c r="J533" s="232" t="s">
        <v>1640</v>
      </c>
      <c r="K533" s="230" t="s">
        <v>53</v>
      </c>
      <c r="L533" s="257" t="s">
        <v>48</v>
      </c>
      <c r="M533" s="230">
        <v>8</v>
      </c>
      <c r="N533" s="230">
        <v>2</v>
      </c>
      <c r="O533" s="223" t="s">
        <v>863</v>
      </c>
      <c r="P533" s="230"/>
      <c r="Q533" s="302" t="s">
        <v>1636</v>
      </c>
      <c r="R533" s="230"/>
      <c r="S533" s="230"/>
      <c r="T533" s="194" t="s">
        <v>1545</v>
      </c>
      <c r="U533" s="177" t="s">
        <v>1214</v>
      </c>
      <c r="V533" s="193" t="s">
        <v>545</v>
      </c>
      <c r="W533" s="196" t="s">
        <v>1298</v>
      </c>
      <c r="X533" s="173" t="s">
        <v>808</v>
      </c>
      <c r="Y533" s="177"/>
      <c r="Z533" s="177"/>
      <c r="AA533" s="181"/>
      <c r="AB533" s="177"/>
      <c r="AC533" s="230"/>
      <c r="AD533" s="230"/>
      <c r="AE533" s="230"/>
      <c r="AF533" s="230"/>
      <c r="AG533" s="230"/>
      <c r="AH533" s="261" t="s">
        <v>158</v>
      </c>
      <c r="AP533" s="397">
        <v>26.6</v>
      </c>
      <c r="AQ533" s="320">
        <v>71.5</v>
      </c>
      <c r="AR533" s="371">
        <v>1.66</v>
      </c>
      <c r="AS533" s="492">
        <v>99.759999999999991</v>
      </c>
      <c r="AT533" s="373">
        <v>0.37202797202797205</v>
      </c>
      <c r="AU533" s="490">
        <v>0.61756643356643359</v>
      </c>
      <c r="AV533" s="325">
        <v>0.36358665937670864</v>
      </c>
      <c r="AW533" s="226">
        <v>17.8</v>
      </c>
      <c r="AX533" s="326">
        <v>0.35</v>
      </c>
      <c r="AY533" s="226">
        <v>1.26</v>
      </c>
      <c r="AZ533" s="231" t="s">
        <v>754</v>
      </c>
      <c r="BA533" s="327">
        <v>12.1</v>
      </c>
      <c r="BB533" s="328">
        <v>0.15</v>
      </c>
      <c r="BD533" s="491"/>
      <c r="BJ533" s="226">
        <v>69.5</v>
      </c>
      <c r="BK533" s="226">
        <v>30.5</v>
      </c>
      <c r="BL533" s="331">
        <v>2.278688524590164</v>
      </c>
      <c r="BM533" s="332">
        <v>0.48</v>
      </c>
      <c r="BN533" s="231" t="s">
        <v>754</v>
      </c>
      <c r="BO533" s="226">
        <v>8.1999999999999993</v>
      </c>
      <c r="BP533" s="226">
        <v>11.8</v>
      </c>
      <c r="BR533" s="330">
        <v>31.6</v>
      </c>
      <c r="BS533" s="330">
        <v>92.5</v>
      </c>
      <c r="BT533" s="477">
        <v>46897</v>
      </c>
      <c r="BU533" s="330">
        <v>7.5</v>
      </c>
      <c r="BV533" s="330">
        <v>66.900000000000006</v>
      </c>
      <c r="BW533" s="330">
        <v>15.1</v>
      </c>
      <c r="BX533" s="330">
        <v>11</v>
      </c>
      <c r="BY533" s="330">
        <v>28.4</v>
      </c>
      <c r="BZ533" s="330">
        <v>20.6</v>
      </c>
      <c r="CA533" s="330">
        <v>48.5</v>
      </c>
      <c r="CB533" s="330">
        <v>35.299999999999997</v>
      </c>
      <c r="CC533" s="330">
        <v>1.46</v>
      </c>
      <c r="CN533" s="470">
        <v>71.7</v>
      </c>
      <c r="CO533" s="470">
        <v>19.899999999999999</v>
      </c>
      <c r="CP533" s="470">
        <v>14.3</v>
      </c>
      <c r="CQ533" s="470">
        <v>24</v>
      </c>
      <c r="CR533" s="470">
        <v>17.2</v>
      </c>
      <c r="CS533" s="470">
        <v>48</v>
      </c>
      <c r="CT533" s="470">
        <v>34.4</v>
      </c>
      <c r="CU533" s="470">
        <v>0.99</v>
      </c>
      <c r="CX533" s="158"/>
      <c r="CY533" s="158"/>
      <c r="CZ533" s="62" t="s">
        <v>927</v>
      </c>
      <c r="DA533" s="62" t="s">
        <v>927</v>
      </c>
      <c r="DM533" s="226">
        <v>47</v>
      </c>
      <c r="DN533" s="521" t="s">
        <v>1088</v>
      </c>
      <c r="DO533" s="46" t="s">
        <v>48</v>
      </c>
      <c r="DP533" s="986" t="s">
        <v>158</v>
      </c>
      <c r="DX533" s="223" t="s">
        <v>863</v>
      </c>
      <c r="DY533" s="223" t="s">
        <v>863</v>
      </c>
      <c r="DZ533" s="230">
        <v>592</v>
      </c>
      <c r="EA533" s="230">
        <v>4.7</v>
      </c>
      <c r="EB533" s="230">
        <v>95.3</v>
      </c>
      <c r="EC533" s="223" t="s">
        <v>863</v>
      </c>
      <c r="ED533" s="223" t="s">
        <v>863</v>
      </c>
      <c r="EE533" s="223" t="s">
        <v>863</v>
      </c>
      <c r="EF533" s="223" t="s">
        <v>863</v>
      </c>
      <c r="EG533" s="230">
        <v>0</v>
      </c>
      <c r="EI533" s="282">
        <v>2</v>
      </c>
      <c r="EJ533" s="282">
        <v>8</v>
      </c>
      <c r="EK533" s="230"/>
      <c r="EL533" s="107">
        <v>2</v>
      </c>
      <c r="EM533" s="223">
        <v>0</v>
      </c>
      <c r="EN533" s="107">
        <v>182</v>
      </c>
      <c r="EO533" s="107">
        <v>120</v>
      </c>
      <c r="EP533" s="557">
        <f>EO533/((EN533/100)*(EN533/100))</f>
        <v>36.22750875498128</v>
      </c>
      <c r="EQ533" s="557">
        <v>0</v>
      </c>
      <c r="ER533" s="107" t="s">
        <v>863</v>
      </c>
      <c r="ES533" s="557">
        <v>2</v>
      </c>
      <c r="ET533" s="557">
        <v>1</v>
      </c>
      <c r="EU533" s="107">
        <v>4</v>
      </c>
      <c r="EV533" s="1030">
        <v>43222</v>
      </c>
      <c r="EW533" s="107"/>
      <c r="EX533" s="991">
        <v>8505</v>
      </c>
      <c r="EY533" s="620">
        <v>75</v>
      </c>
      <c r="EZ533" s="620">
        <v>19021</v>
      </c>
      <c r="FA533" s="620">
        <v>2</v>
      </c>
      <c r="FB533" s="621">
        <v>507.22666666666669</v>
      </c>
      <c r="FC533" s="622">
        <v>10478</v>
      </c>
      <c r="FD533" s="607">
        <v>279.41333333333336</v>
      </c>
      <c r="FE533" s="623">
        <v>2235.3066666666668</v>
      </c>
      <c r="FF533" s="713"/>
      <c r="FG533" s="42"/>
      <c r="FH533" s="42"/>
      <c r="FI533" s="42"/>
      <c r="FJ533" s="601"/>
      <c r="FK533" s="601"/>
      <c r="FL533" s="601"/>
      <c r="FM533" s="591"/>
      <c r="FN533" s="592"/>
      <c r="FP533" s="602"/>
      <c r="FQ533" s="96"/>
      <c r="FR533" s="93"/>
      <c r="FS533" s="629">
        <v>55.086483360496295</v>
      </c>
      <c r="GR533" s="225"/>
      <c r="GS533" s="225"/>
    </row>
    <row r="534" spans="1:201" hidden="1" x14ac:dyDescent="0.25">
      <c r="A534" s="101">
        <v>411</v>
      </c>
      <c r="B534" s="228">
        <f>COUNTIFS($E$1:E534,E534,$G$1:G534,G534)</f>
        <v>1</v>
      </c>
      <c r="C534" s="228"/>
      <c r="D534" s="525">
        <v>8519</v>
      </c>
      <c r="E534" s="233" t="s">
        <v>1641</v>
      </c>
      <c r="F534" s="223" t="s">
        <v>1642</v>
      </c>
      <c r="G534" s="230">
        <v>6501021637</v>
      </c>
      <c r="H534" s="230">
        <f t="shared" si="15"/>
        <v>53</v>
      </c>
      <c r="I534" s="223" t="s">
        <v>1643</v>
      </c>
      <c r="J534" s="232" t="s">
        <v>34</v>
      </c>
      <c r="K534" s="230" t="s">
        <v>53</v>
      </c>
      <c r="L534" s="257" t="s">
        <v>48</v>
      </c>
      <c r="M534" s="230">
        <v>7</v>
      </c>
      <c r="N534" s="223" t="s">
        <v>757</v>
      </c>
      <c r="O534" s="223" t="s">
        <v>863</v>
      </c>
      <c r="P534" s="230"/>
      <c r="Q534" s="302" t="s">
        <v>1636</v>
      </c>
      <c r="R534" s="230"/>
      <c r="S534" s="230"/>
      <c r="T534" s="194" t="s">
        <v>1545</v>
      </c>
      <c r="U534" s="177" t="s">
        <v>1214</v>
      </c>
      <c r="V534" s="193" t="s">
        <v>545</v>
      </c>
      <c r="W534" s="196" t="s">
        <v>1298</v>
      </c>
      <c r="X534" s="173" t="s">
        <v>808</v>
      </c>
      <c r="Y534" s="177"/>
      <c r="Z534" s="177"/>
      <c r="AA534" s="181"/>
      <c r="AB534" s="177"/>
      <c r="AC534" s="230"/>
      <c r="AD534" s="230"/>
      <c r="AE534" s="230"/>
      <c r="AF534" s="230"/>
      <c r="AG534" s="230"/>
      <c r="AH534" s="261" t="s">
        <v>158</v>
      </c>
      <c r="AP534" s="397" t="s">
        <v>754</v>
      </c>
      <c r="AQ534" s="320" t="s">
        <v>754</v>
      </c>
      <c r="AR534" s="371" t="s">
        <v>754</v>
      </c>
      <c r="AS534" s="492" t="s">
        <v>754</v>
      </c>
      <c r="AT534" s="373" t="s">
        <v>754</v>
      </c>
      <c r="AU534" s="490" t="s">
        <v>754</v>
      </c>
      <c r="AV534" s="325" t="s">
        <v>754</v>
      </c>
      <c r="AW534" s="231" t="s">
        <v>754</v>
      </c>
      <c r="AX534" s="326" t="s">
        <v>754</v>
      </c>
      <c r="AY534" s="231" t="s">
        <v>754</v>
      </c>
      <c r="AZ534" s="231" t="s">
        <v>754</v>
      </c>
      <c r="BA534" s="345" t="s">
        <v>754</v>
      </c>
      <c r="BB534" s="231" t="s">
        <v>754</v>
      </c>
      <c r="BC534" s="231" t="s">
        <v>754</v>
      </c>
      <c r="BD534" s="231" t="s">
        <v>754</v>
      </c>
      <c r="BE534" s="231" t="s">
        <v>754</v>
      </c>
      <c r="BF534" s="231" t="s">
        <v>754</v>
      </c>
      <c r="BG534" s="231" t="s">
        <v>754</v>
      </c>
      <c r="BH534" s="231" t="s">
        <v>754</v>
      </c>
      <c r="BI534" s="231" t="s">
        <v>754</v>
      </c>
      <c r="BJ534" s="231" t="s">
        <v>754</v>
      </c>
      <c r="BK534" s="231" t="s">
        <v>754</v>
      </c>
      <c r="BL534" s="231" t="s">
        <v>754</v>
      </c>
      <c r="BM534" s="231" t="s">
        <v>754</v>
      </c>
      <c r="BN534" s="231" t="s">
        <v>754</v>
      </c>
      <c r="BO534" s="231" t="s">
        <v>754</v>
      </c>
      <c r="BP534" s="231" t="s">
        <v>754</v>
      </c>
      <c r="BQ534" s="231" t="s">
        <v>754</v>
      </c>
      <c r="BR534" s="481" t="s">
        <v>754</v>
      </c>
      <c r="BS534" s="481" t="s">
        <v>754</v>
      </c>
      <c r="BT534" s="481" t="s">
        <v>754</v>
      </c>
      <c r="BU534" s="481" t="s">
        <v>754</v>
      </c>
      <c r="BV534" s="481" t="s">
        <v>754</v>
      </c>
      <c r="BW534" s="481" t="s">
        <v>754</v>
      </c>
      <c r="BX534" s="481" t="s">
        <v>754</v>
      </c>
      <c r="BY534" s="481" t="s">
        <v>754</v>
      </c>
      <c r="BZ534" s="481" t="s">
        <v>754</v>
      </c>
      <c r="CA534" s="481" t="s">
        <v>754</v>
      </c>
      <c r="CB534" s="481" t="s">
        <v>754</v>
      </c>
      <c r="CC534" s="481" t="s">
        <v>754</v>
      </c>
      <c r="CD534" s="231" t="s">
        <v>754</v>
      </c>
      <c r="CE534" s="231" t="s">
        <v>754</v>
      </c>
      <c r="CF534" s="231" t="s">
        <v>754</v>
      </c>
      <c r="CG534" s="231" t="s">
        <v>754</v>
      </c>
      <c r="CH534" s="231" t="s">
        <v>754</v>
      </c>
      <c r="CI534" s="231" t="s">
        <v>754</v>
      </c>
      <c r="CJ534" s="231" t="s">
        <v>754</v>
      </c>
      <c r="CK534" s="231" t="s">
        <v>754</v>
      </c>
      <c r="CL534" s="231" t="s">
        <v>754</v>
      </c>
      <c r="CM534" s="231" t="s">
        <v>754</v>
      </c>
      <c r="CN534" s="66" t="s">
        <v>754</v>
      </c>
      <c r="CO534" s="66" t="s">
        <v>754</v>
      </c>
      <c r="CP534" s="66" t="s">
        <v>754</v>
      </c>
      <c r="CQ534" s="66" t="s">
        <v>754</v>
      </c>
      <c r="CR534" s="66" t="s">
        <v>754</v>
      </c>
      <c r="CS534" s="66" t="s">
        <v>754</v>
      </c>
      <c r="CT534" s="66" t="s">
        <v>754</v>
      </c>
      <c r="CU534" s="66" t="s">
        <v>754</v>
      </c>
      <c r="CV534" s="231" t="s">
        <v>754</v>
      </c>
      <c r="CW534" s="231" t="s">
        <v>754</v>
      </c>
      <c r="CX534" s="231" t="s">
        <v>754</v>
      </c>
      <c r="CY534" s="231" t="s">
        <v>754</v>
      </c>
      <c r="CZ534" s="62" t="s">
        <v>754</v>
      </c>
      <c r="DA534" s="62" t="s">
        <v>754</v>
      </c>
      <c r="DB534" s="486" t="s">
        <v>1527</v>
      </c>
      <c r="DM534" s="226">
        <v>53</v>
      </c>
      <c r="DO534" s="46" t="s">
        <v>48</v>
      </c>
      <c r="DP534" s="986" t="s">
        <v>158</v>
      </c>
      <c r="DX534" s="223" t="s">
        <v>863</v>
      </c>
      <c r="DY534" s="223" t="s">
        <v>863</v>
      </c>
      <c r="DZ534" s="230">
        <v>56887</v>
      </c>
      <c r="EA534" s="230">
        <v>87.6</v>
      </c>
      <c r="EB534" s="230">
        <v>12.4</v>
      </c>
      <c r="EC534" s="223" t="s">
        <v>863</v>
      </c>
      <c r="ED534" s="223" t="s">
        <v>863</v>
      </c>
      <c r="EE534" s="223" t="s">
        <v>863</v>
      </c>
      <c r="EF534" s="223" t="s">
        <v>863</v>
      </c>
      <c r="EG534" s="230">
        <v>0</v>
      </c>
      <c r="EI534" s="282" t="s">
        <v>757</v>
      </c>
      <c r="EJ534" s="282">
        <v>7</v>
      </c>
      <c r="EK534" s="230"/>
      <c r="EL534" s="107">
        <v>2</v>
      </c>
      <c r="EM534" s="223">
        <v>0</v>
      </c>
      <c r="EN534" s="107" t="s">
        <v>754</v>
      </c>
      <c r="EO534" s="107" t="s">
        <v>754</v>
      </c>
      <c r="EP534" s="557" t="s">
        <v>754</v>
      </c>
      <c r="EQ534" s="557">
        <v>2</v>
      </c>
      <c r="ER534" s="107" t="s">
        <v>863</v>
      </c>
      <c r="ES534" s="557">
        <v>2</v>
      </c>
      <c r="ET534" s="557">
        <v>1</v>
      </c>
      <c r="EU534" s="107" t="s">
        <v>863</v>
      </c>
      <c r="EV534" s="107"/>
      <c r="EW534" s="107" t="s">
        <v>1997</v>
      </c>
      <c r="EX534" s="991">
        <v>8519</v>
      </c>
      <c r="EY534" s="620">
        <v>75</v>
      </c>
      <c r="EZ534" s="620">
        <v>1264614</v>
      </c>
      <c r="FA534" s="620">
        <v>2</v>
      </c>
      <c r="FB534" s="621">
        <v>33723.040000000001</v>
      </c>
      <c r="FC534" s="622">
        <v>1154317</v>
      </c>
      <c r="FD534" s="607">
        <v>30781.786666666667</v>
      </c>
      <c r="FE534" s="623">
        <v>215472.50666666668</v>
      </c>
      <c r="FF534" s="42"/>
      <c r="FG534" s="42"/>
      <c r="FH534" s="42"/>
      <c r="FI534" s="42"/>
      <c r="FJ534" s="601"/>
      <c r="FK534" s="601"/>
      <c r="FM534" s="591"/>
      <c r="FN534" s="592"/>
      <c r="FP534" s="602"/>
      <c r="FQ534" s="96"/>
      <c r="FR534" s="93"/>
      <c r="FS534" s="629">
        <v>91.278208212150105</v>
      </c>
      <c r="GR534" s="225"/>
      <c r="GS534" s="225"/>
    </row>
    <row r="535" spans="1:201" hidden="1" x14ac:dyDescent="0.25">
      <c r="A535" s="101">
        <v>412</v>
      </c>
      <c r="B535" s="228">
        <f>COUNTIFS($E$1:E535,E535,$G$1:G535,G535)</f>
        <v>2</v>
      </c>
      <c r="C535" s="228"/>
      <c r="D535" s="525">
        <v>8544</v>
      </c>
      <c r="E535" s="233" t="s">
        <v>1596</v>
      </c>
      <c r="F535" s="223" t="s">
        <v>1597</v>
      </c>
      <c r="G535" s="230">
        <v>480126423</v>
      </c>
      <c r="H535" s="230">
        <f t="shared" si="15"/>
        <v>70</v>
      </c>
      <c r="I535" s="223" t="s">
        <v>1644</v>
      </c>
      <c r="J535" s="232" t="s">
        <v>34</v>
      </c>
      <c r="K535" s="230" t="s">
        <v>53</v>
      </c>
      <c r="L535" s="257" t="s">
        <v>48</v>
      </c>
      <c r="M535" s="230">
        <v>11</v>
      </c>
      <c r="N535" s="230">
        <v>9</v>
      </c>
      <c r="O535" s="223" t="s">
        <v>863</v>
      </c>
      <c r="P535" s="230"/>
      <c r="Q535" s="302" t="s">
        <v>1636</v>
      </c>
      <c r="R535" s="230"/>
      <c r="S535" s="230"/>
      <c r="T535" s="194" t="s">
        <v>1545</v>
      </c>
      <c r="U535" s="177" t="s">
        <v>1214</v>
      </c>
      <c r="V535" s="193" t="s">
        <v>545</v>
      </c>
      <c r="W535" s="196" t="s">
        <v>1298</v>
      </c>
      <c r="X535" s="173" t="s">
        <v>808</v>
      </c>
      <c r="Y535" s="177"/>
      <c r="Z535" s="177"/>
      <c r="AA535" s="181"/>
      <c r="AB535" s="177"/>
      <c r="AC535" s="230"/>
      <c r="AD535" s="230"/>
      <c r="AE535" s="230"/>
      <c r="AF535" s="230"/>
      <c r="AG535" s="230"/>
      <c r="AH535" s="261" t="s">
        <v>158</v>
      </c>
      <c r="AP535" s="397">
        <v>13.6</v>
      </c>
      <c r="AQ535" s="320">
        <v>3.4</v>
      </c>
      <c r="AR535" s="371">
        <v>81.900000000000006</v>
      </c>
      <c r="AS535" s="492">
        <v>98.9</v>
      </c>
      <c r="AT535" s="373">
        <v>4</v>
      </c>
      <c r="AU535" s="490">
        <v>327.60000000000002</v>
      </c>
      <c r="AV535" s="325">
        <v>0.15943728018757325</v>
      </c>
      <c r="AW535" s="226">
        <v>9.6999999999999993</v>
      </c>
      <c r="AX535" s="326">
        <v>0.9</v>
      </c>
      <c r="AY535" s="226">
        <v>7.9</v>
      </c>
      <c r="AZ535" s="231" t="s">
        <v>754</v>
      </c>
      <c r="BA535" s="327">
        <v>2.8</v>
      </c>
      <c r="BB535" s="328">
        <v>0.01</v>
      </c>
      <c r="BD535" s="491"/>
      <c r="BJ535" s="226">
        <v>50.6</v>
      </c>
      <c r="BK535" s="226">
        <v>47.3</v>
      </c>
      <c r="BL535" s="331">
        <v>1.0697674418604652</v>
      </c>
      <c r="BM535" s="332">
        <v>0.4</v>
      </c>
      <c r="BN535" s="231" t="s">
        <v>754</v>
      </c>
      <c r="BR535" s="330">
        <v>0.40600000000000003</v>
      </c>
      <c r="BS535" s="330">
        <v>88.4</v>
      </c>
      <c r="BT535" s="477">
        <v>37537</v>
      </c>
      <c r="BU535" s="330">
        <v>11.599999999999994</v>
      </c>
      <c r="BV535" s="330">
        <v>1.026</v>
      </c>
      <c r="BW535" s="330">
        <v>6.09</v>
      </c>
      <c r="BX535" s="330">
        <v>7.5999999999999998E-2</v>
      </c>
      <c r="BY535" s="330">
        <v>26.6</v>
      </c>
      <c r="BZ535" s="330">
        <v>0.33</v>
      </c>
      <c r="CA535" s="330">
        <v>49.5</v>
      </c>
      <c r="CB535" s="330">
        <v>0.62</v>
      </c>
      <c r="CC535" s="330">
        <v>0.16</v>
      </c>
      <c r="CN535" s="470"/>
      <c r="CO535" s="470"/>
      <c r="CP535" s="470"/>
      <c r="CQ535" s="470"/>
      <c r="CR535" s="470"/>
      <c r="CS535" s="470"/>
      <c r="CT535" s="470"/>
      <c r="CU535" s="470"/>
      <c r="CX535" s="158" t="s">
        <v>929</v>
      </c>
      <c r="CY535" s="158">
        <v>3</v>
      </c>
      <c r="CZ535" s="62" t="s">
        <v>936</v>
      </c>
      <c r="DA535" s="62" t="s">
        <v>1294</v>
      </c>
      <c r="DM535" s="226">
        <v>70</v>
      </c>
      <c r="DN535" s="521" t="s">
        <v>1088</v>
      </c>
      <c r="DO535" s="46" t="s">
        <v>48</v>
      </c>
      <c r="DP535" s="986" t="s">
        <v>158</v>
      </c>
      <c r="DQ535" s="98">
        <v>2</v>
      </c>
      <c r="DR535" s="553" t="s">
        <v>34</v>
      </c>
      <c r="DS535" s="553" t="s">
        <v>34</v>
      </c>
      <c r="DX535" s="230">
        <v>71.099999999999994</v>
      </c>
      <c r="DY535" s="223" t="s">
        <v>863</v>
      </c>
      <c r="DZ535" s="230">
        <v>9894</v>
      </c>
      <c r="EA535" s="230">
        <v>76.900000000000006</v>
      </c>
      <c r="EB535" s="230">
        <v>23.1</v>
      </c>
      <c r="EC535" s="230">
        <v>49.3</v>
      </c>
      <c r="ED535" s="230">
        <v>48178</v>
      </c>
      <c r="EE535" s="223" t="s">
        <v>863</v>
      </c>
      <c r="EF535" s="230">
        <v>6.1</v>
      </c>
      <c r="EG535" s="230">
        <v>0</v>
      </c>
      <c r="EH535" s="547">
        <v>7</v>
      </c>
      <c r="EI535" s="282">
        <v>9</v>
      </c>
      <c r="EJ535" s="282">
        <v>11</v>
      </c>
      <c r="EK535" s="230"/>
      <c r="EL535" s="107">
        <v>2</v>
      </c>
      <c r="EM535" s="223">
        <v>1</v>
      </c>
      <c r="EN535" s="107">
        <v>189</v>
      </c>
      <c r="EO535" s="107">
        <v>106</v>
      </c>
      <c r="EP535" s="557">
        <f>EO535/((EN535/100)*(EN535/100))</f>
        <v>29.674421208812745</v>
      </c>
      <c r="EQ535" s="557">
        <v>1</v>
      </c>
      <c r="ER535" s="107" t="s">
        <v>863</v>
      </c>
      <c r="ES535" s="557">
        <v>3</v>
      </c>
      <c r="ET535" s="557">
        <v>2</v>
      </c>
      <c r="EU535" s="107" t="s">
        <v>863</v>
      </c>
      <c r="EV535" s="107"/>
      <c r="EW535" s="107" t="s">
        <v>2021</v>
      </c>
      <c r="EX535" s="991">
        <v>8544</v>
      </c>
      <c r="EY535" s="620">
        <v>75</v>
      </c>
      <c r="EZ535" s="620">
        <v>322216</v>
      </c>
      <c r="FA535" s="620">
        <v>2</v>
      </c>
      <c r="FB535" s="621">
        <v>8592.4266666666663</v>
      </c>
      <c r="FC535" s="622">
        <v>181850</v>
      </c>
      <c r="FD535" s="607">
        <v>4849.333333333333</v>
      </c>
      <c r="FE535" s="623">
        <v>53342.666666666664</v>
      </c>
      <c r="FF535" s="93"/>
      <c r="FJ535" s="589"/>
      <c r="FK535" s="589"/>
      <c r="FM535" s="591"/>
      <c r="FN535" s="592"/>
      <c r="FP535" s="602"/>
      <c r="FQ535" s="544"/>
      <c r="FR535" s="93"/>
      <c r="FS535" s="629">
        <v>56.43729672021253</v>
      </c>
      <c r="GR535" s="225"/>
      <c r="GS535" s="225"/>
    </row>
    <row r="536" spans="1:201" hidden="1" x14ac:dyDescent="0.25">
      <c r="A536" s="101">
        <v>413</v>
      </c>
      <c r="B536" s="228">
        <f>COUNTIFS($E$1:E536,E536,$G$1:G536,G536)</f>
        <v>1</v>
      </c>
      <c r="C536" s="228"/>
      <c r="D536" s="525">
        <v>8545</v>
      </c>
      <c r="E536" s="233" t="s">
        <v>1645</v>
      </c>
      <c r="F536" s="223" t="s">
        <v>79</v>
      </c>
      <c r="G536" s="230">
        <v>476231445</v>
      </c>
      <c r="H536" s="230">
        <f t="shared" si="15"/>
        <v>71</v>
      </c>
      <c r="I536" s="223" t="s">
        <v>1644</v>
      </c>
      <c r="J536" s="232" t="s">
        <v>506</v>
      </c>
      <c r="K536" s="230" t="s">
        <v>53</v>
      </c>
      <c r="L536" s="257" t="s">
        <v>48</v>
      </c>
      <c r="M536" s="230">
        <v>20</v>
      </c>
      <c r="N536" s="230">
        <v>2</v>
      </c>
      <c r="O536" s="223" t="s">
        <v>863</v>
      </c>
      <c r="P536" s="230"/>
      <c r="Q536" s="302" t="s">
        <v>1636</v>
      </c>
      <c r="R536" s="230"/>
      <c r="S536" s="230"/>
      <c r="T536" s="194" t="s">
        <v>1545</v>
      </c>
      <c r="U536" s="177" t="s">
        <v>1214</v>
      </c>
      <c r="V536" s="193" t="s">
        <v>545</v>
      </c>
      <c r="W536" s="196" t="s">
        <v>1298</v>
      </c>
      <c r="X536" s="173" t="s">
        <v>808</v>
      </c>
      <c r="Y536" s="177"/>
      <c r="Z536" s="177"/>
      <c r="AA536" s="181"/>
      <c r="AB536" s="177"/>
      <c r="AC536" s="230"/>
      <c r="AD536" s="230"/>
      <c r="AE536" s="230"/>
      <c r="AF536" s="230"/>
      <c r="AG536" s="230"/>
      <c r="AH536" s="261" t="s">
        <v>161</v>
      </c>
      <c r="AP536" s="397">
        <v>5.89</v>
      </c>
      <c r="AQ536" s="320">
        <v>7.89</v>
      </c>
      <c r="AR536" s="371">
        <v>85.8</v>
      </c>
      <c r="AS536" s="492">
        <v>99.58</v>
      </c>
      <c r="AT536" s="373">
        <v>0.74651457541191379</v>
      </c>
      <c r="AU536" s="490">
        <v>64.050950570342195</v>
      </c>
      <c r="AV536" s="325">
        <v>6.2866901483616178E-2</v>
      </c>
      <c r="AW536" s="226">
        <v>3.8</v>
      </c>
      <c r="AX536" s="326">
        <v>0.2</v>
      </c>
      <c r="AY536" s="226">
        <v>4</v>
      </c>
      <c r="AZ536" s="231" t="s">
        <v>754</v>
      </c>
      <c r="BA536" s="327">
        <v>5.5</v>
      </c>
      <c r="BB536" s="328">
        <v>1.6E-2</v>
      </c>
      <c r="BD536" s="491"/>
      <c r="BJ536" s="226">
        <v>47.1</v>
      </c>
      <c r="BK536" s="226">
        <v>52.4</v>
      </c>
      <c r="BL536" s="331">
        <v>0.89885496183206115</v>
      </c>
      <c r="BM536" s="332">
        <v>0.09</v>
      </c>
      <c r="BN536" s="231" t="s">
        <v>754</v>
      </c>
      <c r="BO536" s="226">
        <v>4.5999999999999996</v>
      </c>
      <c r="BP536" s="226">
        <v>5.7</v>
      </c>
      <c r="BR536" s="330">
        <v>2.99</v>
      </c>
      <c r="BS536" s="330">
        <v>86</v>
      </c>
      <c r="BT536" s="477">
        <v>29676</v>
      </c>
      <c r="BU536" s="330">
        <v>14</v>
      </c>
      <c r="BV536" s="330">
        <v>7.19</v>
      </c>
      <c r="BW536" s="330">
        <v>15.6</v>
      </c>
      <c r="BX536" s="330">
        <v>1.4</v>
      </c>
      <c r="BY536" s="330">
        <v>18.600000000000001</v>
      </c>
      <c r="BZ536" s="330">
        <v>1.59</v>
      </c>
      <c r="CA536" s="330">
        <v>48.8</v>
      </c>
      <c r="CB536" s="330">
        <v>4.2</v>
      </c>
      <c r="CC536" s="330">
        <v>0.1</v>
      </c>
      <c r="CN536" s="470">
        <v>7.89</v>
      </c>
      <c r="CO536" s="470">
        <v>16.8</v>
      </c>
      <c r="CP536" s="470">
        <v>1.33</v>
      </c>
      <c r="CQ536" s="470">
        <v>18.5</v>
      </c>
      <c r="CR536" s="470">
        <v>1.46</v>
      </c>
      <c r="CS536" s="470">
        <v>50</v>
      </c>
      <c r="CT536" s="470">
        <v>3.94</v>
      </c>
      <c r="CU536" s="470">
        <v>0.34</v>
      </c>
      <c r="CX536" s="158"/>
      <c r="CY536" s="158"/>
      <c r="CZ536" s="62" t="s">
        <v>933</v>
      </c>
      <c r="DA536" s="62" t="s">
        <v>933</v>
      </c>
      <c r="DM536" s="226">
        <v>71</v>
      </c>
      <c r="DN536" s="266" t="s">
        <v>1090</v>
      </c>
      <c r="DO536" s="46" t="s">
        <v>48</v>
      </c>
      <c r="DP536" s="986" t="s">
        <v>161</v>
      </c>
      <c r="DQ536" s="98">
        <v>2</v>
      </c>
      <c r="DR536" s="553" t="s">
        <v>89</v>
      </c>
      <c r="DS536" s="553" t="s">
        <v>506</v>
      </c>
      <c r="DX536" s="230">
        <v>14</v>
      </c>
      <c r="DY536" s="223" t="s">
        <v>863</v>
      </c>
      <c r="DZ536" s="230">
        <v>2138</v>
      </c>
      <c r="EA536" s="230">
        <v>80.2</v>
      </c>
      <c r="EB536" s="230">
        <v>19.8</v>
      </c>
      <c r="EC536" s="230">
        <v>6</v>
      </c>
      <c r="ED536" s="230">
        <v>346</v>
      </c>
      <c r="EE536" s="223" t="s">
        <v>863</v>
      </c>
      <c r="EF536" s="230">
        <v>1.85</v>
      </c>
      <c r="EG536" s="230">
        <v>0</v>
      </c>
      <c r="EH536" s="547">
        <v>5</v>
      </c>
      <c r="EI536" s="282">
        <v>2</v>
      </c>
      <c r="EJ536" s="282">
        <v>20</v>
      </c>
      <c r="EK536" s="230"/>
      <c r="EL536" s="107">
        <v>2</v>
      </c>
      <c r="EM536" s="223">
        <v>1</v>
      </c>
      <c r="EN536" s="107">
        <v>160</v>
      </c>
      <c r="EO536" s="107">
        <v>74</v>
      </c>
      <c r="EP536" s="557">
        <f>EO536/((EN536/100)*(EN536/100))</f>
        <v>28.906249999999993</v>
      </c>
      <c r="EQ536" s="557">
        <v>2</v>
      </c>
      <c r="ER536" s="107" t="s">
        <v>863</v>
      </c>
      <c r="ES536" s="557">
        <v>2</v>
      </c>
      <c r="ET536" s="557">
        <v>1</v>
      </c>
      <c r="EU536" s="107" t="s">
        <v>863</v>
      </c>
      <c r="EV536" s="107"/>
      <c r="EW536" s="107"/>
      <c r="EX536" s="991">
        <v>8545</v>
      </c>
      <c r="EY536" s="620">
        <v>75</v>
      </c>
      <c r="EZ536" s="620">
        <v>71118</v>
      </c>
      <c r="FA536" s="620">
        <v>2</v>
      </c>
      <c r="FB536" s="621">
        <v>1896.48</v>
      </c>
      <c r="FC536" s="622">
        <v>54985</v>
      </c>
      <c r="FD536" s="607">
        <v>1466.2666666666667</v>
      </c>
      <c r="FE536" s="623">
        <v>29325.333333333336</v>
      </c>
      <c r="FF536" s="116"/>
      <c r="FJ536" s="589"/>
      <c r="FK536" s="589"/>
      <c r="FM536" s="591"/>
      <c r="FN536" s="592"/>
      <c r="FP536" s="602"/>
      <c r="FQ536" s="544"/>
      <c r="FR536" s="93"/>
      <c r="FS536" s="629">
        <v>77.315166343260501</v>
      </c>
      <c r="GR536" s="225"/>
      <c r="GS536" s="225"/>
    </row>
    <row r="537" spans="1:201" hidden="1" x14ac:dyDescent="0.25">
      <c r="A537" s="101">
        <v>414</v>
      </c>
      <c r="B537" s="228">
        <f>COUNTIFS($E$1:E537,E537,$G$1:G537,G537)</f>
        <v>4</v>
      </c>
      <c r="C537" s="228"/>
      <c r="D537" s="525">
        <v>8547</v>
      </c>
      <c r="E537" s="233" t="s">
        <v>713</v>
      </c>
      <c r="F537" s="223" t="s">
        <v>279</v>
      </c>
      <c r="G537" s="230">
        <v>5507281186</v>
      </c>
      <c r="H537" s="230">
        <f t="shared" si="15"/>
        <v>63</v>
      </c>
      <c r="I537" s="223" t="s">
        <v>1644</v>
      </c>
      <c r="J537" s="232" t="s">
        <v>506</v>
      </c>
      <c r="K537" s="230" t="s">
        <v>53</v>
      </c>
      <c r="L537" s="257" t="s">
        <v>48</v>
      </c>
      <c r="M537" s="230">
        <v>4</v>
      </c>
      <c r="N537" s="230">
        <v>2</v>
      </c>
      <c r="O537" s="223" t="s">
        <v>965</v>
      </c>
      <c r="P537" s="230"/>
      <c r="Q537" s="302" t="s">
        <v>1636</v>
      </c>
      <c r="R537" s="230"/>
      <c r="S537" s="230"/>
      <c r="T537" s="194" t="s">
        <v>1545</v>
      </c>
      <c r="U537" s="177" t="s">
        <v>1214</v>
      </c>
      <c r="V537" s="193" t="s">
        <v>545</v>
      </c>
      <c r="W537" s="196" t="s">
        <v>1298</v>
      </c>
      <c r="X537" s="173" t="s">
        <v>808</v>
      </c>
      <c r="Y537" s="177"/>
      <c r="Z537" s="177"/>
      <c r="AA537" s="181"/>
      <c r="AB537" s="177"/>
      <c r="AC537" s="230"/>
      <c r="AD537" s="230"/>
      <c r="AE537" s="230"/>
      <c r="AF537" s="230"/>
      <c r="AG537" s="230"/>
      <c r="AH537" s="261" t="s">
        <v>158</v>
      </c>
      <c r="AP537" s="397">
        <v>42.6</v>
      </c>
      <c r="AQ537" s="320">
        <v>49.2</v>
      </c>
      <c r="AR537" s="371">
        <v>4.58</v>
      </c>
      <c r="AS537" s="492">
        <v>96.38000000000001</v>
      </c>
      <c r="AT537" s="373">
        <v>0.86585365853658536</v>
      </c>
      <c r="AU537" s="490">
        <v>3.9656097560975612</v>
      </c>
      <c r="AV537" s="325">
        <v>0.79211602826329497</v>
      </c>
      <c r="AW537" s="226">
        <v>28.6</v>
      </c>
      <c r="AX537" s="326">
        <v>1.5</v>
      </c>
      <c r="AY537" s="226">
        <v>3.8</v>
      </c>
      <c r="AZ537" s="231" t="s">
        <v>754</v>
      </c>
      <c r="BA537" s="327">
        <v>45.7</v>
      </c>
      <c r="BB537" s="328">
        <v>7.0000000000000007E-2</v>
      </c>
      <c r="BD537" s="491"/>
      <c r="BJ537" s="226">
        <v>42.1</v>
      </c>
      <c r="BK537" s="226">
        <v>57.9</v>
      </c>
      <c r="BL537" s="331">
        <v>0.72711571675302245</v>
      </c>
      <c r="BM537" s="332">
        <v>0.37</v>
      </c>
      <c r="BN537" s="231" t="s">
        <v>754</v>
      </c>
      <c r="BO537" s="226">
        <v>9.6999999999999993</v>
      </c>
      <c r="BP537" s="226">
        <v>3.5</v>
      </c>
      <c r="BR537" s="330">
        <v>25.4</v>
      </c>
      <c r="BS537" s="330">
        <v>87.3</v>
      </c>
      <c r="BT537" s="477">
        <v>30608</v>
      </c>
      <c r="BU537" s="330">
        <v>12.700000000000003</v>
      </c>
      <c r="BV537" s="330">
        <v>38</v>
      </c>
      <c r="BW537" s="330">
        <v>32.799999999999997</v>
      </c>
      <c r="BX537" s="330">
        <v>14.6</v>
      </c>
      <c r="BY537" s="330">
        <v>24.2</v>
      </c>
      <c r="BZ537" s="330">
        <v>10.8</v>
      </c>
      <c r="CA537" s="330">
        <v>28.2</v>
      </c>
      <c r="CB537" s="330">
        <v>12.6</v>
      </c>
      <c r="CC537" s="330">
        <v>0.89</v>
      </c>
      <c r="CN537" s="470">
        <v>49.3</v>
      </c>
      <c r="CO537" s="470">
        <v>19.5</v>
      </c>
      <c r="CP537" s="470">
        <v>9.6300000000000008</v>
      </c>
      <c r="CQ537" s="470">
        <v>34.299999999999997</v>
      </c>
      <c r="CR537" s="470">
        <v>16.899999999999999</v>
      </c>
      <c r="CS537" s="470">
        <v>31.4</v>
      </c>
      <c r="CT537" s="470">
        <v>15.5</v>
      </c>
      <c r="CU537" s="470">
        <v>3.01</v>
      </c>
      <c r="CX537" s="158"/>
      <c r="CY537" s="158"/>
      <c r="CZ537" s="62" t="s">
        <v>927</v>
      </c>
      <c r="DA537" s="62" t="s">
        <v>927</v>
      </c>
      <c r="DM537" s="226">
        <v>63</v>
      </c>
      <c r="DN537" s="521" t="s">
        <v>1088</v>
      </c>
      <c r="DO537" s="46" t="s">
        <v>48</v>
      </c>
      <c r="DP537" s="986" t="s">
        <v>158</v>
      </c>
      <c r="DX537" s="223" t="s">
        <v>863</v>
      </c>
      <c r="DY537" s="223" t="s">
        <v>863</v>
      </c>
      <c r="DZ537" s="230">
        <v>139</v>
      </c>
      <c r="EA537" s="230">
        <v>32.4</v>
      </c>
      <c r="EB537" s="230">
        <v>67.599999999999994</v>
      </c>
      <c r="EC537" s="230">
        <v>0.8</v>
      </c>
      <c r="ED537" s="230">
        <v>17.600000000000001</v>
      </c>
      <c r="EE537" s="223" t="s">
        <v>863</v>
      </c>
      <c r="EF537" s="230">
        <v>2.42</v>
      </c>
      <c r="EG537" s="230">
        <v>0</v>
      </c>
      <c r="EI537" s="282">
        <v>2</v>
      </c>
      <c r="EJ537" s="282">
        <v>4</v>
      </c>
      <c r="EK537" s="230"/>
      <c r="EL537" s="107">
        <v>2</v>
      </c>
      <c r="EM537" s="223">
        <v>0</v>
      </c>
      <c r="EN537" s="107">
        <v>187</v>
      </c>
      <c r="EO537" s="107">
        <v>100</v>
      </c>
      <c r="EP537" s="557">
        <f>EO537/((EN537/100)*(EN537/100))</f>
        <v>28.596757127741711</v>
      </c>
      <c r="EQ537" s="557">
        <v>1</v>
      </c>
      <c r="ER537" s="1030">
        <v>43025</v>
      </c>
      <c r="ES537" s="557">
        <v>3</v>
      </c>
      <c r="ET537" s="557">
        <v>1</v>
      </c>
      <c r="EU537" s="107">
        <v>4</v>
      </c>
      <c r="EV537" s="1031" t="s">
        <v>1994</v>
      </c>
      <c r="EW537" s="107"/>
      <c r="EX537" s="991">
        <v>8547</v>
      </c>
      <c r="EY537" s="620">
        <v>75</v>
      </c>
      <c r="EZ537" s="620">
        <v>5155</v>
      </c>
      <c r="FA537" s="620">
        <v>2</v>
      </c>
      <c r="FB537" s="621">
        <v>137.46666666666667</v>
      </c>
      <c r="FC537" s="622">
        <v>402</v>
      </c>
      <c r="FD537" s="607">
        <v>10.72</v>
      </c>
      <c r="FE537" s="623">
        <v>42.88</v>
      </c>
      <c r="FF537" s="42"/>
      <c r="FG537" s="42"/>
      <c r="FH537" s="42"/>
      <c r="FI537" s="42"/>
      <c r="FJ537" s="601"/>
      <c r="FK537" s="601"/>
      <c r="FL537" s="601"/>
      <c r="FM537" s="591"/>
      <c r="FN537" s="592"/>
      <c r="FP537" s="602"/>
      <c r="FQ537" s="96"/>
      <c r="FR537" s="93"/>
      <c r="FS537" s="629">
        <v>7.7982541222114454</v>
      </c>
      <c r="GR537" s="225"/>
      <c r="GS537" s="225"/>
    </row>
    <row r="538" spans="1:201" hidden="1" x14ac:dyDescent="0.25">
      <c r="A538" s="101">
        <v>415</v>
      </c>
      <c r="B538" s="228">
        <f>COUNTIFS($E$1:E538,E538,$G$1:G538,G538)</f>
        <v>1</v>
      </c>
      <c r="C538" s="228"/>
      <c r="D538" s="525">
        <v>8562</v>
      </c>
      <c r="E538" s="233" t="s">
        <v>1646</v>
      </c>
      <c r="F538" s="223" t="s">
        <v>61</v>
      </c>
      <c r="G538" s="230">
        <v>390313447</v>
      </c>
      <c r="H538" s="230">
        <f t="shared" si="15"/>
        <v>79</v>
      </c>
      <c r="I538" s="223" t="s">
        <v>1647</v>
      </c>
      <c r="J538" s="235" t="s">
        <v>34</v>
      </c>
      <c r="K538" s="230" t="s">
        <v>53</v>
      </c>
      <c r="L538" s="257" t="s">
        <v>48</v>
      </c>
      <c r="M538" s="230">
        <v>11</v>
      </c>
      <c r="N538" s="230">
        <v>2</v>
      </c>
      <c r="O538" s="223" t="s">
        <v>965</v>
      </c>
      <c r="P538" s="230"/>
      <c r="Q538" s="302" t="s">
        <v>1636</v>
      </c>
      <c r="R538" s="230"/>
      <c r="S538" s="230"/>
      <c r="T538" s="194" t="s">
        <v>545</v>
      </c>
      <c r="U538" s="177" t="s">
        <v>545</v>
      </c>
      <c r="V538" s="177" t="s">
        <v>545</v>
      </c>
      <c r="W538" s="246" t="s">
        <v>1609</v>
      </c>
      <c r="X538" s="177" t="s">
        <v>545</v>
      </c>
      <c r="Y538" s="177" t="s">
        <v>545</v>
      </c>
      <c r="Z538" s="177" t="s">
        <v>545</v>
      </c>
      <c r="AA538" s="181"/>
      <c r="AB538" s="177" t="s">
        <v>545</v>
      </c>
      <c r="AC538" s="230"/>
      <c r="AD538" s="230"/>
      <c r="AE538" s="230"/>
      <c r="AF538" s="230"/>
      <c r="AG538" s="230"/>
      <c r="AH538" s="261" t="s">
        <v>161</v>
      </c>
      <c r="AP538" s="397">
        <v>13.3</v>
      </c>
      <c r="AQ538" s="320">
        <v>69.3</v>
      </c>
      <c r="AR538" s="371">
        <v>9.4499999999999993</v>
      </c>
      <c r="AS538" s="492">
        <v>92.05</v>
      </c>
      <c r="AT538" s="373">
        <v>0.19191919191919193</v>
      </c>
      <c r="AU538" s="490">
        <v>1.8136363636363637</v>
      </c>
      <c r="AV538" s="325">
        <v>0.16888888888888889</v>
      </c>
      <c r="AW538" s="226">
        <v>6.5</v>
      </c>
      <c r="AX538" s="326">
        <v>0.76</v>
      </c>
      <c r="AY538" s="226">
        <v>8.8000000000000007</v>
      </c>
      <c r="AZ538" s="231" t="s">
        <v>754</v>
      </c>
      <c r="BA538" s="327" t="s">
        <v>754</v>
      </c>
      <c r="BB538" s="231" t="s">
        <v>754</v>
      </c>
      <c r="BD538" s="491"/>
      <c r="BE538" s="231" t="s">
        <v>754</v>
      </c>
      <c r="BF538" s="231" t="s">
        <v>754</v>
      </c>
      <c r="BG538" s="231" t="s">
        <v>754</v>
      </c>
      <c r="BH538" s="231" t="s">
        <v>754</v>
      </c>
      <c r="BI538" s="231" t="s">
        <v>754</v>
      </c>
      <c r="BJ538" s="226">
        <v>43.9</v>
      </c>
      <c r="BK538" s="226">
        <v>54.5</v>
      </c>
      <c r="BL538" s="331">
        <v>0.80550458715596329</v>
      </c>
      <c r="BM538" s="342" t="s">
        <v>754</v>
      </c>
      <c r="BN538" s="231" t="s">
        <v>754</v>
      </c>
      <c r="BO538" s="231" t="s">
        <v>754</v>
      </c>
      <c r="BP538" s="231" t="s">
        <v>754</v>
      </c>
      <c r="BR538" s="62" t="s">
        <v>754</v>
      </c>
      <c r="BS538" s="62" t="s">
        <v>754</v>
      </c>
      <c r="BT538" s="62" t="s">
        <v>754</v>
      </c>
      <c r="BU538" s="62" t="s">
        <v>754</v>
      </c>
      <c r="BV538" s="62" t="s">
        <v>754</v>
      </c>
      <c r="BW538" s="62" t="s">
        <v>754</v>
      </c>
      <c r="BX538" s="62" t="s">
        <v>754</v>
      </c>
      <c r="BY538" s="62" t="s">
        <v>754</v>
      </c>
      <c r="BZ538" s="62" t="s">
        <v>754</v>
      </c>
      <c r="CA538" s="62" t="s">
        <v>754</v>
      </c>
      <c r="CB538" s="62" t="s">
        <v>754</v>
      </c>
      <c r="CC538" s="62" t="s">
        <v>754</v>
      </c>
      <c r="CN538" s="470" t="s">
        <v>754</v>
      </c>
      <c r="CO538" s="470" t="s">
        <v>754</v>
      </c>
      <c r="CP538" s="470" t="s">
        <v>754</v>
      </c>
      <c r="CQ538" s="470" t="s">
        <v>754</v>
      </c>
      <c r="CR538" s="470" t="s">
        <v>754</v>
      </c>
      <c r="CS538" s="470" t="s">
        <v>754</v>
      </c>
      <c r="CT538" s="470" t="s">
        <v>754</v>
      </c>
      <c r="CU538" s="470" t="s">
        <v>754</v>
      </c>
      <c r="CX538" s="158" t="s">
        <v>929</v>
      </c>
      <c r="CY538" s="158">
        <v>3</v>
      </c>
      <c r="CZ538" s="62" t="s">
        <v>927</v>
      </c>
      <c r="DA538" s="62" t="s">
        <v>927</v>
      </c>
      <c r="DM538" s="226">
        <v>79</v>
      </c>
      <c r="DN538" s="521" t="s">
        <v>1088</v>
      </c>
      <c r="DO538" s="46" t="s">
        <v>48</v>
      </c>
      <c r="DP538" s="986" t="s">
        <v>161</v>
      </c>
      <c r="DX538" s="223" t="s">
        <v>863</v>
      </c>
      <c r="DY538" s="223" t="s">
        <v>863</v>
      </c>
      <c r="DZ538" s="230">
        <v>178</v>
      </c>
      <c r="EA538" s="230">
        <v>48.3</v>
      </c>
      <c r="EB538" s="230">
        <v>51.7</v>
      </c>
      <c r="EC538" s="223" t="s">
        <v>863</v>
      </c>
      <c r="ED538" s="223" t="s">
        <v>863</v>
      </c>
      <c r="EE538" s="223" t="s">
        <v>863</v>
      </c>
      <c r="EF538" s="223" t="s">
        <v>863</v>
      </c>
      <c r="EG538" s="230">
        <v>0</v>
      </c>
      <c r="EI538" s="282">
        <v>2</v>
      </c>
      <c r="EJ538" s="282">
        <v>11</v>
      </c>
      <c r="EK538" s="230"/>
      <c r="EL538" s="107">
        <v>2</v>
      </c>
      <c r="EM538" s="223">
        <v>0</v>
      </c>
      <c r="EN538" s="107" t="s">
        <v>754</v>
      </c>
      <c r="EO538" s="107" t="s">
        <v>754</v>
      </c>
      <c r="EP538" s="557" t="s">
        <v>754</v>
      </c>
      <c r="EQ538" s="557">
        <v>2</v>
      </c>
      <c r="ER538" s="107" t="s">
        <v>863</v>
      </c>
      <c r="ES538" s="557">
        <v>3</v>
      </c>
      <c r="ET538" s="557">
        <v>2</v>
      </c>
      <c r="EU538" s="107" t="s">
        <v>863</v>
      </c>
      <c r="EV538" s="107"/>
      <c r="EW538" s="107"/>
      <c r="EX538" s="991">
        <v>8562</v>
      </c>
      <c r="EY538" s="620">
        <v>75</v>
      </c>
      <c r="EZ538" s="620">
        <v>2434</v>
      </c>
      <c r="FA538" s="620">
        <v>2</v>
      </c>
      <c r="FB538" s="621">
        <v>64.906666666666666</v>
      </c>
      <c r="FC538" s="622">
        <v>405</v>
      </c>
      <c r="FD538" s="607">
        <v>10.8</v>
      </c>
      <c r="FE538" s="623">
        <v>118.8</v>
      </c>
      <c r="FF538" s="101"/>
      <c r="FG538" s="625"/>
      <c r="FH538" s="625"/>
      <c r="FJ538" s="626"/>
      <c r="FK538" s="626"/>
      <c r="FL538" s="628"/>
      <c r="FM538" s="591"/>
      <c r="FN538" s="592"/>
      <c r="FP538" s="602"/>
      <c r="FQ538" s="96"/>
      <c r="FR538" s="93"/>
      <c r="FS538" s="629">
        <v>16.639276910435498</v>
      </c>
      <c r="GR538" s="225"/>
      <c r="GS538" s="225"/>
    </row>
    <row r="539" spans="1:201" hidden="1" x14ac:dyDescent="0.25">
      <c r="A539" s="101">
        <v>416</v>
      </c>
      <c r="B539" s="228">
        <f>COUNTIFS($E$1:E539,E539,$G$1:G539,G539)</f>
        <v>3</v>
      </c>
      <c r="C539" s="228"/>
      <c r="D539" s="525">
        <v>8600</v>
      </c>
      <c r="E539" s="233" t="s">
        <v>1596</v>
      </c>
      <c r="F539" s="223" t="s">
        <v>1597</v>
      </c>
      <c r="G539" s="230">
        <v>480126423</v>
      </c>
      <c r="H539" s="230">
        <f t="shared" si="15"/>
        <v>70</v>
      </c>
      <c r="I539" s="223" t="s">
        <v>1648</v>
      </c>
      <c r="J539" s="232" t="s">
        <v>34</v>
      </c>
      <c r="K539" s="230" t="s">
        <v>53</v>
      </c>
      <c r="L539" s="257" t="s">
        <v>48</v>
      </c>
      <c r="M539" s="230">
        <v>11</v>
      </c>
      <c r="N539" s="223" t="s">
        <v>825</v>
      </c>
      <c r="O539" s="223" t="s">
        <v>965</v>
      </c>
      <c r="P539" s="230"/>
      <c r="Q539" s="302" t="s">
        <v>1636</v>
      </c>
      <c r="R539" s="230"/>
      <c r="S539" s="230"/>
      <c r="T539" s="194" t="s">
        <v>1545</v>
      </c>
      <c r="U539" s="177" t="s">
        <v>1214</v>
      </c>
      <c r="V539" s="193" t="s">
        <v>545</v>
      </c>
      <c r="W539" s="196" t="s">
        <v>1298</v>
      </c>
      <c r="X539" s="173" t="s">
        <v>808</v>
      </c>
      <c r="Y539" s="177"/>
      <c r="Z539" s="177"/>
      <c r="AA539" s="181"/>
      <c r="AB539" s="177"/>
      <c r="AC539" s="230"/>
      <c r="AD539" s="230"/>
      <c r="AE539" s="230"/>
      <c r="AF539" s="230"/>
      <c r="AG539" s="230"/>
      <c r="AH539" s="261" t="s">
        <v>158</v>
      </c>
      <c r="AP539" s="370">
        <v>46.4</v>
      </c>
      <c r="AQ539" s="487">
        <v>2.6</v>
      </c>
      <c r="AR539" s="488">
        <v>46.3</v>
      </c>
      <c r="AS539" s="492">
        <v>95.3</v>
      </c>
      <c r="AT539" s="373">
        <v>17.846153846153847</v>
      </c>
      <c r="AU539" s="490">
        <v>826.27692307692303</v>
      </c>
      <c r="AV539" s="325">
        <v>0.94887525562372188</v>
      </c>
      <c r="AW539" s="226">
        <v>58.9</v>
      </c>
      <c r="AX539" s="326">
        <v>2.4</v>
      </c>
      <c r="AY539" s="226">
        <v>3.3</v>
      </c>
      <c r="AZ539" s="231" t="s">
        <v>754</v>
      </c>
      <c r="BA539" s="327"/>
      <c r="BD539" s="491"/>
      <c r="BJ539" s="226">
        <v>48.6</v>
      </c>
      <c r="BK539" s="226">
        <v>50.9</v>
      </c>
      <c r="BL539" s="331">
        <v>0.95481335952848734</v>
      </c>
      <c r="BM539" s="332">
        <v>0.54</v>
      </c>
      <c r="BN539" s="231" t="s">
        <v>754</v>
      </c>
      <c r="BO539" s="226">
        <v>2.7</v>
      </c>
      <c r="BP539" s="226">
        <v>3.9</v>
      </c>
      <c r="BR539" s="330">
        <v>1.298</v>
      </c>
      <c r="BS539" s="330">
        <v>91.4</v>
      </c>
      <c r="BT539" s="477">
        <v>55762</v>
      </c>
      <c r="BU539" s="330">
        <v>8.5999999999999943</v>
      </c>
      <c r="BV539" s="330">
        <v>3.278</v>
      </c>
      <c r="BW539" s="330">
        <v>1.89</v>
      </c>
      <c r="BX539" s="330">
        <v>6.8000000000000005E-2</v>
      </c>
      <c r="BY539" s="330">
        <v>34.200000000000003</v>
      </c>
      <c r="BZ539" s="330">
        <v>1.23</v>
      </c>
      <c r="CA539" s="330">
        <v>54.9</v>
      </c>
      <c r="CB539" s="330">
        <v>1.98</v>
      </c>
      <c r="CC539" s="330">
        <v>0.2</v>
      </c>
      <c r="CN539" s="470">
        <v>3.23</v>
      </c>
      <c r="CO539" s="470">
        <v>3.02</v>
      </c>
      <c r="CP539" s="470">
        <v>9.7000000000000003E-2</v>
      </c>
      <c r="CQ539" s="470">
        <v>32.5</v>
      </c>
      <c r="CR539" s="470">
        <v>1.05</v>
      </c>
      <c r="CS539" s="470">
        <v>20.100000000000001</v>
      </c>
      <c r="CT539" s="470">
        <v>0.65</v>
      </c>
      <c r="CU539" s="470">
        <v>1.37</v>
      </c>
      <c r="CX539" s="158" t="s">
        <v>929</v>
      </c>
      <c r="CY539" s="158">
        <v>3</v>
      </c>
      <c r="CZ539" s="62" t="s">
        <v>1294</v>
      </c>
      <c r="DA539" s="62" t="s">
        <v>1294</v>
      </c>
      <c r="DM539" s="226">
        <v>70</v>
      </c>
      <c r="DN539" s="521" t="s">
        <v>1088</v>
      </c>
      <c r="DO539" s="46" t="s">
        <v>48</v>
      </c>
      <c r="DP539" s="986" t="s">
        <v>158</v>
      </c>
      <c r="DX539" s="230">
        <v>31.2</v>
      </c>
      <c r="DY539" s="223" t="s">
        <v>863</v>
      </c>
      <c r="DZ539" s="230">
        <v>16228</v>
      </c>
      <c r="EA539" s="230">
        <v>66.8</v>
      </c>
      <c r="EB539" s="230">
        <v>33.200000000000003</v>
      </c>
      <c r="EC539" s="230">
        <v>17.3</v>
      </c>
      <c r="ED539" s="223" t="s">
        <v>1516</v>
      </c>
      <c r="EE539" s="223" t="s">
        <v>863</v>
      </c>
      <c r="EF539" s="230">
        <v>8.49</v>
      </c>
      <c r="EG539" s="230">
        <v>0</v>
      </c>
      <c r="EI539" s="282" t="s">
        <v>825</v>
      </c>
      <c r="EJ539" s="282">
        <v>11</v>
      </c>
      <c r="EK539" s="230"/>
      <c r="EL539" s="107">
        <v>2</v>
      </c>
      <c r="EM539" s="107">
        <v>1</v>
      </c>
      <c r="EN539" s="107">
        <v>189</v>
      </c>
      <c r="EO539" s="107">
        <v>106</v>
      </c>
      <c r="EP539" s="557">
        <f>EO539/((EN539/100)*(EN539/100))</f>
        <v>29.674421208812745</v>
      </c>
      <c r="EQ539" s="557">
        <v>1</v>
      </c>
      <c r="ER539" s="107" t="s">
        <v>863</v>
      </c>
      <c r="ES539" s="557">
        <v>3</v>
      </c>
      <c r="ET539" s="557">
        <v>2</v>
      </c>
      <c r="EU539" s="107" t="s">
        <v>863</v>
      </c>
      <c r="EV539" s="107"/>
      <c r="EW539" s="107" t="s">
        <v>2021</v>
      </c>
      <c r="EX539" s="991">
        <v>8600</v>
      </c>
      <c r="EY539" s="620">
        <v>75</v>
      </c>
      <c r="EZ539" s="620">
        <v>214427</v>
      </c>
      <c r="FA539" s="620">
        <v>2</v>
      </c>
      <c r="FB539" s="621">
        <v>5718.0533333333333</v>
      </c>
      <c r="FC539" s="622">
        <v>187814</v>
      </c>
      <c r="FD539" s="607">
        <v>5008.373333333333</v>
      </c>
      <c r="FE539" s="623">
        <v>55092.106666666667</v>
      </c>
      <c r="FF539" s="101"/>
      <c r="FG539" s="625"/>
      <c r="FH539" s="625"/>
      <c r="FJ539" s="626"/>
      <c r="FK539" s="626"/>
      <c r="FL539" s="628"/>
      <c r="FM539" s="591"/>
      <c r="FN539" s="592"/>
      <c r="FP539" s="602"/>
      <c r="FQ539" s="544"/>
      <c r="FR539" s="93"/>
      <c r="FS539" s="629">
        <v>87.588783128990286</v>
      </c>
      <c r="GR539" s="225"/>
      <c r="GS539" s="225"/>
    </row>
    <row r="540" spans="1:201" hidden="1" x14ac:dyDescent="0.25">
      <c r="A540" s="101">
        <v>417</v>
      </c>
      <c r="B540" s="228">
        <f>COUNTIFS($E$1:E540,E540,$G$1:G540,G540)</f>
        <v>1</v>
      </c>
      <c r="C540" s="228"/>
      <c r="D540" s="525">
        <v>8601</v>
      </c>
      <c r="E540" s="233" t="s">
        <v>1649</v>
      </c>
      <c r="F540" s="223" t="s">
        <v>810</v>
      </c>
      <c r="G540" s="230">
        <v>515620251</v>
      </c>
      <c r="H540" s="230">
        <f t="shared" si="15"/>
        <v>67</v>
      </c>
      <c r="I540" s="223" t="s">
        <v>1648</v>
      </c>
      <c r="J540" s="232" t="s">
        <v>34</v>
      </c>
      <c r="K540" s="230" t="s">
        <v>53</v>
      </c>
      <c r="L540" s="257" t="s">
        <v>48</v>
      </c>
      <c r="M540" s="230">
        <v>28</v>
      </c>
      <c r="N540" s="223" t="s">
        <v>760</v>
      </c>
      <c r="O540" s="223" t="s">
        <v>863</v>
      </c>
      <c r="P540" s="230"/>
      <c r="Q540" s="302" t="s">
        <v>1636</v>
      </c>
      <c r="R540" s="230"/>
      <c r="S540" s="230"/>
      <c r="T540" s="194" t="s">
        <v>1545</v>
      </c>
      <c r="U540" s="177" t="s">
        <v>1214</v>
      </c>
      <c r="V540" s="193" t="s">
        <v>545</v>
      </c>
      <c r="W540" s="196" t="s">
        <v>1298</v>
      </c>
      <c r="X540" s="173" t="s">
        <v>808</v>
      </c>
      <c r="Y540" s="177"/>
      <c r="Z540" s="177"/>
      <c r="AA540" s="181"/>
      <c r="AB540" s="177"/>
      <c r="AC540" s="230"/>
      <c r="AD540" s="230"/>
      <c r="AE540" s="230"/>
      <c r="AF540" s="230"/>
      <c r="AG540" s="230"/>
      <c r="AH540" s="261" t="s">
        <v>158</v>
      </c>
      <c r="AP540" s="370">
        <v>34.6</v>
      </c>
      <c r="AQ540" s="487">
        <v>51.7</v>
      </c>
      <c r="AR540" s="488">
        <v>12.4</v>
      </c>
      <c r="AS540" s="492">
        <v>98.700000000000017</v>
      </c>
      <c r="AT540" s="373">
        <v>0.66924564796905217</v>
      </c>
      <c r="AU540" s="490">
        <v>8.2986460348162474</v>
      </c>
      <c r="AV540" s="325">
        <v>0.53978159126365055</v>
      </c>
      <c r="AW540" s="231"/>
      <c r="AX540" s="326"/>
      <c r="AZ540" s="231" t="s">
        <v>754</v>
      </c>
      <c r="BA540" s="327"/>
      <c r="BD540" s="491"/>
      <c r="BL540" s="331"/>
      <c r="BM540" s="332">
        <v>0.54</v>
      </c>
      <c r="BN540" s="231" t="s">
        <v>754</v>
      </c>
      <c r="BR540" s="330">
        <v>13.219999999999999</v>
      </c>
      <c r="BS540" s="330">
        <v>87.1</v>
      </c>
      <c r="BT540" s="477">
        <v>31569</v>
      </c>
      <c r="BU540" s="330">
        <v>12.900000000000006</v>
      </c>
      <c r="BV540" s="330">
        <v>44.82</v>
      </c>
      <c r="BW540" s="330">
        <v>6.81</v>
      </c>
      <c r="BX540" s="330">
        <v>3.55</v>
      </c>
      <c r="BY540" s="330">
        <v>18.5</v>
      </c>
      <c r="BZ540" s="330">
        <v>9.67</v>
      </c>
      <c r="CA540" s="330">
        <v>60.4</v>
      </c>
      <c r="CB540" s="330">
        <v>31.6</v>
      </c>
      <c r="CC540" s="330">
        <v>0.67</v>
      </c>
      <c r="CN540" s="470">
        <v>51.7</v>
      </c>
      <c r="CO540" s="470">
        <v>10.1</v>
      </c>
      <c r="CP540" s="470">
        <v>5.23</v>
      </c>
      <c r="CQ540" s="470">
        <v>16.899999999999999</v>
      </c>
      <c r="CR540" s="470">
        <v>8.7200000000000006</v>
      </c>
      <c r="CS540" s="470">
        <v>57.7</v>
      </c>
      <c r="CT540" s="470">
        <v>29.8</v>
      </c>
      <c r="CU540" s="470">
        <v>3.27</v>
      </c>
      <c r="CX540" s="158" t="s">
        <v>929</v>
      </c>
      <c r="CY540" s="158">
        <v>3</v>
      </c>
      <c r="CZ540" s="62" t="s">
        <v>935</v>
      </c>
      <c r="DA540" s="62" t="s">
        <v>935</v>
      </c>
      <c r="DM540" s="226">
        <v>67</v>
      </c>
      <c r="DN540" s="266" t="s">
        <v>1090</v>
      </c>
      <c r="DO540" s="46" t="s">
        <v>48</v>
      </c>
      <c r="DP540" s="986" t="s">
        <v>158</v>
      </c>
      <c r="DX540" s="223" t="s">
        <v>863</v>
      </c>
      <c r="DY540" s="223" t="s">
        <v>863</v>
      </c>
      <c r="DZ540" s="230">
        <v>345</v>
      </c>
      <c r="EA540" s="230">
        <v>25.5</v>
      </c>
      <c r="EB540" s="230">
        <v>74.5</v>
      </c>
      <c r="EC540" s="223" t="s">
        <v>863</v>
      </c>
      <c r="ED540" s="223" t="s">
        <v>863</v>
      </c>
      <c r="EE540" s="223" t="s">
        <v>863</v>
      </c>
      <c r="EF540" s="223" t="s">
        <v>863</v>
      </c>
      <c r="EG540" s="230">
        <v>0</v>
      </c>
      <c r="EI540" s="282" t="s">
        <v>760</v>
      </c>
      <c r="EJ540" s="282">
        <v>28</v>
      </c>
      <c r="EK540" s="230"/>
      <c r="EL540" s="107">
        <v>1</v>
      </c>
      <c r="EM540" s="223">
        <v>0</v>
      </c>
      <c r="EN540" s="107">
        <v>172</v>
      </c>
      <c r="EO540" s="107">
        <v>98</v>
      </c>
      <c r="EP540" s="557">
        <f>EO540/((EN540/100)*(EN540/100))</f>
        <v>33.126014061654949</v>
      </c>
      <c r="EQ540" s="557">
        <v>0</v>
      </c>
      <c r="ER540" s="107" t="s">
        <v>863</v>
      </c>
      <c r="ES540" s="557">
        <v>3</v>
      </c>
      <c r="ET540" s="557">
        <v>1</v>
      </c>
      <c r="EU540" s="107">
        <v>4</v>
      </c>
      <c r="EV540" s="1030">
        <v>43110</v>
      </c>
      <c r="EW540" s="107"/>
      <c r="EX540" s="991">
        <v>8601</v>
      </c>
      <c r="EY540" s="620">
        <v>75</v>
      </c>
      <c r="EZ540" s="620">
        <v>5988</v>
      </c>
      <c r="FA540" s="620">
        <v>2</v>
      </c>
      <c r="FB540" s="621">
        <v>159.68</v>
      </c>
      <c r="FC540" s="622">
        <v>2946</v>
      </c>
      <c r="FD540" s="607">
        <v>78.56</v>
      </c>
      <c r="FE540" s="623">
        <v>2199.6799999999998</v>
      </c>
      <c r="FF540" s="101"/>
      <c r="FG540" s="625"/>
      <c r="FH540" s="625"/>
      <c r="FJ540" s="626"/>
      <c r="FK540" s="626"/>
      <c r="FL540" s="628"/>
      <c r="FM540" s="591"/>
      <c r="FN540" s="592"/>
      <c r="FP540" s="602"/>
      <c r="FQ540" s="544"/>
      <c r="FR540" s="93"/>
      <c r="FS540" s="629">
        <v>49.198396793587172</v>
      </c>
      <c r="GR540" s="225"/>
      <c r="GS540" s="225"/>
    </row>
    <row r="541" spans="1:201" s="260" customFormat="1" hidden="1" x14ac:dyDescent="0.25">
      <c r="A541" s="101">
        <v>418</v>
      </c>
      <c r="B541" s="228">
        <f>COUNTIFS($E$1:E541,E541,$G$1:G541,G541)</f>
        <v>1</v>
      </c>
      <c r="C541" s="228"/>
      <c r="D541" s="525">
        <v>8619</v>
      </c>
      <c r="E541" s="233" t="s">
        <v>1650</v>
      </c>
      <c r="F541" s="223" t="s">
        <v>90</v>
      </c>
      <c r="G541" s="230">
        <v>330108476</v>
      </c>
      <c r="H541" s="230">
        <f t="shared" si="15"/>
        <v>85</v>
      </c>
      <c r="I541" s="223" t="s">
        <v>1651</v>
      </c>
      <c r="J541" s="232" t="s">
        <v>1652</v>
      </c>
      <c r="K541" s="230" t="s">
        <v>53</v>
      </c>
      <c r="L541" s="257" t="s">
        <v>48</v>
      </c>
      <c r="M541" s="230">
        <v>18</v>
      </c>
      <c r="N541" s="223" t="s">
        <v>760</v>
      </c>
      <c r="O541" s="223" t="s">
        <v>863</v>
      </c>
      <c r="P541" s="230"/>
      <c r="Q541" s="302" t="s">
        <v>1636</v>
      </c>
      <c r="R541" s="230"/>
      <c r="S541" s="230"/>
      <c r="T541" s="194" t="s">
        <v>1545</v>
      </c>
      <c r="U541" s="177" t="s">
        <v>1214</v>
      </c>
      <c r="V541" s="193" t="s">
        <v>545</v>
      </c>
      <c r="W541" s="196" t="s">
        <v>1298</v>
      </c>
      <c r="X541" s="173" t="s">
        <v>808</v>
      </c>
      <c r="Y541" s="177"/>
      <c r="Z541" s="177"/>
      <c r="AA541" s="181"/>
      <c r="AB541" s="177"/>
      <c r="AC541" s="230"/>
      <c r="AD541" s="230"/>
      <c r="AE541" s="230"/>
      <c r="AF541" s="230"/>
      <c r="AG541" s="230"/>
      <c r="AH541" s="261" t="s">
        <v>161</v>
      </c>
      <c r="AI541" s="72"/>
      <c r="AJ541" s="226"/>
      <c r="AK541" s="226"/>
      <c r="AL541" s="338"/>
      <c r="AM541" s="226"/>
      <c r="AN541" s="226"/>
      <c r="AO541" s="226"/>
      <c r="AP541" s="397">
        <v>25.7</v>
      </c>
      <c r="AQ541" s="320">
        <v>65.7</v>
      </c>
      <c r="AR541" s="371">
        <v>7.16</v>
      </c>
      <c r="AS541" s="492">
        <v>98.56</v>
      </c>
      <c r="AT541" s="373">
        <v>0.39117199391171992</v>
      </c>
      <c r="AU541" s="490">
        <v>2.8007914764079147</v>
      </c>
      <c r="AV541" s="325">
        <v>0.35273126544057093</v>
      </c>
      <c r="AW541" s="226"/>
      <c r="AX541" s="326"/>
      <c r="AY541" s="226"/>
      <c r="AZ541" s="231" t="s">
        <v>754</v>
      </c>
      <c r="BA541" s="327"/>
      <c r="BB541" s="226"/>
      <c r="BC541" s="491"/>
      <c r="BD541" s="491"/>
      <c r="BE541" s="226"/>
      <c r="BF541" s="226"/>
      <c r="BG541" s="226"/>
      <c r="BH541" s="226"/>
      <c r="BI541" s="226"/>
      <c r="BJ541" s="226"/>
      <c r="BK541" s="226"/>
      <c r="BL541" s="331" t="e">
        <v>#DIV/0!</v>
      </c>
      <c r="BM541" s="332">
        <v>0.23</v>
      </c>
      <c r="BN541" s="231" t="s">
        <v>754</v>
      </c>
      <c r="BO541" s="226"/>
      <c r="BP541" s="226"/>
      <c r="BQ541" s="162"/>
      <c r="BR541" s="330">
        <v>33.299999999999997</v>
      </c>
      <c r="BS541" s="330">
        <v>94.7</v>
      </c>
      <c r="BT541" s="477">
        <v>59872</v>
      </c>
      <c r="BU541" s="330">
        <v>5.2999999999999972</v>
      </c>
      <c r="BV541" s="330">
        <v>63.3</v>
      </c>
      <c r="BW541" s="330">
        <v>26.3</v>
      </c>
      <c r="BX541" s="330">
        <v>17.899999999999999</v>
      </c>
      <c r="BY541" s="330">
        <v>22.6</v>
      </c>
      <c r="BZ541" s="330">
        <v>15.4</v>
      </c>
      <c r="CA541" s="330">
        <v>44</v>
      </c>
      <c r="CB541" s="330">
        <v>30</v>
      </c>
      <c r="CC541" s="330">
        <v>1.35</v>
      </c>
      <c r="CD541" s="226"/>
      <c r="CE541" s="226"/>
      <c r="CF541" s="226"/>
      <c r="CG541" s="226"/>
      <c r="CH541" s="226"/>
      <c r="CI541" s="226"/>
      <c r="CJ541" s="226"/>
      <c r="CK541" s="226"/>
      <c r="CL541" s="226"/>
      <c r="CM541" s="226"/>
      <c r="CN541" s="66"/>
      <c r="CO541" s="66"/>
      <c r="CP541" s="66"/>
      <c r="CQ541" s="66"/>
      <c r="CR541" s="66"/>
      <c r="CS541" s="66"/>
      <c r="CT541" s="66"/>
      <c r="CU541" s="66"/>
      <c r="CV541" s="226"/>
      <c r="CW541" s="226"/>
      <c r="CX541" s="158"/>
      <c r="CY541" s="158"/>
      <c r="CZ541" s="62" t="s">
        <v>927</v>
      </c>
      <c r="DA541" s="62" t="s">
        <v>927</v>
      </c>
      <c r="DB541" s="335"/>
      <c r="DC541" s="226"/>
      <c r="DD541" s="226"/>
      <c r="DE541" s="226"/>
      <c r="DF541" s="226"/>
      <c r="DG541" s="226"/>
      <c r="DH541" s="226"/>
      <c r="DI541" s="4"/>
      <c r="DJ541" s="226"/>
      <c r="DK541" s="226"/>
      <c r="DL541" s="226"/>
      <c r="DM541" s="226">
        <v>85</v>
      </c>
      <c r="DN541" s="521" t="s">
        <v>1088</v>
      </c>
      <c r="DO541" s="46" t="s">
        <v>48</v>
      </c>
      <c r="DP541" s="986" t="s">
        <v>161</v>
      </c>
      <c r="DQ541" s="230"/>
      <c r="DR541" s="547"/>
      <c r="DS541" s="547"/>
      <c r="DT541" s="230"/>
      <c r="DU541" s="230"/>
      <c r="DV541" s="230"/>
      <c r="DW541" s="230"/>
      <c r="DX541" s="230">
        <v>26.6</v>
      </c>
      <c r="DY541" s="223" t="s">
        <v>863</v>
      </c>
      <c r="DZ541" s="230">
        <v>515</v>
      </c>
      <c r="EA541" s="230">
        <v>13.4</v>
      </c>
      <c r="EB541" s="230">
        <v>86.6</v>
      </c>
      <c r="EC541" s="230">
        <v>0.5</v>
      </c>
      <c r="ED541" s="230">
        <v>1076</v>
      </c>
      <c r="EE541" s="223" t="s">
        <v>863</v>
      </c>
      <c r="EF541" s="230">
        <v>1.77</v>
      </c>
      <c r="EG541" s="230">
        <v>0</v>
      </c>
      <c r="EH541" s="547"/>
      <c r="EI541" s="282" t="s">
        <v>760</v>
      </c>
      <c r="EJ541" s="282">
        <v>18</v>
      </c>
      <c r="EK541" s="230"/>
      <c r="EL541" s="107">
        <v>2</v>
      </c>
      <c r="EM541" s="223">
        <v>0</v>
      </c>
      <c r="EN541" s="107">
        <v>178</v>
      </c>
      <c r="EO541" s="107">
        <v>75</v>
      </c>
      <c r="EP541" s="557">
        <f>EO541/((EN541/100)*(EN541/100))</f>
        <v>23.671253629592222</v>
      </c>
      <c r="EQ541" s="557">
        <v>1</v>
      </c>
      <c r="ER541" s="107" t="s">
        <v>863</v>
      </c>
      <c r="ES541" s="557">
        <v>2</v>
      </c>
      <c r="ET541" s="557">
        <v>1</v>
      </c>
      <c r="EU541" s="107" t="s">
        <v>863</v>
      </c>
      <c r="EV541" s="107"/>
      <c r="EW541" s="107"/>
      <c r="EX541" s="991">
        <v>8619</v>
      </c>
      <c r="EY541" s="620">
        <v>75</v>
      </c>
      <c r="EZ541" s="620">
        <v>46046</v>
      </c>
      <c r="FA541" s="620">
        <v>2</v>
      </c>
      <c r="FB541" s="621">
        <v>1227.8933333333334</v>
      </c>
      <c r="FC541" s="622">
        <v>6073</v>
      </c>
      <c r="FD541" s="607">
        <v>161.94666666666666</v>
      </c>
      <c r="FE541" s="623">
        <v>2915.04</v>
      </c>
      <c r="FF541" s="101"/>
      <c r="FG541" s="625"/>
      <c r="FH541" s="625"/>
      <c r="FI541" s="93"/>
      <c r="FJ541" s="626"/>
      <c r="FK541" s="626"/>
      <c r="FL541" s="628"/>
      <c r="FM541" s="591"/>
      <c r="FN541" s="592"/>
      <c r="FO541" s="592"/>
      <c r="FP541" s="602"/>
      <c r="FQ541" s="544"/>
      <c r="FR541" s="93"/>
      <c r="FS541" s="629">
        <v>13.188984928115364</v>
      </c>
      <c r="FT541" s="93"/>
      <c r="FU541" s="93"/>
      <c r="FV541" s="93"/>
      <c r="FW541" s="93"/>
      <c r="FX541" s="93"/>
      <c r="FY541" s="93"/>
      <c r="FZ541" s="93"/>
      <c r="GA541" s="93"/>
      <c r="GB541" s="93"/>
      <c r="GC541" s="93"/>
      <c r="GD541" s="93"/>
      <c r="GE541" s="93"/>
      <c r="GF541" s="93"/>
      <c r="GG541" s="93"/>
      <c r="GH541" s="93"/>
      <c r="GI541" s="93"/>
      <c r="GJ541" s="93"/>
      <c r="GK541" s="93"/>
      <c r="GL541" s="93"/>
      <c r="GM541" s="93"/>
      <c r="GN541" s="93"/>
      <c r="GO541" s="93"/>
      <c r="GP541" s="93"/>
      <c r="GQ541" s="93"/>
      <c r="GR541" s="225"/>
      <c r="GS541" s="225"/>
    </row>
    <row r="542" spans="1:201" hidden="1" x14ac:dyDescent="0.25">
      <c r="A542" s="101">
        <v>419</v>
      </c>
      <c r="B542" s="228">
        <f>COUNTIFS($E$1:E542,E542,$G$1:G542,G542)</f>
        <v>1</v>
      </c>
      <c r="C542" s="228"/>
      <c r="D542" s="525">
        <v>8637</v>
      </c>
      <c r="E542" s="233" t="s">
        <v>1655</v>
      </c>
      <c r="F542" s="223" t="s">
        <v>44</v>
      </c>
      <c r="G542" s="230">
        <v>7802185303</v>
      </c>
      <c r="H542" s="230">
        <f t="shared" si="15"/>
        <v>40</v>
      </c>
      <c r="I542" s="223" t="s">
        <v>1656</v>
      </c>
      <c r="J542" s="232" t="s">
        <v>1657</v>
      </c>
      <c r="K542" s="230" t="s">
        <v>53</v>
      </c>
      <c r="L542" s="257" t="s">
        <v>48</v>
      </c>
      <c r="M542" s="230">
        <v>5</v>
      </c>
      <c r="N542" s="223">
        <v>5</v>
      </c>
      <c r="O542" s="223" t="s">
        <v>863</v>
      </c>
      <c r="P542" s="230"/>
      <c r="Q542" s="302" t="s">
        <v>1636</v>
      </c>
      <c r="R542" s="230"/>
      <c r="S542" s="230"/>
      <c r="T542" s="194" t="s">
        <v>1545</v>
      </c>
      <c r="U542" s="177" t="s">
        <v>1214</v>
      </c>
      <c r="V542" s="193" t="s">
        <v>545</v>
      </c>
      <c r="W542" s="196" t="s">
        <v>1298</v>
      </c>
      <c r="X542" s="173" t="s">
        <v>808</v>
      </c>
      <c r="Y542" s="177"/>
      <c r="Z542" s="177"/>
      <c r="AA542" s="181"/>
      <c r="AB542" s="177"/>
      <c r="AC542" s="104"/>
      <c r="AD542" s="230">
        <v>91677</v>
      </c>
      <c r="AE542" s="495">
        <v>12223.6</v>
      </c>
      <c r="AF542" s="226">
        <v>3</v>
      </c>
      <c r="AG542" s="226">
        <v>3800</v>
      </c>
      <c r="AH542" s="261" t="s">
        <v>158</v>
      </c>
      <c r="AI542" s="261" t="s">
        <v>1658</v>
      </c>
      <c r="AJ542" s="72"/>
      <c r="AL542" s="226"/>
      <c r="AM542" s="72"/>
      <c r="AP542" s="397">
        <v>0.56999999999999995</v>
      </c>
      <c r="AQ542" s="320">
        <v>16.600000000000001</v>
      </c>
      <c r="AR542" s="371">
        <v>81</v>
      </c>
      <c r="AS542" s="492">
        <v>98.17</v>
      </c>
      <c r="AT542" s="373">
        <v>3.4337349397590353E-2</v>
      </c>
      <c r="AU542" s="490">
        <v>2.7813253012048187</v>
      </c>
      <c r="AV542" s="325">
        <v>5.8401639344262297E-3</v>
      </c>
      <c r="AX542" s="326"/>
      <c r="AZ542" s="231" t="s">
        <v>754</v>
      </c>
      <c r="BA542" s="327"/>
      <c r="BD542" s="491"/>
      <c r="BL542" s="331" t="e">
        <v>#DIV/0!</v>
      </c>
      <c r="BM542" s="332">
        <v>0</v>
      </c>
      <c r="BN542" s="231" t="s">
        <v>754</v>
      </c>
      <c r="BR542" s="330">
        <v>15.620000000000001</v>
      </c>
      <c r="BS542" s="330">
        <v>98.1</v>
      </c>
      <c r="BT542" s="477">
        <v>72076</v>
      </c>
      <c r="BU542" s="330">
        <v>1.9000000000000057</v>
      </c>
      <c r="BV542" s="330">
        <v>16.11</v>
      </c>
      <c r="BW542" s="330">
        <v>30.4</v>
      </c>
      <c r="BX542" s="330">
        <v>5.12</v>
      </c>
      <c r="BY542" s="330">
        <v>62.5</v>
      </c>
      <c r="BZ542" s="330">
        <v>10.5</v>
      </c>
      <c r="CA542" s="330">
        <v>2.93</v>
      </c>
      <c r="CB542" s="330">
        <v>0.49</v>
      </c>
      <c r="CC542" s="330">
        <v>0</v>
      </c>
      <c r="CU542" s="66"/>
      <c r="CX542" s="158"/>
      <c r="CY542" s="158"/>
      <c r="CZ542" s="62" t="s">
        <v>936</v>
      </c>
      <c r="DA542" s="62" t="s">
        <v>936</v>
      </c>
      <c r="DM542" s="226">
        <v>40</v>
      </c>
      <c r="DN542" s="521" t="s">
        <v>1088</v>
      </c>
      <c r="DO542" s="46" t="s">
        <v>48</v>
      </c>
      <c r="DP542" s="986" t="s">
        <v>158</v>
      </c>
      <c r="DQ542" s="98">
        <v>2</v>
      </c>
      <c r="DR542" s="553" t="s">
        <v>2743</v>
      </c>
      <c r="DS542" s="553" t="s">
        <v>78</v>
      </c>
      <c r="DX542" s="230">
        <v>8.4</v>
      </c>
      <c r="DY542" s="223" t="s">
        <v>863</v>
      </c>
      <c r="DZ542" s="230">
        <v>3700</v>
      </c>
      <c r="EA542" s="230">
        <v>72.5</v>
      </c>
      <c r="EB542" s="230">
        <v>27.5</v>
      </c>
      <c r="EC542" s="223" t="s">
        <v>863</v>
      </c>
      <c r="ED542" s="223" t="s">
        <v>863</v>
      </c>
      <c r="EE542" s="223" t="s">
        <v>863</v>
      </c>
      <c r="EF542" s="223" t="s">
        <v>863</v>
      </c>
      <c r="EG542" s="230">
        <v>0</v>
      </c>
      <c r="EH542" s="547">
        <v>7</v>
      </c>
      <c r="EI542" s="282">
        <v>5</v>
      </c>
      <c r="EJ542" s="282">
        <v>5</v>
      </c>
      <c r="EK542" s="230"/>
      <c r="EL542" s="107">
        <v>2</v>
      </c>
      <c r="EM542" s="223">
        <v>0</v>
      </c>
      <c r="EN542" s="223">
        <v>182</v>
      </c>
      <c r="EO542" s="223">
        <v>109</v>
      </c>
      <c r="EP542" s="557">
        <f>EO542/((EN542/100)*(EN542/100))</f>
        <v>32.906653785774665</v>
      </c>
      <c r="EQ542" s="546">
        <v>2</v>
      </c>
      <c r="ER542" s="107" t="s">
        <v>863</v>
      </c>
      <c r="ES542" s="546">
        <v>1</v>
      </c>
      <c r="ET542" s="557">
        <v>1</v>
      </c>
      <c r="EU542" s="107" t="s">
        <v>863</v>
      </c>
      <c r="EV542" s="107"/>
      <c r="EW542" s="107" t="s">
        <v>2015</v>
      </c>
      <c r="EX542" s="991">
        <v>8637</v>
      </c>
      <c r="EY542" s="620">
        <v>75</v>
      </c>
      <c r="EZ542" s="620">
        <v>110813</v>
      </c>
      <c r="FA542" s="620">
        <v>2</v>
      </c>
      <c r="FB542" s="621">
        <v>2955.0133333333333</v>
      </c>
      <c r="FC542" s="622">
        <v>94004</v>
      </c>
      <c r="FD542" s="607">
        <v>2506.7733333333335</v>
      </c>
      <c r="FE542" s="623">
        <v>12533.866666666669</v>
      </c>
      <c r="FF542" s="101"/>
      <c r="FG542" s="625"/>
      <c r="FH542" s="625"/>
      <c r="FJ542" s="626"/>
      <c r="FK542" s="626"/>
      <c r="FL542" s="628"/>
      <c r="FM542" s="591"/>
      <c r="FN542" s="592"/>
      <c r="FP542" s="602"/>
      <c r="FQ542" s="544"/>
      <c r="FR542" s="93"/>
      <c r="FS542" s="629">
        <v>84.831202115275289</v>
      </c>
      <c r="GR542" s="225"/>
      <c r="GS542" s="225"/>
    </row>
    <row r="543" spans="1:201" hidden="1" x14ac:dyDescent="0.25">
      <c r="A543" s="101">
        <v>420</v>
      </c>
      <c r="B543" s="228">
        <f>COUNTIFS($E$1:E543,E543,$G$1:G543,G543)</f>
        <v>1</v>
      </c>
      <c r="C543" s="228"/>
      <c r="D543" s="966">
        <v>8644</v>
      </c>
      <c r="E543" s="233" t="s">
        <v>1659</v>
      </c>
      <c r="F543" s="223" t="s">
        <v>30</v>
      </c>
      <c r="G543" s="230">
        <v>6411300731</v>
      </c>
      <c r="H543" s="230">
        <f t="shared" si="15"/>
        <v>54</v>
      </c>
      <c r="I543" s="223" t="s">
        <v>1660</v>
      </c>
      <c r="J543" s="232" t="s">
        <v>1661</v>
      </c>
      <c r="K543" s="230" t="s">
        <v>53</v>
      </c>
      <c r="L543" s="257" t="s">
        <v>48</v>
      </c>
      <c r="M543" s="230">
        <v>7.5</v>
      </c>
      <c r="N543" s="223">
        <v>6</v>
      </c>
      <c r="O543" s="223" t="s">
        <v>965</v>
      </c>
      <c r="P543" s="223"/>
      <c r="Q543" s="297" t="s">
        <v>1636</v>
      </c>
      <c r="T543" s="194" t="s">
        <v>1545</v>
      </c>
      <c r="U543" s="177" t="s">
        <v>1214</v>
      </c>
      <c r="V543" s="193" t="s">
        <v>545</v>
      </c>
      <c r="W543" s="196" t="s">
        <v>1298</v>
      </c>
      <c r="X543" s="173" t="s">
        <v>808</v>
      </c>
      <c r="Y543" s="173"/>
      <c r="Z543" s="173"/>
      <c r="AA543" s="97"/>
      <c r="AB543" s="97"/>
      <c r="AC543" s="218"/>
      <c r="AD543" s="230">
        <v>4383</v>
      </c>
      <c r="AE543" s="495">
        <v>876.6</v>
      </c>
      <c r="AF543" s="226">
        <v>1</v>
      </c>
      <c r="AG543" s="226">
        <v>476</v>
      </c>
      <c r="AH543" s="261" t="s">
        <v>158</v>
      </c>
      <c r="AI543" s="72" t="s">
        <v>1662</v>
      </c>
      <c r="AP543" s="397">
        <v>25.7</v>
      </c>
      <c r="AQ543" s="320">
        <v>68.5</v>
      </c>
      <c r="AR543" s="371">
        <v>2.93</v>
      </c>
      <c r="AS543" s="492">
        <v>97.13000000000001</v>
      </c>
      <c r="AT543" s="373">
        <v>0.37518248175182478</v>
      </c>
      <c r="AU543" s="490">
        <v>1.0992846715328466</v>
      </c>
      <c r="AV543" s="325">
        <v>0.35979280414391707</v>
      </c>
      <c r="AX543" s="326"/>
      <c r="AZ543" s="231" t="s">
        <v>754</v>
      </c>
      <c r="BA543" s="327"/>
      <c r="BD543" s="491"/>
      <c r="BL543" s="331" t="e">
        <v>#DIV/0!</v>
      </c>
      <c r="BM543" s="332">
        <v>0.15</v>
      </c>
      <c r="BN543" s="231" t="s">
        <v>754</v>
      </c>
      <c r="BR543" s="330">
        <v>46.379999999999995</v>
      </c>
      <c r="BS543" s="330">
        <v>93.4</v>
      </c>
      <c r="BT543" s="477">
        <v>56108</v>
      </c>
      <c r="BU543" s="330">
        <v>6.5999999999999943</v>
      </c>
      <c r="BV543" s="330">
        <v>61.379999999999995</v>
      </c>
      <c r="BW543" s="330">
        <v>54.7</v>
      </c>
      <c r="BX543" s="330">
        <v>37.799999999999997</v>
      </c>
      <c r="BY543" s="330">
        <v>12.4</v>
      </c>
      <c r="BZ543" s="330">
        <v>8.58</v>
      </c>
      <c r="CA543" s="330">
        <v>21.7</v>
      </c>
      <c r="CB543" s="330">
        <v>15</v>
      </c>
      <c r="CC543" s="330">
        <v>0</v>
      </c>
      <c r="CU543" s="66"/>
      <c r="CX543" s="158"/>
      <c r="CY543" s="158"/>
      <c r="CZ543" s="62" t="s">
        <v>927</v>
      </c>
      <c r="DA543" s="62" t="s">
        <v>927</v>
      </c>
      <c r="DM543" s="226">
        <v>54</v>
      </c>
      <c r="DN543" s="521" t="s">
        <v>1088</v>
      </c>
      <c r="DO543" s="46" t="s">
        <v>48</v>
      </c>
      <c r="DP543" s="986" t="s">
        <v>158</v>
      </c>
      <c r="DX543" s="223" t="s">
        <v>863</v>
      </c>
      <c r="DY543" s="223" t="s">
        <v>863</v>
      </c>
      <c r="DZ543" s="230">
        <v>490</v>
      </c>
      <c r="EA543" s="230">
        <v>14.1</v>
      </c>
      <c r="EB543" s="230">
        <v>85.9</v>
      </c>
      <c r="EC543" s="223" t="s">
        <v>863</v>
      </c>
      <c r="ED543" s="223" t="s">
        <v>863</v>
      </c>
      <c r="EE543" s="223" t="s">
        <v>863</v>
      </c>
      <c r="EF543" s="223" t="s">
        <v>863</v>
      </c>
      <c r="EG543" s="230">
        <v>0</v>
      </c>
      <c r="EI543" s="282">
        <v>6</v>
      </c>
      <c r="EJ543" s="282">
        <v>7.5</v>
      </c>
      <c r="EK543" s="230"/>
      <c r="EL543" s="107">
        <v>2</v>
      </c>
      <c r="EM543" s="223">
        <v>0</v>
      </c>
      <c r="EN543" s="107" t="s">
        <v>754</v>
      </c>
      <c r="EO543" s="107" t="s">
        <v>754</v>
      </c>
      <c r="EP543" s="557" t="s">
        <v>754</v>
      </c>
      <c r="EQ543" s="557">
        <v>2</v>
      </c>
      <c r="ER543" s="107" t="s">
        <v>863</v>
      </c>
      <c r="ES543" s="557">
        <v>2</v>
      </c>
      <c r="ET543" s="557">
        <v>2</v>
      </c>
      <c r="EU543" s="107" t="s">
        <v>863</v>
      </c>
      <c r="EV543" s="107"/>
      <c r="EW543" s="107"/>
      <c r="EX543" s="990">
        <v>8644</v>
      </c>
      <c r="EY543" s="620">
        <v>75</v>
      </c>
      <c r="EZ543" s="620">
        <v>34802</v>
      </c>
      <c r="FA543" s="620">
        <v>2</v>
      </c>
      <c r="FB543" s="621">
        <v>928.05333333333328</v>
      </c>
      <c r="FC543" s="622">
        <v>3977</v>
      </c>
      <c r="FD543" s="607">
        <v>106.05333333333333</v>
      </c>
      <c r="FE543" s="623">
        <v>795.4</v>
      </c>
      <c r="FF543" s="101"/>
      <c r="FG543" s="625"/>
      <c r="FH543" s="625"/>
      <c r="FJ543" s="626"/>
      <c r="FK543" s="626"/>
      <c r="FL543" s="628"/>
      <c r="FM543" s="591"/>
      <c r="FN543" s="592"/>
      <c r="FP543" s="602"/>
      <c r="FQ543" s="544"/>
      <c r="FR543" s="93"/>
      <c r="FS543" s="629">
        <v>11.427504166427218</v>
      </c>
      <c r="GR543" s="225"/>
      <c r="GS543" s="225"/>
    </row>
    <row r="544" spans="1:201" hidden="1" x14ac:dyDescent="0.25">
      <c r="A544" s="101">
        <v>421</v>
      </c>
      <c r="B544" s="228">
        <f>COUNTIFS($E$1:E544,E544,$G$1:G544,G544)</f>
        <v>1</v>
      </c>
      <c r="C544" s="228"/>
      <c r="D544" s="966">
        <v>8651</v>
      </c>
      <c r="E544" s="233" t="s">
        <v>755</v>
      </c>
      <c r="F544" s="223" t="s">
        <v>91</v>
      </c>
      <c r="G544" s="230">
        <v>511202196</v>
      </c>
      <c r="H544" s="230">
        <f t="shared" si="15"/>
        <v>67</v>
      </c>
      <c r="I544" s="223" t="s">
        <v>1663</v>
      </c>
      <c r="J544" s="232" t="s">
        <v>1664</v>
      </c>
      <c r="K544" s="230" t="s">
        <v>53</v>
      </c>
      <c r="L544" s="257" t="s">
        <v>48</v>
      </c>
      <c r="M544" s="230">
        <v>13</v>
      </c>
      <c r="N544" s="223" t="s">
        <v>1665</v>
      </c>
      <c r="O544" s="223" t="s">
        <v>969</v>
      </c>
      <c r="P544" s="223"/>
      <c r="Q544" s="297" t="s">
        <v>1636</v>
      </c>
      <c r="T544" s="194" t="s">
        <v>1545</v>
      </c>
      <c r="U544" s="177" t="s">
        <v>1214</v>
      </c>
      <c r="V544" s="193" t="s">
        <v>545</v>
      </c>
      <c r="W544" s="196" t="s">
        <v>1298</v>
      </c>
      <c r="X544" s="173" t="s">
        <v>808</v>
      </c>
      <c r="Y544" s="173"/>
      <c r="Z544" s="173"/>
      <c r="AA544" s="97"/>
      <c r="AB544" s="97"/>
      <c r="AC544" s="218"/>
      <c r="AD544" s="496">
        <v>708518</v>
      </c>
      <c r="AE544" s="497">
        <v>177129500</v>
      </c>
      <c r="AF544" s="498">
        <v>4</v>
      </c>
      <c r="AG544" s="498">
        <v>44000</v>
      </c>
      <c r="AH544" s="261" t="s">
        <v>158</v>
      </c>
      <c r="AI544" s="72" t="s">
        <v>1666</v>
      </c>
      <c r="AP544" s="397">
        <v>0.62</v>
      </c>
      <c r="AQ544" s="320">
        <v>3.3</v>
      </c>
      <c r="AR544" s="371">
        <v>95.7</v>
      </c>
      <c r="AS544" s="492">
        <v>99.62</v>
      </c>
      <c r="AT544" s="373">
        <v>0.1878787878787879</v>
      </c>
      <c r="AU544" s="490">
        <v>17.98</v>
      </c>
      <c r="AV544" s="325">
        <v>6.2626262626262622E-3</v>
      </c>
      <c r="AX544" s="326"/>
      <c r="AZ544" s="231" t="s">
        <v>754</v>
      </c>
      <c r="BA544" s="327"/>
      <c r="BD544" s="491"/>
      <c r="BL544" s="331" t="e">
        <v>#DIV/0!</v>
      </c>
      <c r="BM544" s="332">
        <v>6.0000000000000001E-3</v>
      </c>
      <c r="BN544" s="231" t="s">
        <v>754</v>
      </c>
      <c r="BR544" s="330">
        <v>2.6799999999999997</v>
      </c>
      <c r="BS544" s="330">
        <v>97.5</v>
      </c>
      <c r="BT544" s="477">
        <v>64883</v>
      </c>
      <c r="BU544" s="330">
        <v>2.5</v>
      </c>
      <c r="BV544" s="330">
        <v>3.01</v>
      </c>
      <c r="BW544" s="330">
        <v>25</v>
      </c>
      <c r="BX544" s="330">
        <v>0.79</v>
      </c>
      <c r="BY544" s="330">
        <v>59.5</v>
      </c>
      <c r="BZ544" s="330">
        <v>1.89</v>
      </c>
      <c r="CA544" s="330">
        <v>10.3</v>
      </c>
      <c r="CB544" s="330">
        <v>0.33</v>
      </c>
      <c r="CC544" s="330">
        <v>5.5500000000000002E-3</v>
      </c>
      <c r="CU544" s="66"/>
      <c r="CX544" s="158"/>
      <c r="CY544" s="158"/>
      <c r="CZ544" s="62" t="s">
        <v>936</v>
      </c>
      <c r="DA544" s="62" t="s">
        <v>936</v>
      </c>
      <c r="DM544" s="226">
        <v>67</v>
      </c>
      <c r="DN544" s="521" t="s">
        <v>1088</v>
      </c>
      <c r="DO544" s="46" t="s">
        <v>48</v>
      </c>
      <c r="DP544" s="986" t="s">
        <v>158</v>
      </c>
      <c r="DQ544" s="98">
        <v>2</v>
      </c>
      <c r="DR544" s="553" t="s">
        <v>34</v>
      </c>
      <c r="DS544" s="553" t="s">
        <v>34</v>
      </c>
      <c r="DX544" s="223" t="s">
        <v>863</v>
      </c>
      <c r="DY544" s="223" t="s">
        <v>863</v>
      </c>
      <c r="DZ544" s="230">
        <v>42202</v>
      </c>
      <c r="EA544" s="230">
        <v>91.8</v>
      </c>
      <c r="EB544" s="230">
        <v>8.1999999999999993</v>
      </c>
      <c r="EC544" s="223" t="s">
        <v>863</v>
      </c>
      <c r="ED544" s="223" t="s">
        <v>863</v>
      </c>
      <c r="EE544" s="223" t="s">
        <v>863</v>
      </c>
      <c r="EF544" s="223" t="s">
        <v>863</v>
      </c>
      <c r="EG544" s="230">
        <v>0</v>
      </c>
      <c r="EH544" s="547">
        <v>3</v>
      </c>
      <c r="EI544" s="282" t="s">
        <v>1665</v>
      </c>
      <c r="EJ544" s="282">
        <v>13</v>
      </c>
      <c r="EK544" s="230"/>
      <c r="EL544" s="107">
        <v>2</v>
      </c>
      <c r="EM544" s="107">
        <v>0</v>
      </c>
      <c r="EN544" s="107">
        <v>172</v>
      </c>
      <c r="EO544" s="107">
        <v>81</v>
      </c>
      <c r="EP544" s="557">
        <f>EO544/((EN544/100)*(EN544/100))</f>
        <v>27.379664683612766</v>
      </c>
      <c r="EQ544" s="557">
        <v>2</v>
      </c>
      <c r="ER544" s="107" t="s">
        <v>863</v>
      </c>
      <c r="ES544" s="557">
        <v>2</v>
      </c>
      <c r="ET544" s="557">
        <v>2</v>
      </c>
      <c r="EU544" s="107">
        <v>2</v>
      </c>
      <c r="EV544" s="1030">
        <v>39488</v>
      </c>
      <c r="EW544" s="107"/>
      <c r="EX544" s="990">
        <v>8651</v>
      </c>
      <c r="EY544" s="620">
        <v>75</v>
      </c>
      <c r="EZ544" s="620">
        <v>936301</v>
      </c>
      <c r="FA544" s="620">
        <v>2</v>
      </c>
      <c r="FB544" s="621">
        <v>24968.026666666668</v>
      </c>
      <c r="FC544" s="622">
        <v>684798</v>
      </c>
      <c r="FD544" s="607">
        <v>18261.28</v>
      </c>
      <c r="FE544" s="623">
        <v>237396.64</v>
      </c>
      <c r="FF544" s="101">
        <v>40</v>
      </c>
      <c r="FG544" s="625">
        <v>708518</v>
      </c>
      <c r="FH544" s="625">
        <v>10000</v>
      </c>
      <c r="FJ544" s="626">
        <v>17712.95</v>
      </c>
      <c r="FK544" s="627">
        <v>177129.5</v>
      </c>
      <c r="FL544" s="628">
        <v>1.3402433812549577</v>
      </c>
      <c r="FM544" s="591"/>
      <c r="FN544" s="592"/>
      <c r="FP544" s="602"/>
      <c r="FQ544" s="544"/>
      <c r="FR544" s="93"/>
      <c r="FS544" s="629">
        <v>73.13865946955093</v>
      </c>
      <c r="GR544" s="225"/>
      <c r="GS544" s="225"/>
    </row>
    <row r="545" spans="1:201" hidden="1" x14ac:dyDescent="0.25">
      <c r="A545" s="101">
        <v>422</v>
      </c>
      <c r="B545" s="228">
        <f>COUNTIFS($E$1:E545,E545,$G$1:G545,G545)</f>
        <v>1</v>
      </c>
      <c r="C545" s="228"/>
      <c r="D545" s="1046">
        <v>8655</v>
      </c>
      <c r="E545" s="10" t="s">
        <v>1669</v>
      </c>
      <c r="F545" s="209" t="s">
        <v>42</v>
      </c>
      <c r="G545" s="948">
        <v>5459171278</v>
      </c>
      <c r="H545" s="230">
        <f t="shared" si="15"/>
        <v>64</v>
      </c>
      <c r="I545" s="209" t="s">
        <v>1670</v>
      </c>
      <c r="J545" s="210" t="s">
        <v>1671</v>
      </c>
      <c r="K545" s="207" t="s">
        <v>53</v>
      </c>
      <c r="L545" s="256" t="s">
        <v>48</v>
      </c>
      <c r="M545" s="207">
        <v>29</v>
      </c>
      <c r="N545" s="209">
        <v>1</v>
      </c>
      <c r="O545" s="209" t="s">
        <v>863</v>
      </c>
      <c r="P545" s="207"/>
      <c r="Q545" s="302" t="s">
        <v>1636</v>
      </c>
      <c r="R545" s="230"/>
      <c r="S545" s="230"/>
      <c r="T545" s="194" t="s">
        <v>40</v>
      </c>
      <c r="U545" s="177" t="s">
        <v>1214</v>
      </c>
      <c r="V545" s="193" t="s">
        <v>545</v>
      </c>
      <c r="W545" s="196" t="s">
        <v>1298</v>
      </c>
      <c r="X545" s="173" t="s">
        <v>808</v>
      </c>
      <c r="Y545" s="177"/>
      <c r="Z545" s="177"/>
      <c r="AB545" s="104"/>
      <c r="AC545" s="218"/>
      <c r="AD545" s="496">
        <v>13766</v>
      </c>
      <c r="AE545" s="497">
        <v>344150</v>
      </c>
      <c r="AF545" s="498"/>
      <c r="AG545" s="498"/>
      <c r="AH545" s="262" t="s">
        <v>158</v>
      </c>
      <c r="AP545" s="397">
        <v>9.16</v>
      </c>
      <c r="AQ545" s="320">
        <v>82.5</v>
      </c>
      <c r="AR545" s="371">
        <v>7.56</v>
      </c>
      <c r="AS545" s="492">
        <v>99.22</v>
      </c>
      <c r="AT545" s="373">
        <v>0.11103030303030303</v>
      </c>
      <c r="AU545" s="490">
        <v>0.83938909090909086</v>
      </c>
      <c r="AV545" s="325">
        <v>0.10170997113035754</v>
      </c>
      <c r="AX545" s="326"/>
      <c r="AZ545" s="231" t="s">
        <v>754</v>
      </c>
      <c r="BA545" s="327"/>
      <c r="BD545" s="491"/>
      <c r="BL545" s="331" t="e">
        <v>#DIV/0!</v>
      </c>
      <c r="BM545" s="332">
        <v>0.42</v>
      </c>
      <c r="BN545" s="231" t="s">
        <v>754</v>
      </c>
      <c r="BR545" s="330">
        <v>49.900000000000006</v>
      </c>
      <c r="BS545" s="330">
        <v>91.8</v>
      </c>
      <c r="BT545" s="477">
        <v>46464</v>
      </c>
      <c r="BU545" s="330">
        <v>8.2000000000000028</v>
      </c>
      <c r="BV545" s="330">
        <v>56.490000000000009</v>
      </c>
      <c r="BW545" s="330">
        <v>54.9</v>
      </c>
      <c r="BX545" s="330">
        <v>34.200000000000003</v>
      </c>
      <c r="BY545" s="330">
        <v>25.2</v>
      </c>
      <c r="BZ545" s="330">
        <v>15.7</v>
      </c>
      <c r="CA545" s="330">
        <v>10.6</v>
      </c>
      <c r="CB545" s="330">
        <v>6.59</v>
      </c>
      <c r="CC545" s="330">
        <v>0.73</v>
      </c>
      <c r="CU545" s="66"/>
      <c r="CX545" s="158"/>
      <c r="CY545" s="158"/>
      <c r="CZ545" s="62" t="s">
        <v>935</v>
      </c>
      <c r="DA545" s="62" t="s">
        <v>935</v>
      </c>
      <c r="DM545" s="226">
        <v>64</v>
      </c>
      <c r="DN545" s="266" t="s">
        <v>1090</v>
      </c>
      <c r="DO545" s="46" t="s">
        <v>48</v>
      </c>
      <c r="DP545" s="986" t="s">
        <v>158</v>
      </c>
      <c r="DX545" s="230">
        <v>2.65</v>
      </c>
      <c r="DY545" s="223" t="s">
        <v>863</v>
      </c>
      <c r="DZ545" s="230">
        <v>266</v>
      </c>
      <c r="EA545" s="230">
        <v>22.5</v>
      </c>
      <c r="EB545" s="230">
        <v>77.5</v>
      </c>
      <c r="EC545" s="223" t="s">
        <v>863</v>
      </c>
      <c r="ED545" s="223" t="s">
        <v>863</v>
      </c>
      <c r="EE545" s="223" t="s">
        <v>863</v>
      </c>
      <c r="EF545" s="223" t="s">
        <v>863</v>
      </c>
      <c r="EG545" s="230">
        <v>0</v>
      </c>
      <c r="EI545" s="282">
        <v>1</v>
      </c>
      <c r="EJ545" s="282">
        <v>29</v>
      </c>
      <c r="EK545" s="230"/>
      <c r="EL545" s="107">
        <v>3</v>
      </c>
      <c r="EM545" s="107">
        <v>0</v>
      </c>
      <c r="EN545" s="107">
        <v>164</v>
      </c>
      <c r="EO545" s="107">
        <v>90</v>
      </c>
      <c r="EP545" s="557">
        <f>EO545/((EN545/100)*(EN545/100))</f>
        <v>33.462224866151104</v>
      </c>
      <c r="EQ545" s="557">
        <v>1</v>
      </c>
      <c r="ER545" s="107" t="s">
        <v>863</v>
      </c>
      <c r="ES545" s="557">
        <v>3</v>
      </c>
      <c r="ET545" s="557">
        <v>1</v>
      </c>
      <c r="EU545" s="107">
        <v>4</v>
      </c>
      <c r="EV545" s="1030">
        <v>43026</v>
      </c>
      <c r="EW545" s="107"/>
      <c r="EX545" s="990">
        <v>8655</v>
      </c>
      <c r="EY545" s="620">
        <v>75</v>
      </c>
      <c r="EZ545" s="620">
        <v>10568</v>
      </c>
      <c r="FA545" s="620">
        <v>2</v>
      </c>
      <c r="FB545" s="621">
        <v>281.81333333333333</v>
      </c>
      <c r="FC545" s="622">
        <v>1858</v>
      </c>
      <c r="FD545" s="607">
        <v>49.546666666666667</v>
      </c>
      <c r="FE545" s="623">
        <v>1436.8533333333332</v>
      </c>
      <c r="FF545" s="101">
        <v>40</v>
      </c>
      <c r="FG545" s="625">
        <v>13766</v>
      </c>
      <c r="FH545" s="625">
        <v>1000</v>
      </c>
      <c r="FJ545" s="626">
        <v>344.15</v>
      </c>
      <c r="FK545" s="627">
        <v>344.15</v>
      </c>
      <c r="FL545" s="628">
        <v>4.1750786963049062</v>
      </c>
      <c r="FM545" s="591"/>
      <c r="FN545" s="592"/>
      <c r="FP545" s="602"/>
      <c r="FQ545" s="544"/>
      <c r="FR545" s="93"/>
      <c r="FS545" s="629">
        <v>17.581377744133231</v>
      </c>
      <c r="GR545" s="225"/>
      <c r="GS545" s="225"/>
    </row>
    <row r="546" spans="1:201" hidden="1" x14ac:dyDescent="0.25">
      <c r="A546" s="101">
        <v>423</v>
      </c>
      <c r="B546" s="228">
        <f>COUNTIFS($E$1:E546,E546,$G$1:G546,G546)</f>
        <v>1</v>
      </c>
      <c r="C546" s="228"/>
      <c r="D546" s="966">
        <v>8656</v>
      </c>
      <c r="E546" s="233" t="s">
        <v>1672</v>
      </c>
      <c r="F546" s="223" t="s">
        <v>184</v>
      </c>
      <c r="G546" s="603">
        <v>7907125358</v>
      </c>
      <c r="H546" s="230">
        <f t="shared" si="15"/>
        <v>39</v>
      </c>
      <c r="I546" s="223" t="s">
        <v>1670</v>
      </c>
      <c r="J546" s="232" t="s">
        <v>1673</v>
      </c>
      <c r="K546" s="230" t="s">
        <v>53</v>
      </c>
      <c r="L546" s="257" t="s">
        <v>48</v>
      </c>
      <c r="M546" s="230">
        <v>7</v>
      </c>
      <c r="N546" s="223">
        <v>2</v>
      </c>
      <c r="O546" s="223" t="s">
        <v>863</v>
      </c>
      <c r="P546" s="230"/>
      <c r="Q546" s="301" t="s">
        <v>1636</v>
      </c>
      <c r="R546" s="230"/>
      <c r="S546" s="230"/>
      <c r="T546" s="194" t="s">
        <v>1545</v>
      </c>
      <c r="U546" s="177" t="s">
        <v>1214</v>
      </c>
      <c r="V546" s="193" t="s">
        <v>545</v>
      </c>
      <c r="W546" s="196" t="s">
        <v>1298</v>
      </c>
      <c r="X546" s="173" t="s">
        <v>808</v>
      </c>
      <c r="Y546" s="177"/>
      <c r="Z546" s="177"/>
      <c r="AB546" s="104"/>
      <c r="AC546" s="218"/>
      <c r="AD546" s="496">
        <v>33614</v>
      </c>
      <c r="AE546" s="497">
        <v>2521050</v>
      </c>
      <c r="AF546" s="498">
        <v>2</v>
      </c>
      <c r="AG546" s="498">
        <v>1050</v>
      </c>
      <c r="AH546" s="262" t="s">
        <v>158</v>
      </c>
      <c r="AP546" s="397">
        <v>55.7</v>
      </c>
      <c r="AQ546" s="320">
        <v>29.6</v>
      </c>
      <c r="AR546" s="371">
        <v>13.6</v>
      </c>
      <c r="AS546" s="492">
        <v>98.9</v>
      </c>
      <c r="AT546" s="373">
        <v>1.8817567567567568</v>
      </c>
      <c r="AU546" s="490">
        <v>25.591891891891891</v>
      </c>
      <c r="AV546" s="325">
        <v>1.2893518518518519</v>
      </c>
      <c r="AX546" s="326"/>
      <c r="AZ546" s="231" t="s">
        <v>754</v>
      </c>
      <c r="BA546" s="327"/>
      <c r="BD546" s="491"/>
      <c r="BL546" s="331" t="e">
        <v>#DIV/0!</v>
      </c>
      <c r="BM546" s="332">
        <v>0.84</v>
      </c>
      <c r="BN546" s="231" t="s">
        <v>754</v>
      </c>
      <c r="BR546" s="330">
        <v>16.79</v>
      </c>
      <c r="BS546" s="330">
        <v>90.2</v>
      </c>
      <c r="BT546" s="477">
        <v>44358</v>
      </c>
      <c r="BU546" s="330">
        <v>9.7999999999999972</v>
      </c>
      <c r="BV546" s="330">
        <v>25.689999999999998</v>
      </c>
      <c r="BW546" s="330">
        <v>8.01</v>
      </c>
      <c r="BX546" s="330">
        <v>2.29</v>
      </c>
      <c r="BY546" s="330">
        <v>50.7</v>
      </c>
      <c r="BZ546" s="330">
        <v>14.5</v>
      </c>
      <c r="CA546" s="330">
        <v>31.1</v>
      </c>
      <c r="CB546" s="330">
        <v>8.9</v>
      </c>
      <c r="CC546" s="330">
        <v>1.21</v>
      </c>
      <c r="CU546" s="66"/>
      <c r="CX546" s="158" t="s">
        <v>926</v>
      </c>
      <c r="CY546" s="158"/>
      <c r="CZ546" s="62" t="s">
        <v>927</v>
      </c>
      <c r="DA546" s="62" t="s">
        <v>928</v>
      </c>
      <c r="DM546" s="226">
        <v>39</v>
      </c>
      <c r="DN546" s="521" t="s">
        <v>1088</v>
      </c>
      <c r="DO546" s="46" t="s">
        <v>48</v>
      </c>
      <c r="DP546" s="986" t="s">
        <v>158</v>
      </c>
      <c r="DX546" s="223" t="s">
        <v>863</v>
      </c>
      <c r="DY546" s="223" t="s">
        <v>863</v>
      </c>
      <c r="DZ546" s="230">
        <v>1455</v>
      </c>
      <c r="EA546" s="230">
        <v>9</v>
      </c>
      <c r="EB546" s="230">
        <v>91</v>
      </c>
      <c r="EC546" s="223" t="s">
        <v>863</v>
      </c>
      <c r="ED546" s="223" t="s">
        <v>863</v>
      </c>
      <c r="EE546" s="223" t="s">
        <v>863</v>
      </c>
      <c r="EF546" s="223" t="s">
        <v>863</v>
      </c>
      <c r="EG546" s="230">
        <v>0</v>
      </c>
      <c r="EI546" s="282">
        <v>2</v>
      </c>
      <c r="EJ546" s="282">
        <v>7</v>
      </c>
      <c r="EK546" s="230"/>
      <c r="EL546" s="107">
        <v>2</v>
      </c>
      <c r="EM546" s="107">
        <v>0</v>
      </c>
      <c r="EN546" s="107" t="s">
        <v>754</v>
      </c>
      <c r="EO546" s="107" t="s">
        <v>754</v>
      </c>
      <c r="EP546" s="557" t="s">
        <v>754</v>
      </c>
      <c r="EQ546" s="557">
        <v>0</v>
      </c>
      <c r="ER546" s="107" t="s">
        <v>863</v>
      </c>
      <c r="ES546" s="557">
        <v>1</v>
      </c>
      <c r="ET546" s="557">
        <v>2</v>
      </c>
      <c r="EU546" s="107">
        <v>3</v>
      </c>
      <c r="EV546" s="1030">
        <v>43201</v>
      </c>
      <c r="EW546" s="107"/>
      <c r="EX546" s="990">
        <v>8656</v>
      </c>
      <c r="EY546" s="620">
        <v>75</v>
      </c>
      <c r="EZ546" s="620">
        <v>48394</v>
      </c>
      <c r="FA546" s="620">
        <v>2</v>
      </c>
      <c r="FB546" s="621">
        <v>1290.5066666666667</v>
      </c>
      <c r="FC546" s="622">
        <v>29821</v>
      </c>
      <c r="FD546" s="607">
        <v>795.22666666666669</v>
      </c>
      <c r="FE546" s="623">
        <v>5566.586666666667</v>
      </c>
      <c r="FF546" s="101">
        <v>40</v>
      </c>
      <c r="FG546" s="625">
        <v>33614</v>
      </c>
      <c r="FH546" s="625">
        <v>3000</v>
      </c>
      <c r="FJ546" s="626">
        <v>840.35</v>
      </c>
      <c r="FK546" s="627">
        <v>2521.0500000000002</v>
      </c>
      <c r="FL546" s="628">
        <v>2.2080429450691841</v>
      </c>
      <c r="FM546" s="591"/>
      <c r="FN546" s="592"/>
      <c r="FP546" s="602"/>
      <c r="FQ546" s="544"/>
      <c r="FR546" s="93"/>
      <c r="FS546" s="629">
        <v>61.621275364714634</v>
      </c>
      <c r="GR546" s="225"/>
      <c r="GS546" s="225"/>
    </row>
    <row r="547" spans="1:201" hidden="1" x14ac:dyDescent="0.25">
      <c r="A547" s="101">
        <v>424</v>
      </c>
      <c r="B547" s="228">
        <f>COUNTIFS($E$1:E547,E547,$G$1:G547,G547)</f>
        <v>1</v>
      </c>
      <c r="C547" s="228"/>
      <c r="D547" s="966">
        <v>8658</v>
      </c>
      <c r="E547" s="233" t="s">
        <v>159</v>
      </c>
      <c r="F547" s="223" t="s">
        <v>392</v>
      </c>
      <c r="G547" s="603">
        <v>390623418</v>
      </c>
      <c r="H547" s="230">
        <f t="shared" si="15"/>
        <v>79</v>
      </c>
      <c r="I547" s="223" t="s">
        <v>1670</v>
      </c>
      <c r="J547" s="232" t="s">
        <v>34</v>
      </c>
      <c r="K547" s="230" t="s">
        <v>53</v>
      </c>
      <c r="L547" s="257" t="s">
        <v>48</v>
      </c>
      <c r="M547" s="230">
        <v>10</v>
      </c>
      <c r="N547" s="223">
        <v>1</v>
      </c>
      <c r="O547" s="223" t="s">
        <v>863</v>
      </c>
      <c r="P547" s="230"/>
      <c r="Q547" s="301" t="s">
        <v>1636</v>
      </c>
      <c r="R547" s="230"/>
      <c r="S547" s="230"/>
      <c r="T547" s="194" t="s">
        <v>545</v>
      </c>
      <c r="U547" s="177" t="s">
        <v>545</v>
      </c>
      <c r="V547" s="177" t="s">
        <v>545</v>
      </c>
      <c r="W547" s="246" t="s">
        <v>1688</v>
      </c>
      <c r="X547" s="177" t="s">
        <v>545</v>
      </c>
      <c r="Y547" s="177" t="s">
        <v>545</v>
      </c>
      <c r="Z547" s="177" t="s">
        <v>545</v>
      </c>
      <c r="AB547" s="104" t="s">
        <v>545</v>
      </c>
      <c r="AC547" s="218"/>
      <c r="AD547" s="496">
        <v>4181</v>
      </c>
      <c r="AE547" s="497">
        <v>41810</v>
      </c>
      <c r="AF547" s="498"/>
      <c r="AG547" s="498"/>
      <c r="AH547" s="262" t="s">
        <v>161</v>
      </c>
      <c r="AP547" s="397">
        <v>27.1</v>
      </c>
      <c r="AQ547" s="320">
        <v>68.400000000000006</v>
      </c>
      <c r="AR547" s="371">
        <v>4.3</v>
      </c>
      <c r="AS547" s="492">
        <v>99.8</v>
      </c>
      <c r="AT547" s="373">
        <v>0.39619883040935672</v>
      </c>
      <c r="AU547" s="490">
        <v>1.7036549707602338</v>
      </c>
      <c r="AV547" s="325">
        <v>0.37276478679504815</v>
      </c>
      <c r="AW547" s="226">
        <v>21.9</v>
      </c>
      <c r="AX547" s="326">
        <v>1</v>
      </c>
      <c r="AY547" s="226">
        <v>3.6</v>
      </c>
      <c r="AZ547" s="231" t="s">
        <v>754</v>
      </c>
      <c r="BA547" s="327">
        <v>24.1</v>
      </c>
      <c r="BB547" s="231" t="s">
        <v>754</v>
      </c>
      <c r="BD547" s="491"/>
      <c r="BJ547" s="226">
        <v>26.6</v>
      </c>
      <c r="BK547" s="226">
        <v>73.400000000000006</v>
      </c>
      <c r="BL547" s="331">
        <v>0.3623978201634877</v>
      </c>
      <c r="BM547" s="342" t="s">
        <v>754</v>
      </c>
      <c r="BN547" s="231" t="s">
        <v>754</v>
      </c>
      <c r="BO547" s="226">
        <v>17</v>
      </c>
      <c r="BP547" s="226">
        <v>17.399999999999999</v>
      </c>
      <c r="BR547" s="62" t="s">
        <v>754</v>
      </c>
      <c r="BS547" s="62" t="s">
        <v>754</v>
      </c>
      <c r="BT547" s="62" t="s">
        <v>754</v>
      </c>
      <c r="BU547" s="62" t="s">
        <v>754</v>
      </c>
      <c r="BV547" s="62" t="s">
        <v>754</v>
      </c>
      <c r="BW547" s="62" t="s">
        <v>754</v>
      </c>
      <c r="BX547" s="62" t="s">
        <v>754</v>
      </c>
      <c r="BY547" s="62" t="s">
        <v>754</v>
      </c>
      <c r="BZ547" s="62" t="s">
        <v>754</v>
      </c>
      <c r="CA547" s="62" t="s">
        <v>754</v>
      </c>
      <c r="CB547" s="62" t="s">
        <v>754</v>
      </c>
      <c r="CC547" s="62" t="s">
        <v>754</v>
      </c>
      <c r="CU547" s="66"/>
      <c r="CX547" s="158" t="s">
        <v>929</v>
      </c>
      <c r="CY547" s="158">
        <v>3</v>
      </c>
      <c r="CZ547" s="62" t="s">
        <v>927</v>
      </c>
      <c r="DA547" s="62" t="s">
        <v>927</v>
      </c>
      <c r="DM547" s="226">
        <v>79</v>
      </c>
      <c r="DN547" s="521" t="s">
        <v>1088</v>
      </c>
      <c r="DO547" s="46" t="s">
        <v>48</v>
      </c>
      <c r="DP547" s="986" t="s">
        <v>161</v>
      </c>
      <c r="DX547" s="223" t="s">
        <v>863</v>
      </c>
      <c r="DY547" s="223" t="s">
        <v>863</v>
      </c>
      <c r="DZ547" s="230">
        <v>144</v>
      </c>
      <c r="EA547" s="230">
        <v>9.6999999999999993</v>
      </c>
      <c r="EB547" s="230">
        <v>90.3</v>
      </c>
      <c r="EC547" s="223" t="s">
        <v>863</v>
      </c>
      <c r="ED547" s="223" t="s">
        <v>863</v>
      </c>
      <c r="EE547" s="223" t="s">
        <v>863</v>
      </c>
      <c r="EF547" s="223" t="s">
        <v>863</v>
      </c>
      <c r="EG547" s="230">
        <v>0</v>
      </c>
      <c r="EI547" s="282">
        <v>1</v>
      </c>
      <c r="EJ547" s="282">
        <v>10</v>
      </c>
      <c r="EK547" s="230"/>
      <c r="EL547" s="107">
        <v>2</v>
      </c>
      <c r="EM547" s="107">
        <v>0</v>
      </c>
      <c r="EN547" s="107">
        <v>174</v>
      </c>
      <c r="EO547" s="107">
        <v>75</v>
      </c>
      <c r="EP547" s="557">
        <f>EO547/((EN547/100)*(EN547/100))</f>
        <v>24.772096710265558</v>
      </c>
      <c r="EQ547" s="557">
        <v>1</v>
      </c>
      <c r="ER547" s="107" t="s">
        <v>863</v>
      </c>
      <c r="ES547" s="557">
        <v>3</v>
      </c>
      <c r="ET547" s="557">
        <v>2</v>
      </c>
      <c r="EU547" s="107">
        <v>4</v>
      </c>
      <c r="EV547" s="1030">
        <v>42269</v>
      </c>
      <c r="EW547" s="107"/>
      <c r="EX547" s="990">
        <v>8658</v>
      </c>
      <c r="EY547" s="620">
        <v>75</v>
      </c>
      <c r="EZ547" s="620">
        <v>14547</v>
      </c>
      <c r="FA547" s="620">
        <v>2</v>
      </c>
      <c r="FB547" s="621">
        <v>387.92</v>
      </c>
      <c r="FC547" s="622">
        <v>1852</v>
      </c>
      <c r="FD547" s="607">
        <v>49.386666666666663</v>
      </c>
      <c r="FE547" s="623">
        <v>493.86666666666662</v>
      </c>
      <c r="FF547" s="101">
        <v>40</v>
      </c>
      <c r="FG547" s="625">
        <v>4181</v>
      </c>
      <c r="FH547" s="625">
        <v>400</v>
      </c>
      <c r="FJ547" s="626">
        <v>104.52500000000001</v>
      </c>
      <c r="FK547" s="627">
        <v>41.81</v>
      </c>
      <c r="FL547" s="628">
        <v>11.812166148449332</v>
      </c>
      <c r="FM547" s="591"/>
      <c r="FN547" s="592"/>
      <c r="FP547" s="602"/>
      <c r="FQ547" s="544"/>
      <c r="FR547" s="93"/>
      <c r="FS547" s="629">
        <v>12.731147315597719</v>
      </c>
      <c r="GR547" s="225"/>
      <c r="GS547" s="225"/>
    </row>
    <row r="548" spans="1:201" hidden="1" x14ac:dyDescent="0.25">
      <c r="A548" s="101">
        <v>425</v>
      </c>
      <c r="B548" s="228">
        <f>COUNTIFS($E$1:E548,E548,$G$1:G548,G548)</f>
        <v>1</v>
      </c>
      <c r="C548" s="228"/>
      <c r="D548" s="966">
        <v>8676</v>
      </c>
      <c r="E548" s="233" t="s">
        <v>1674</v>
      </c>
      <c r="F548" s="223" t="s">
        <v>353</v>
      </c>
      <c r="G548" s="603">
        <v>6506020466</v>
      </c>
      <c r="H548" s="230">
        <f t="shared" si="15"/>
        <v>53</v>
      </c>
      <c r="I548" s="223" t="s">
        <v>1675</v>
      </c>
      <c r="J548" s="232" t="s">
        <v>92</v>
      </c>
      <c r="K548" s="230" t="s">
        <v>53</v>
      </c>
      <c r="L548" s="257" t="s">
        <v>48</v>
      </c>
      <c r="M548" s="230">
        <v>7.5</v>
      </c>
      <c r="N548" s="223">
        <v>2</v>
      </c>
      <c r="O548" s="223" t="s">
        <v>863</v>
      </c>
      <c r="P548" s="230"/>
      <c r="Q548" s="301" t="s">
        <v>1636</v>
      </c>
      <c r="R548" s="230"/>
      <c r="S548" s="230"/>
      <c r="T548" s="194" t="s">
        <v>1545</v>
      </c>
      <c r="U548" s="177" t="s">
        <v>1214</v>
      </c>
      <c r="V548" s="193" t="s">
        <v>545</v>
      </c>
      <c r="W548" s="196" t="s">
        <v>1298</v>
      </c>
      <c r="X548" s="173" t="s">
        <v>808</v>
      </c>
      <c r="Y548" s="177"/>
      <c r="Z548" s="177"/>
      <c r="AB548" s="104"/>
      <c r="AC548" s="218"/>
      <c r="AD548" s="496">
        <v>31686</v>
      </c>
      <c r="AE548" s="497">
        <v>316860</v>
      </c>
      <c r="AF548" s="498"/>
      <c r="AG548" s="498"/>
      <c r="AH548" s="262" t="s">
        <v>161</v>
      </c>
      <c r="AP548" s="397">
        <v>41.2</v>
      </c>
      <c r="AQ548" s="320">
        <v>55.3</v>
      </c>
      <c r="AR548" s="371">
        <v>1.42</v>
      </c>
      <c r="AS548" s="492">
        <v>97.92</v>
      </c>
      <c r="AT548" s="373">
        <v>0.74502712477396027</v>
      </c>
      <c r="AU548" s="490">
        <v>1.0579385171790234</v>
      </c>
      <c r="AV548" s="325">
        <v>0.72637517630465454</v>
      </c>
      <c r="AX548" s="326"/>
      <c r="AZ548" s="231" t="s">
        <v>754</v>
      </c>
      <c r="BA548" s="327"/>
      <c r="BD548" s="491"/>
      <c r="BL548" s="331" t="e">
        <v>#DIV/0!</v>
      </c>
      <c r="BM548" s="332">
        <v>0.11</v>
      </c>
      <c r="BN548" s="231" t="s">
        <v>754</v>
      </c>
      <c r="BR548" s="330">
        <v>22.63</v>
      </c>
      <c r="BS548" s="330">
        <v>89.6</v>
      </c>
      <c r="BT548" s="477">
        <v>46177</v>
      </c>
      <c r="BU548" s="330">
        <v>10.400000000000006</v>
      </c>
      <c r="BV548" s="330">
        <v>51.230000000000004</v>
      </c>
      <c r="BW548" s="330">
        <v>17.100000000000001</v>
      </c>
      <c r="BX548" s="330">
        <v>9.93</v>
      </c>
      <c r="BY548" s="330">
        <v>21.9</v>
      </c>
      <c r="BZ548" s="330">
        <v>12.7</v>
      </c>
      <c r="CA548" s="330">
        <v>49.3</v>
      </c>
      <c r="CB548" s="330">
        <v>28.6</v>
      </c>
      <c r="CC548" s="330">
        <v>0.82</v>
      </c>
      <c r="CU548" s="66"/>
      <c r="CX548" s="158" t="s">
        <v>926</v>
      </c>
      <c r="CY548" s="158"/>
      <c r="CZ548" s="62" t="s">
        <v>927</v>
      </c>
      <c r="DA548" s="62" t="s">
        <v>927</v>
      </c>
      <c r="DM548" s="226">
        <v>53</v>
      </c>
      <c r="DN548" s="521" t="s">
        <v>1088</v>
      </c>
      <c r="DO548" s="46" t="s">
        <v>48</v>
      </c>
      <c r="DP548" s="986" t="s">
        <v>161</v>
      </c>
      <c r="DX548" s="223" t="s">
        <v>863</v>
      </c>
      <c r="DY548" s="223" t="s">
        <v>863</v>
      </c>
      <c r="DZ548" s="230">
        <v>189</v>
      </c>
      <c r="EA548" s="230">
        <v>4.2</v>
      </c>
      <c r="EB548" s="230">
        <v>95.8</v>
      </c>
      <c r="EC548" s="223" t="s">
        <v>863</v>
      </c>
      <c r="ED548" s="223" t="s">
        <v>863</v>
      </c>
      <c r="EE548" s="223" t="s">
        <v>863</v>
      </c>
      <c r="EF548" s="223" t="s">
        <v>863</v>
      </c>
      <c r="EG548" s="448" t="s">
        <v>2764</v>
      </c>
      <c r="EI548" s="282">
        <v>2</v>
      </c>
      <c r="EJ548" s="282">
        <v>7.5</v>
      </c>
      <c r="EK548" s="230"/>
      <c r="EL548" s="107">
        <v>2</v>
      </c>
      <c r="EM548" s="107">
        <v>0</v>
      </c>
      <c r="EN548" s="107">
        <v>187</v>
      </c>
      <c r="EO548" s="107">
        <v>120</v>
      </c>
      <c r="EP548" s="557">
        <f>EO548/((EN548/100)*(EN548/100))</f>
        <v>34.31610855329005</v>
      </c>
      <c r="EQ548" s="557">
        <v>0</v>
      </c>
      <c r="ER548" s="107" t="s">
        <v>863</v>
      </c>
      <c r="ES548" s="557">
        <v>1</v>
      </c>
      <c r="ET548" s="557">
        <v>1</v>
      </c>
      <c r="EU548" s="107" t="s">
        <v>863</v>
      </c>
      <c r="EV548" s="107"/>
      <c r="EW548" s="107"/>
      <c r="EX548" s="990">
        <v>8676</v>
      </c>
      <c r="EY548" s="620">
        <v>75</v>
      </c>
      <c r="EZ548" s="620">
        <v>23905</v>
      </c>
      <c r="FA548" s="620">
        <v>2</v>
      </c>
      <c r="FB548" s="621">
        <v>637.4666666666667</v>
      </c>
      <c r="FC548" s="622">
        <v>3683</v>
      </c>
      <c r="FD548" s="607">
        <v>98.213333333333338</v>
      </c>
      <c r="FE548" s="623">
        <v>736.60000000000014</v>
      </c>
      <c r="FF548" s="101">
        <v>40</v>
      </c>
      <c r="FG548" s="625">
        <v>31686</v>
      </c>
      <c r="FH548" s="625">
        <v>400</v>
      </c>
      <c r="FJ548" s="626">
        <v>792.15</v>
      </c>
      <c r="FK548" s="627">
        <v>316.86</v>
      </c>
      <c r="FL548" s="628">
        <v>2.3246859811904312</v>
      </c>
      <c r="FM548" s="591"/>
      <c r="FN548" s="592"/>
      <c r="FP548" s="602"/>
      <c r="FQ548" s="544"/>
      <c r="FR548" s="93"/>
      <c r="FS548" s="629">
        <v>15.40681865718469</v>
      </c>
      <c r="GR548" s="225"/>
      <c r="GS548" s="225"/>
    </row>
    <row r="549" spans="1:201" hidden="1" x14ac:dyDescent="0.25">
      <c r="A549" s="101">
        <v>426</v>
      </c>
      <c r="B549" s="228">
        <f>COUNTIFS($E$1:E549,E549,$G$1:G549,G549)</f>
        <v>1</v>
      </c>
      <c r="C549" s="228"/>
      <c r="D549" s="966">
        <v>8683</v>
      </c>
      <c r="E549" s="233" t="s">
        <v>1676</v>
      </c>
      <c r="F549" s="223" t="s">
        <v>1677</v>
      </c>
      <c r="G549" s="973" t="s">
        <v>1735</v>
      </c>
      <c r="H549" s="230">
        <f t="shared" si="15"/>
        <v>112</v>
      </c>
      <c r="I549" s="223" t="s">
        <v>1678</v>
      </c>
      <c r="J549" s="232" t="s">
        <v>1679</v>
      </c>
      <c r="K549" s="230" t="s">
        <v>1322</v>
      </c>
      <c r="L549" s="257" t="s">
        <v>48</v>
      </c>
      <c r="M549" s="230">
        <v>1.7</v>
      </c>
      <c r="N549" s="223">
        <v>5</v>
      </c>
      <c r="O549" s="223" t="s">
        <v>863</v>
      </c>
      <c r="P549" s="230"/>
      <c r="Q549" s="301" t="s">
        <v>1636</v>
      </c>
      <c r="R549" s="230"/>
      <c r="S549" s="230"/>
      <c r="T549" s="194" t="s">
        <v>1545</v>
      </c>
      <c r="U549" s="177" t="s">
        <v>1214</v>
      </c>
      <c r="V549" s="193" t="s">
        <v>545</v>
      </c>
      <c r="W549" s="196" t="s">
        <v>1298</v>
      </c>
      <c r="X549" s="173" t="s">
        <v>808</v>
      </c>
      <c r="Y549" s="177"/>
      <c r="Z549" s="177"/>
      <c r="AB549" s="104"/>
      <c r="AC549" s="218"/>
      <c r="AD549" s="496">
        <v>414430</v>
      </c>
      <c r="AE549" s="497">
        <v>31082250</v>
      </c>
      <c r="AF549" s="498">
        <v>3</v>
      </c>
      <c r="AG549" s="498">
        <v>10000</v>
      </c>
      <c r="AH549" s="261" t="s">
        <v>161</v>
      </c>
      <c r="AI549" s="262"/>
      <c r="AP549" s="397">
        <v>55.4</v>
      </c>
      <c r="AQ549" s="320">
        <v>5.03</v>
      </c>
      <c r="AR549" s="371">
        <v>38.6</v>
      </c>
      <c r="AS549" s="492">
        <v>99.03</v>
      </c>
      <c r="AT549" s="373">
        <v>11.013916500994036</v>
      </c>
      <c r="AU549" s="490">
        <v>425.13717693836981</v>
      </c>
      <c r="AV549" s="325">
        <v>1.269768507907403</v>
      </c>
      <c r="AW549" s="226">
        <v>44.6</v>
      </c>
      <c r="AX549" s="326">
        <v>1.59</v>
      </c>
      <c r="AY549" s="226">
        <v>2.89</v>
      </c>
      <c r="AZ549" s="231" t="s">
        <v>754</v>
      </c>
      <c r="BA549" s="327">
        <v>2.4</v>
      </c>
      <c r="BB549" s="226">
        <v>0.41</v>
      </c>
      <c r="BD549" s="491"/>
      <c r="BJ549" s="226">
        <v>28.8</v>
      </c>
      <c r="BK549" s="226">
        <v>71.2</v>
      </c>
      <c r="BL549" s="331">
        <v>0.4044943820224719</v>
      </c>
      <c r="BM549" s="332">
        <v>0.43</v>
      </c>
      <c r="BN549" s="231" t="s">
        <v>754</v>
      </c>
      <c r="BO549" s="226">
        <v>7.7</v>
      </c>
      <c r="BP549" s="226">
        <v>7.4</v>
      </c>
      <c r="BR549" s="330">
        <v>1.7999999999999998</v>
      </c>
      <c r="BS549" s="330">
        <v>93</v>
      </c>
      <c r="BT549" s="477">
        <v>44495</v>
      </c>
      <c r="BU549" s="330">
        <v>7</v>
      </c>
      <c r="BV549" s="330">
        <v>4.4000000000000004</v>
      </c>
      <c r="BW549" s="330">
        <v>11.5</v>
      </c>
      <c r="BX549" s="330">
        <v>0.57999999999999996</v>
      </c>
      <c r="BY549" s="330">
        <v>24.1</v>
      </c>
      <c r="BZ549" s="330">
        <v>1.22</v>
      </c>
      <c r="CA549" s="330">
        <v>51.3</v>
      </c>
      <c r="CB549" s="330">
        <v>2.6</v>
      </c>
      <c r="CC549" s="330">
        <v>0.66</v>
      </c>
      <c r="CN549" s="470">
        <v>4.95</v>
      </c>
      <c r="CO549" s="470">
        <v>10.4</v>
      </c>
      <c r="CP549" s="470">
        <v>0.51</v>
      </c>
      <c r="CQ549" s="470">
        <v>29.8</v>
      </c>
      <c r="CR549" s="470">
        <v>1.48</v>
      </c>
      <c r="CS549" s="470">
        <v>44.1</v>
      </c>
      <c r="CT549" s="470">
        <v>2.1800000000000002</v>
      </c>
      <c r="CU549" s="470">
        <v>0.45</v>
      </c>
      <c r="CX549" s="158"/>
      <c r="CY549" s="158"/>
      <c r="CZ549" s="62" t="s">
        <v>1294</v>
      </c>
      <c r="DA549" s="62" t="s">
        <v>1294</v>
      </c>
      <c r="DM549" s="226">
        <v>12</v>
      </c>
      <c r="DN549" s="521" t="s">
        <v>1088</v>
      </c>
      <c r="DO549" s="46" t="s">
        <v>48</v>
      </c>
      <c r="DX549" s="223" t="s">
        <v>863</v>
      </c>
      <c r="DY549" s="223" t="s">
        <v>863</v>
      </c>
      <c r="DZ549" s="223" t="s">
        <v>863</v>
      </c>
      <c r="EA549" s="223" t="s">
        <v>863</v>
      </c>
      <c r="EB549" s="223" t="s">
        <v>863</v>
      </c>
      <c r="EC549" s="223" t="s">
        <v>863</v>
      </c>
      <c r="ED549" s="223" t="s">
        <v>863</v>
      </c>
      <c r="EE549" s="223" t="s">
        <v>863</v>
      </c>
      <c r="EF549" s="223" t="s">
        <v>863</v>
      </c>
      <c r="EG549" s="230">
        <v>0</v>
      </c>
      <c r="EX549" s="990">
        <v>8683</v>
      </c>
      <c r="EY549" s="620">
        <v>75</v>
      </c>
      <c r="EZ549" s="620">
        <v>529591</v>
      </c>
      <c r="FA549" s="620">
        <v>2</v>
      </c>
      <c r="FB549" s="621">
        <v>14122.426666666666</v>
      </c>
      <c r="FC549" s="622">
        <v>462325</v>
      </c>
      <c r="FD549" s="607">
        <v>12328.666666666666</v>
      </c>
      <c r="FE549" s="623">
        <v>20958.733333333334</v>
      </c>
      <c r="FF549" s="101">
        <v>40</v>
      </c>
      <c r="FG549" s="625">
        <v>414430</v>
      </c>
      <c r="FH549" s="625">
        <v>3000</v>
      </c>
      <c r="FJ549" s="626">
        <v>10360.75</v>
      </c>
      <c r="FK549" s="627">
        <v>31082.25</v>
      </c>
      <c r="FL549" s="628">
        <v>0.6742991042583254</v>
      </c>
      <c r="FM549" s="591"/>
      <c r="FN549" s="592"/>
      <c r="FP549" s="602"/>
      <c r="FQ549" s="544"/>
      <c r="FR549" s="93"/>
      <c r="FS549" s="629">
        <v>87.298500163333586</v>
      </c>
      <c r="GR549" s="225"/>
      <c r="GS549" s="225"/>
    </row>
    <row r="550" spans="1:201" hidden="1" x14ac:dyDescent="0.25">
      <c r="A550" s="101">
        <v>427</v>
      </c>
      <c r="B550" s="228">
        <f>COUNTIFS($E$1:E550,E550,$G$1:G550,G550)</f>
        <v>2</v>
      </c>
      <c r="C550" s="228"/>
      <c r="D550" s="966">
        <v>8684</v>
      </c>
      <c r="E550" s="233" t="s">
        <v>1676</v>
      </c>
      <c r="F550" s="223" t="s">
        <v>1677</v>
      </c>
      <c r="G550" s="973" t="s">
        <v>1735</v>
      </c>
      <c r="H550" s="230">
        <f t="shared" si="15"/>
        <v>112</v>
      </c>
      <c r="I550" s="223" t="s">
        <v>1678</v>
      </c>
      <c r="J550" s="232" t="s">
        <v>1679</v>
      </c>
      <c r="K550" s="230" t="s">
        <v>1322</v>
      </c>
      <c r="L550" s="257" t="s">
        <v>48</v>
      </c>
      <c r="M550" s="230">
        <v>2</v>
      </c>
      <c r="N550" s="223" t="s">
        <v>586</v>
      </c>
      <c r="O550" s="223" t="s">
        <v>969</v>
      </c>
      <c r="P550" s="230"/>
      <c r="Q550" s="301" t="s">
        <v>1636</v>
      </c>
      <c r="R550" s="230"/>
      <c r="S550" s="230"/>
      <c r="T550" s="194" t="s">
        <v>1545</v>
      </c>
      <c r="U550" s="177" t="s">
        <v>1214</v>
      </c>
      <c r="V550" s="193" t="s">
        <v>545</v>
      </c>
      <c r="W550" s="196" t="s">
        <v>1298</v>
      </c>
      <c r="X550" s="173" t="s">
        <v>808</v>
      </c>
      <c r="Y550" s="177"/>
      <c r="Z550" s="177"/>
      <c r="AB550" s="104"/>
      <c r="AC550" s="218"/>
      <c r="AD550" s="496">
        <v>498756</v>
      </c>
      <c r="AE550" s="497">
        <v>37406700</v>
      </c>
      <c r="AF550" s="498">
        <v>3</v>
      </c>
      <c r="AG550" s="498">
        <v>12000</v>
      </c>
      <c r="AH550" s="261" t="s">
        <v>158</v>
      </c>
      <c r="AI550" s="262"/>
      <c r="AP550" s="397">
        <v>35.200000000000003</v>
      </c>
      <c r="AQ550" s="320">
        <v>4.63</v>
      </c>
      <c r="AR550" s="371">
        <v>58.8</v>
      </c>
      <c r="AS550" s="492">
        <v>98.63</v>
      </c>
      <c r="AT550" s="373">
        <v>7.6025917926565887</v>
      </c>
      <c r="AU550" s="490">
        <v>447.03239740820737</v>
      </c>
      <c r="AV550" s="325">
        <v>0.55494245625098537</v>
      </c>
      <c r="AW550" s="226">
        <v>20.399999999999999</v>
      </c>
      <c r="AX550" s="326">
        <v>0.69</v>
      </c>
      <c r="AY550" s="226">
        <v>2</v>
      </c>
      <c r="AZ550" s="231" t="s">
        <v>754</v>
      </c>
      <c r="BA550" s="327">
        <v>2.2999999999999998</v>
      </c>
      <c r="BB550" s="226">
        <v>1.4E-2</v>
      </c>
      <c r="BD550" s="491"/>
      <c r="BJ550" s="226">
        <v>31</v>
      </c>
      <c r="BK550" s="226">
        <v>68.900000000000006</v>
      </c>
      <c r="BL550" s="331">
        <v>0.4499274310595065</v>
      </c>
      <c r="BM550" s="332">
        <v>0.17</v>
      </c>
      <c r="BN550" s="231" t="s">
        <v>754</v>
      </c>
      <c r="BO550" s="231">
        <v>10.4</v>
      </c>
      <c r="BP550" s="226">
        <v>11.1</v>
      </c>
      <c r="BR550" s="330">
        <v>2</v>
      </c>
      <c r="BS550" s="330">
        <v>91.3</v>
      </c>
      <c r="BT550" s="477">
        <v>44495</v>
      </c>
      <c r="BU550" s="330">
        <v>8.7000000000000028</v>
      </c>
      <c r="BV550" s="330">
        <v>3.8</v>
      </c>
      <c r="BW550" s="330">
        <v>6.55</v>
      </c>
      <c r="BX550" s="330">
        <v>0.3</v>
      </c>
      <c r="BY550" s="330">
        <v>37</v>
      </c>
      <c r="BZ550" s="330">
        <v>1.7</v>
      </c>
      <c r="CA550" s="330">
        <v>39</v>
      </c>
      <c r="CB550" s="330">
        <v>1.8</v>
      </c>
      <c r="CC550" s="330">
        <v>0.41</v>
      </c>
      <c r="CN550" s="470">
        <v>4.54</v>
      </c>
      <c r="CO550" s="470">
        <v>5.68</v>
      </c>
      <c r="CP550" s="470">
        <v>0.26</v>
      </c>
      <c r="CQ550" s="470">
        <v>45.6</v>
      </c>
      <c r="CR550" s="470">
        <v>2.0699999999999998</v>
      </c>
      <c r="CS550" s="470">
        <v>29.7</v>
      </c>
      <c r="CT550" s="470">
        <v>1.35</v>
      </c>
      <c r="CU550" s="470">
        <v>0.38</v>
      </c>
      <c r="CX550" s="158"/>
      <c r="CY550" s="158"/>
      <c r="CZ550" s="62" t="s">
        <v>936</v>
      </c>
      <c r="DA550" s="62" t="s">
        <v>1294</v>
      </c>
      <c r="DM550" s="226">
        <v>12</v>
      </c>
      <c r="DN550" s="521" t="s">
        <v>1088</v>
      </c>
      <c r="DO550" s="46" t="s">
        <v>48</v>
      </c>
      <c r="DX550" s="223" t="s">
        <v>863</v>
      </c>
      <c r="DY550" s="223" t="s">
        <v>863</v>
      </c>
      <c r="DZ550" s="223" t="s">
        <v>863</v>
      </c>
      <c r="EA550" s="223" t="s">
        <v>863</v>
      </c>
      <c r="EB550" s="223" t="s">
        <v>863</v>
      </c>
      <c r="EC550" s="223" t="s">
        <v>863</v>
      </c>
      <c r="ED550" s="223" t="s">
        <v>863</v>
      </c>
      <c r="EE550" s="223" t="s">
        <v>863</v>
      </c>
      <c r="EF550" s="223" t="s">
        <v>863</v>
      </c>
      <c r="EG550" s="230">
        <v>0</v>
      </c>
      <c r="EX550" s="990">
        <v>8684</v>
      </c>
      <c r="EY550" s="620">
        <v>75</v>
      </c>
      <c r="EZ550" s="620">
        <v>1023656</v>
      </c>
      <c r="FA550" s="620">
        <v>2</v>
      </c>
      <c r="FB550" s="621">
        <v>27297.493333333332</v>
      </c>
      <c r="FC550" s="622">
        <v>604545</v>
      </c>
      <c r="FD550" s="607">
        <v>16121.2</v>
      </c>
      <c r="FE550" s="623">
        <v>32242.400000000001</v>
      </c>
      <c r="FF550" s="101">
        <v>40</v>
      </c>
      <c r="FG550" s="625">
        <v>498756</v>
      </c>
      <c r="FH550" s="625">
        <v>3000</v>
      </c>
      <c r="FJ550" s="626">
        <v>12468.9</v>
      </c>
      <c r="FK550" s="627">
        <v>37406.699999999997</v>
      </c>
      <c r="FL550" s="628">
        <v>0.86194184464280477</v>
      </c>
      <c r="FM550" s="591"/>
      <c r="FN550" s="592"/>
      <c r="FP550" s="602"/>
      <c r="FQ550" s="544"/>
      <c r="FR550" s="93"/>
      <c r="FS550" s="629">
        <v>59.057437264080903</v>
      </c>
      <c r="GR550" s="225"/>
      <c r="GS550" s="225"/>
    </row>
    <row r="551" spans="1:201" hidden="1" x14ac:dyDescent="0.25">
      <c r="A551" s="101">
        <v>428</v>
      </c>
      <c r="B551" s="228">
        <f>COUNTIFS($E$1:E551,E551,$G$1:G551,G551)</f>
        <v>1</v>
      </c>
      <c r="C551" s="228"/>
      <c r="D551" s="966">
        <v>8694</v>
      </c>
      <c r="E551" s="233" t="s">
        <v>1680</v>
      </c>
      <c r="F551" s="223" t="s">
        <v>1681</v>
      </c>
      <c r="G551" s="603">
        <v>6162190650</v>
      </c>
      <c r="H551" s="230">
        <f t="shared" si="15"/>
        <v>57</v>
      </c>
      <c r="I551" s="223" t="s">
        <v>1682</v>
      </c>
      <c r="J551" s="232" t="s">
        <v>78</v>
      </c>
      <c r="K551" s="230" t="s">
        <v>53</v>
      </c>
      <c r="L551" s="257" t="s">
        <v>48</v>
      </c>
      <c r="M551" s="230">
        <v>9</v>
      </c>
      <c r="N551" s="223">
        <v>6</v>
      </c>
      <c r="O551" s="223" t="s">
        <v>863</v>
      </c>
      <c r="P551" s="230"/>
      <c r="Q551" s="301" t="s">
        <v>1636</v>
      </c>
      <c r="R551" s="230"/>
      <c r="S551" s="230"/>
      <c r="T551" s="194" t="s">
        <v>1545</v>
      </c>
      <c r="U551" s="177" t="s">
        <v>1214</v>
      </c>
      <c r="V551" s="193" t="s">
        <v>545</v>
      </c>
      <c r="W551" s="196" t="s">
        <v>1298</v>
      </c>
      <c r="X551" s="173" t="s">
        <v>808</v>
      </c>
      <c r="Y551" s="177"/>
      <c r="Z551" s="177"/>
      <c r="AB551" s="104"/>
      <c r="AC551" s="218"/>
      <c r="AD551" s="496">
        <v>493350</v>
      </c>
      <c r="AE551" s="497">
        <v>123337500</v>
      </c>
      <c r="AF551" s="498">
        <v>4</v>
      </c>
      <c r="AG551" s="498">
        <v>30500</v>
      </c>
      <c r="AH551" s="261" t="s">
        <v>161</v>
      </c>
      <c r="AI551" s="262"/>
      <c r="AP551" s="397">
        <v>43.6</v>
      </c>
      <c r="AQ551" s="320">
        <v>10.4</v>
      </c>
      <c r="AR551" s="371">
        <v>43.4</v>
      </c>
      <c r="AS551" s="492">
        <v>97.4</v>
      </c>
      <c r="AT551" s="373">
        <v>4.1923076923076925</v>
      </c>
      <c r="AU551" s="490">
        <v>181.94615384615386</v>
      </c>
      <c r="AV551" s="325">
        <v>0.81040892193308556</v>
      </c>
      <c r="AX551" s="326"/>
      <c r="AZ551" s="231" t="s">
        <v>754</v>
      </c>
      <c r="BA551" s="327"/>
      <c r="BD551" s="491"/>
      <c r="BL551" s="331" t="e">
        <v>#DIV/0!</v>
      </c>
      <c r="BM551" s="332">
        <v>0.48</v>
      </c>
      <c r="BN551" s="231" t="s">
        <v>754</v>
      </c>
      <c r="BR551" s="330">
        <v>4.08</v>
      </c>
      <c r="BS551" s="330">
        <v>97.6</v>
      </c>
      <c r="BT551" s="477">
        <v>70315</v>
      </c>
      <c r="BU551" s="330">
        <v>2.4000000000000057</v>
      </c>
      <c r="BV551" s="330">
        <v>8.7199999999999989</v>
      </c>
      <c r="BW551" s="330">
        <v>8.23</v>
      </c>
      <c r="BX551" s="330">
        <v>0.76</v>
      </c>
      <c r="BY551" s="330">
        <v>36.200000000000003</v>
      </c>
      <c r="BZ551" s="330">
        <v>3.32</v>
      </c>
      <c r="CA551" s="330">
        <v>50.6</v>
      </c>
      <c r="CB551" s="330">
        <v>4.6399999999999997</v>
      </c>
      <c r="CC551" s="330">
        <v>0.3</v>
      </c>
      <c r="CN551" s="470"/>
      <c r="CO551" s="470"/>
      <c r="CP551" s="470"/>
      <c r="CQ551" s="470"/>
      <c r="CR551" s="470"/>
      <c r="CS551" s="470"/>
      <c r="CT551" s="470"/>
      <c r="CU551" s="470"/>
      <c r="CX551" s="158"/>
      <c r="CY551" s="158"/>
      <c r="CZ551" s="62" t="s">
        <v>1291</v>
      </c>
      <c r="DA551" s="62" t="s">
        <v>1291</v>
      </c>
      <c r="DM551" s="226">
        <v>57</v>
      </c>
      <c r="DN551" s="266" t="s">
        <v>1090</v>
      </c>
      <c r="DO551" s="46" t="s">
        <v>48</v>
      </c>
      <c r="DP551" s="986" t="s">
        <v>161</v>
      </c>
      <c r="DQ551" s="230">
        <v>2</v>
      </c>
      <c r="DR551" s="546" t="s">
        <v>2744</v>
      </c>
      <c r="DS551" s="546" t="s">
        <v>89</v>
      </c>
      <c r="DX551" s="223" t="s">
        <v>863</v>
      </c>
      <c r="DY551" s="223" t="s">
        <v>863</v>
      </c>
      <c r="DZ551" s="230">
        <v>34135</v>
      </c>
      <c r="EA551" s="230">
        <v>89</v>
      </c>
      <c r="EB551" s="230">
        <v>11</v>
      </c>
      <c r="EC551" s="230">
        <v>41.6</v>
      </c>
      <c r="ED551" s="223" t="s">
        <v>1516</v>
      </c>
      <c r="EE551" s="223" t="s">
        <v>863</v>
      </c>
      <c r="EF551" s="230">
        <v>5.76</v>
      </c>
      <c r="EG551" s="230">
        <v>0</v>
      </c>
      <c r="EH551" s="547">
        <v>7</v>
      </c>
      <c r="EI551" s="282">
        <v>6</v>
      </c>
      <c r="EJ551" s="282">
        <v>9</v>
      </c>
      <c r="EK551" s="230"/>
      <c r="EL551" s="107">
        <v>2</v>
      </c>
      <c r="EM551" s="107">
        <v>0</v>
      </c>
      <c r="EN551" s="107" t="s">
        <v>754</v>
      </c>
      <c r="EO551" s="107">
        <v>71</v>
      </c>
      <c r="EP551" s="557" t="s">
        <v>754</v>
      </c>
      <c r="EQ551" s="557">
        <v>2</v>
      </c>
      <c r="ER551" s="107" t="s">
        <v>863</v>
      </c>
      <c r="ES551" s="557">
        <v>1</v>
      </c>
      <c r="ET551" s="557">
        <v>1</v>
      </c>
      <c r="EU551" s="107" t="s">
        <v>863</v>
      </c>
      <c r="EV551" s="107"/>
      <c r="EW551" s="107" t="s">
        <v>2024</v>
      </c>
      <c r="EX551" s="990">
        <v>8694</v>
      </c>
      <c r="EY551" s="620">
        <v>75</v>
      </c>
      <c r="EZ551" s="620">
        <v>636818</v>
      </c>
      <c r="FA551" s="620">
        <v>2</v>
      </c>
      <c r="FB551" s="621">
        <v>16981.813333333332</v>
      </c>
      <c r="FC551" s="622">
        <v>581334</v>
      </c>
      <c r="FD551" s="607">
        <v>15502.24</v>
      </c>
      <c r="FE551" s="623">
        <v>139520.16</v>
      </c>
      <c r="FF551" s="101">
        <v>40</v>
      </c>
      <c r="FG551" s="625">
        <v>493350</v>
      </c>
      <c r="FH551" s="625">
        <v>10000</v>
      </c>
      <c r="FJ551" s="626">
        <v>12333.75</v>
      </c>
      <c r="FK551" s="627">
        <v>123337.5</v>
      </c>
      <c r="FL551" s="628">
        <v>1.131206324110672</v>
      </c>
      <c r="FM551" s="591"/>
      <c r="FN551" s="592"/>
      <c r="FP551" s="602"/>
      <c r="FQ551" s="544"/>
      <c r="FR551" s="93"/>
      <c r="FS551" s="629">
        <v>91.287306577389458</v>
      </c>
      <c r="GR551" s="225"/>
      <c r="GS551" s="225"/>
    </row>
    <row r="552" spans="1:201" hidden="1" x14ac:dyDescent="0.25">
      <c r="A552" s="101">
        <v>429</v>
      </c>
      <c r="B552" s="228">
        <f>COUNTIFS($E$1:E552,E552,$G$1:G552,G552)</f>
        <v>1</v>
      </c>
      <c r="C552" s="228"/>
      <c r="D552" s="966">
        <v>8695</v>
      </c>
      <c r="E552" s="233" t="s">
        <v>1683</v>
      </c>
      <c r="F552" s="223" t="s">
        <v>70</v>
      </c>
      <c r="G552" s="603">
        <v>5560201889</v>
      </c>
      <c r="H552" s="230">
        <f t="shared" si="15"/>
        <v>63</v>
      </c>
      <c r="I552" s="223" t="s">
        <v>1682</v>
      </c>
      <c r="J552" s="232" t="s">
        <v>27</v>
      </c>
      <c r="K552" s="230" t="s">
        <v>53</v>
      </c>
      <c r="L552" s="257" t="s">
        <v>48</v>
      </c>
      <c r="M552" s="230">
        <v>6</v>
      </c>
      <c r="N552" s="223">
        <v>1</v>
      </c>
      <c r="O552" s="223" t="s">
        <v>863</v>
      </c>
      <c r="P552" s="230"/>
      <c r="Q552" s="301" t="s">
        <v>1636</v>
      </c>
      <c r="R552" s="230"/>
      <c r="S552" s="230"/>
      <c r="T552" s="173" t="s">
        <v>545</v>
      </c>
      <c r="U552" s="173" t="s">
        <v>545</v>
      </c>
      <c r="V552" s="173" t="s">
        <v>545</v>
      </c>
      <c r="W552" s="246" t="s">
        <v>1688</v>
      </c>
      <c r="X552" s="173" t="s">
        <v>545</v>
      </c>
      <c r="Y552" s="173" t="s">
        <v>545</v>
      </c>
      <c r="Z552" s="173" t="s">
        <v>545</v>
      </c>
      <c r="AA552" s="105" t="s">
        <v>545</v>
      </c>
      <c r="AB552" s="105" t="s">
        <v>545</v>
      </c>
      <c r="AC552" s="218"/>
      <c r="AD552" s="62">
        <v>1008</v>
      </c>
      <c r="AE552" s="499">
        <v>161280</v>
      </c>
      <c r="AF552" s="498"/>
      <c r="AG552" s="498"/>
      <c r="AH552" s="261" t="s">
        <v>161</v>
      </c>
      <c r="AI552" s="262"/>
      <c r="AP552" s="397">
        <v>39.700000000000003</v>
      </c>
      <c r="AQ552" s="320">
        <v>33.9</v>
      </c>
      <c r="AR552" s="371">
        <v>25.2</v>
      </c>
      <c r="AS552" s="492">
        <v>98.8</v>
      </c>
      <c r="AT552" s="373">
        <v>1.1710914454277288</v>
      </c>
      <c r="AU552" s="490">
        <v>29.511504424778764</v>
      </c>
      <c r="AV552" s="325">
        <v>0.67174280879864645</v>
      </c>
      <c r="AW552" s="226">
        <v>35.799999999999997</v>
      </c>
      <c r="AX552" s="326">
        <v>1.3</v>
      </c>
      <c r="AY552" s="226">
        <v>3.2</v>
      </c>
      <c r="AZ552" s="231" t="s">
        <v>754</v>
      </c>
      <c r="BA552" s="327">
        <v>22.2</v>
      </c>
      <c r="BB552" s="231" t="s">
        <v>754</v>
      </c>
      <c r="BD552" s="491"/>
      <c r="BJ552" s="226">
        <v>34</v>
      </c>
      <c r="BK552" s="226">
        <v>66</v>
      </c>
      <c r="BL552" s="331">
        <v>0.51515151515151514</v>
      </c>
      <c r="BM552" s="332" t="s">
        <v>754</v>
      </c>
      <c r="BN552" s="231" t="s">
        <v>754</v>
      </c>
      <c r="BO552" s="226">
        <v>6.4</v>
      </c>
      <c r="BP552" s="226">
        <v>20</v>
      </c>
      <c r="BR552" s="62" t="s">
        <v>754</v>
      </c>
      <c r="BS552" s="62" t="s">
        <v>754</v>
      </c>
      <c r="BT552" s="62" t="s">
        <v>754</v>
      </c>
      <c r="BU552" s="62" t="s">
        <v>754</v>
      </c>
      <c r="BV552" s="62" t="s">
        <v>754</v>
      </c>
      <c r="BW552" s="62" t="s">
        <v>754</v>
      </c>
      <c r="BX552" s="62" t="s">
        <v>754</v>
      </c>
      <c r="BY552" s="62" t="s">
        <v>754</v>
      </c>
      <c r="BZ552" s="62" t="s">
        <v>754</v>
      </c>
      <c r="CA552" s="62" t="s">
        <v>754</v>
      </c>
      <c r="CB552" s="62" t="s">
        <v>754</v>
      </c>
      <c r="CC552" s="62" t="s">
        <v>754</v>
      </c>
      <c r="CN552" s="470"/>
      <c r="CO552" s="470"/>
      <c r="CP552" s="470"/>
      <c r="CQ552" s="470"/>
      <c r="CR552" s="470"/>
      <c r="CS552" s="470"/>
      <c r="CT552" s="470"/>
      <c r="CU552" s="470"/>
      <c r="CX552" s="158" t="s">
        <v>929</v>
      </c>
      <c r="CY552" s="158">
        <v>3</v>
      </c>
      <c r="CZ552" s="62" t="s">
        <v>930</v>
      </c>
      <c r="DA552" s="62" t="s">
        <v>935</v>
      </c>
      <c r="DM552" s="226">
        <v>63</v>
      </c>
      <c r="DN552" s="266" t="s">
        <v>1090</v>
      </c>
      <c r="DO552" s="46" t="s">
        <v>48</v>
      </c>
      <c r="DP552" s="986" t="s">
        <v>2022</v>
      </c>
      <c r="DX552" s="223" t="s">
        <v>863</v>
      </c>
      <c r="DY552" s="223" t="s">
        <v>863</v>
      </c>
      <c r="DZ552" s="230">
        <v>33</v>
      </c>
      <c r="EA552" s="230">
        <v>36.299999999999997</v>
      </c>
      <c r="EB552" s="230">
        <v>63.7</v>
      </c>
      <c r="EC552" s="223" t="s">
        <v>863</v>
      </c>
      <c r="ED552" s="223" t="s">
        <v>863</v>
      </c>
      <c r="EE552" s="223" t="s">
        <v>863</v>
      </c>
      <c r="EF552" s="223" t="s">
        <v>863</v>
      </c>
      <c r="EG552" s="230">
        <v>0</v>
      </c>
      <c r="EI552" s="282">
        <v>1</v>
      </c>
      <c r="EJ552" s="282">
        <v>6</v>
      </c>
      <c r="EK552" s="230"/>
      <c r="EL552" s="107">
        <v>2</v>
      </c>
      <c r="EM552" s="107">
        <v>0</v>
      </c>
      <c r="EN552" s="107">
        <v>169</v>
      </c>
      <c r="EO552" s="107">
        <v>83</v>
      </c>
      <c r="EP552" s="557">
        <f>EO552/((EN552/100)*(EN552/100))</f>
        <v>29.060607121599386</v>
      </c>
      <c r="EQ552" s="557">
        <v>0</v>
      </c>
      <c r="ER552" s="107" t="s">
        <v>863</v>
      </c>
      <c r="ES552" s="557">
        <v>3</v>
      </c>
      <c r="ET552" s="557">
        <v>2</v>
      </c>
      <c r="EU552" s="107" t="s">
        <v>863</v>
      </c>
      <c r="EV552" s="107"/>
      <c r="EW552" s="107"/>
      <c r="EX552" s="990">
        <v>8695</v>
      </c>
      <c r="EY552" s="620">
        <v>75</v>
      </c>
      <c r="EZ552" s="620">
        <v>6964</v>
      </c>
      <c r="FA552" s="620">
        <v>2</v>
      </c>
      <c r="FB552" s="621">
        <v>185.70666666666668</v>
      </c>
      <c r="FC552" s="622">
        <v>1008</v>
      </c>
      <c r="FD552" s="607">
        <v>26.88</v>
      </c>
      <c r="FE552" s="623">
        <v>161.28</v>
      </c>
      <c r="FF552" s="624" t="s">
        <v>754</v>
      </c>
      <c r="FG552" s="624" t="s">
        <v>754</v>
      </c>
      <c r="FH552" s="624" t="s">
        <v>754</v>
      </c>
      <c r="FI552" s="624" t="s">
        <v>754</v>
      </c>
      <c r="FJ552" s="624" t="s">
        <v>754</v>
      </c>
      <c r="FK552" s="627" t="s">
        <v>754</v>
      </c>
      <c r="FL552" s="624" t="s">
        <v>754</v>
      </c>
      <c r="FM552" s="591"/>
      <c r="FN552" s="592"/>
      <c r="FP552" s="602"/>
      <c r="FQ552" s="544"/>
      <c r="FR552" s="93"/>
      <c r="FS552" s="629">
        <v>14.474439977024698</v>
      </c>
      <c r="GR552" s="225"/>
      <c r="GS552" s="225"/>
    </row>
    <row r="553" spans="1:201" hidden="1" x14ac:dyDescent="0.25">
      <c r="A553" s="101">
        <v>430</v>
      </c>
      <c r="B553" s="228">
        <f>COUNTIFS($E$1:E553,E553,$G$1:G553,G553)</f>
        <v>1</v>
      </c>
      <c r="C553" s="228"/>
      <c r="D553" s="966">
        <v>8696</v>
      </c>
      <c r="E553" s="233" t="s">
        <v>1684</v>
      </c>
      <c r="F553" s="223" t="s">
        <v>30</v>
      </c>
      <c r="G553" s="603">
        <v>6802160167</v>
      </c>
      <c r="H553" s="230">
        <f t="shared" si="15"/>
        <v>50</v>
      </c>
      <c r="I553" s="223" t="s">
        <v>1682</v>
      </c>
      <c r="J553" s="232" t="s">
        <v>1685</v>
      </c>
      <c r="K553" s="230" t="s">
        <v>53</v>
      </c>
      <c r="L553" s="257" t="s">
        <v>48</v>
      </c>
      <c r="M553" s="230">
        <v>10</v>
      </c>
      <c r="N553" s="223" t="s">
        <v>1551</v>
      </c>
      <c r="O553" s="223" t="s">
        <v>863</v>
      </c>
      <c r="P553" s="230"/>
      <c r="Q553" s="301" t="s">
        <v>1636</v>
      </c>
      <c r="R553" s="230"/>
      <c r="S553" s="230"/>
      <c r="T553" s="173" t="s">
        <v>545</v>
      </c>
      <c r="U553" s="177" t="s">
        <v>1214</v>
      </c>
      <c r="V553" s="173" t="s">
        <v>545</v>
      </c>
      <c r="W553" s="246" t="s">
        <v>1688</v>
      </c>
      <c r="X553" s="173" t="s">
        <v>545</v>
      </c>
      <c r="Y553" s="173" t="s">
        <v>545</v>
      </c>
      <c r="Z553" s="173" t="s">
        <v>545</v>
      </c>
      <c r="AA553" s="105" t="s">
        <v>545</v>
      </c>
      <c r="AB553" s="105" t="s">
        <v>545</v>
      </c>
      <c r="AC553" s="218"/>
      <c r="AD553" s="496">
        <v>21174</v>
      </c>
      <c r="AE553" s="497">
        <v>211740</v>
      </c>
      <c r="AF553" s="498"/>
      <c r="AG553" s="498"/>
      <c r="AH553" s="261" t="s">
        <v>161</v>
      </c>
      <c r="AI553" s="262"/>
      <c r="AP553" s="397">
        <v>58.8</v>
      </c>
      <c r="AQ553" s="320">
        <v>35.1</v>
      </c>
      <c r="AR553" s="371">
        <v>5.7</v>
      </c>
      <c r="AS553" s="492">
        <v>99.600000000000009</v>
      </c>
      <c r="AT553" s="373">
        <v>1.675213675213675</v>
      </c>
      <c r="AU553" s="490">
        <v>9.5487179487179485</v>
      </c>
      <c r="AV553" s="325">
        <v>1.4411764705882351</v>
      </c>
      <c r="AW553" s="226">
        <v>50.6</v>
      </c>
      <c r="AX553" s="326">
        <v>0.9</v>
      </c>
      <c r="AY553" s="226">
        <v>1.45</v>
      </c>
      <c r="AZ553" s="231" t="s">
        <v>754</v>
      </c>
      <c r="BA553" s="327">
        <v>39.1</v>
      </c>
      <c r="BB553" s="231" t="s">
        <v>754</v>
      </c>
      <c r="BD553" s="491"/>
      <c r="BJ553" s="226">
        <v>41.9</v>
      </c>
      <c r="BK553" s="226">
        <v>57.9</v>
      </c>
      <c r="BL553" s="331">
        <v>0.72366148531951635</v>
      </c>
      <c r="BM553" s="332" t="s">
        <v>754</v>
      </c>
      <c r="BN553" s="231" t="s">
        <v>754</v>
      </c>
      <c r="BO553" s="226">
        <v>13.2</v>
      </c>
      <c r="BP553" s="226">
        <v>31.2</v>
      </c>
      <c r="BR553" s="330">
        <v>13.530000000000001</v>
      </c>
      <c r="BS553" s="330">
        <v>82.7</v>
      </c>
      <c r="BT553" s="477">
        <v>34424</v>
      </c>
      <c r="BU553" s="330">
        <v>17.299999999999997</v>
      </c>
      <c r="BV553" s="330">
        <v>28.130000000000003</v>
      </c>
      <c r="BW553" s="330">
        <v>20.6</v>
      </c>
      <c r="BX553" s="330">
        <v>7.4</v>
      </c>
      <c r="BY553" s="330">
        <v>17.100000000000001</v>
      </c>
      <c r="BZ553" s="330">
        <v>6.13</v>
      </c>
      <c r="CA553" s="330">
        <v>40.700000000000003</v>
      </c>
      <c r="CB553" s="330">
        <v>14.6</v>
      </c>
      <c r="CC553" s="330">
        <v>1.29</v>
      </c>
      <c r="CN553" s="470"/>
      <c r="CO553" s="470"/>
      <c r="CP553" s="470"/>
      <c r="CQ553" s="470"/>
      <c r="CR553" s="470"/>
      <c r="CS553" s="470"/>
      <c r="CT553" s="470"/>
      <c r="CU553" s="470"/>
      <c r="CX553" s="158"/>
      <c r="CY553" s="158"/>
      <c r="CZ553" s="62" t="s">
        <v>927</v>
      </c>
      <c r="DA553" s="62" t="s">
        <v>928</v>
      </c>
      <c r="DM553" s="226">
        <v>50</v>
      </c>
      <c r="DN553" s="521" t="s">
        <v>1088</v>
      </c>
      <c r="DO553" s="46" t="s">
        <v>48</v>
      </c>
      <c r="DP553" s="986" t="s">
        <v>161</v>
      </c>
      <c r="DX553" s="223" t="s">
        <v>863</v>
      </c>
      <c r="DY553" s="223" t="s">
        <v>863</v>
      </c>
      <c r="DZ553" s="230">
        <v>171</v>
      </c>
      <c r="EA553" s="230">
        <v>4.0999999999999996</v>
      </c>
      <c r="EB553" s="230">
        <v>95.9</v>
      </c>
      <c r="EC553" s="223" t="s">
        <v>863</v>
      </c>
      <c r="ED553" s="223" t="s">
        <v>863</v>
      </c>
      <c r="EE553" s="223" t="s">
        <v>863</v>
      </c>
      <c r="EF553" s="223" t="s">
        <v>863</v>
      </c>
      <c r="EG553" s="230">
        <v>0</v>
      </c>
      <c r="EI553" s="282" t="s">
        <v>1551</v>
      </c>
      <c r="EJ553" s="282">
        <v>10</v>
      </c>
      <c r="EK553" s="230"/>
      <c r="EL553" s="107">
        <v>2</v>
      </c>
      <c r="EM553" s="107">
        <v>0</v>
      </c>
      <c r="EN553" s="107" t="s">
        <v>754</v>
      </c>
      <c r="EO553" s="107" t="s">
        <v>754</v>
      </c>
      <c r="EP553" s="557" t="s">
        <v>754</v>
      </c>
      <c r="EQ553" s="557">
        <v>1</v>
      </c>
      <c r="ER553" s="107" t="s">
        <v>863</v>
      </c>
      <c r="ES553" s="557">
        <v>2</v>
      </c>
      <c r="ET553" s="557">
        <v>1</v>
      </c>
      <c r="EU553" s="107" t="s">
        <v>863</v>
      </c>
      <c r="EV553" s="107"/>
      <c r="EW553" s="107"/>
      <c r="EX553" s="990">
        <v>8696</v>
      </c>
      <c r="EY553" s="620">
        <v>75</v>
      </c>
      <c r="EZ553" s="620">
        <v>18900</v>
      </c>
      <c r="FA553" s="620">
        <v>2</v>
      </c>
      <c r="FB553" s="621">
        <v>504</v>
      </c>
      <c r="FC553" s="622">
        <v>2975</v>
      </c>
      <c r="FD553" s="607">
        <v>79.333333333333329</v>
      </c>
      <c r="FE553" s="623">
        <v>793.33333333333326</v>
      </c>
      <c r="FF553" s="101">
        <v>40</v>
      </c>
      <c r="FG553" s="625">
        <v>21174</v>
      </c>
      <c r="FH553" s="625">
        <v>400</v>
      </c>
      <c r="FJ553" s="626">
        <v>529.35</v>
      </c>
      <c r="FK553" s="627">
        <v>211.74</v>
      </c>
      <c r="FL553" s="628">
        <v>3.7467334151947354</v>
      </c>
      <c r="FM553" s="591"/>
      <c r="FN553" s="592"/>
      <c r="FP553" s="602"/>
      <c r="FQ553" s="544"/>
      <c r="FR553" s="93"/>
      <c r="FS553" s="629">
        <v>15.74074074074074</v>
      </c>
      <c r="GR553" s="225"/>
      <c r="GS553" s="225"/>
    </row>
    <row r="554" spans="1:201" hidden="1" x14ac:dyDescent="0.25">
      <c r="A554" s="101">
        <v>431</v>
      </c>
      <c r="B554" s="228">
        <f>COUNTIFS($E$1:E554,E554,$G$1:G554,G554)</f>
        <v>2</v>
      </c>
      <c r="C554" s="228"/>
      <c r="D554" s="966">
        <v>8697</v>
      </c>
      <c r="E554" s="233" t="s">
        <v>1684</v>
      </c>
      <c r="F554" s="223" t="s">
        <v>30</v>
      </c>
      <c r="G554" s="603">
        <v>6802160167</v>
      </c>
      <c r="H554" s="230">
        <f t="shared" si="15"/>
        <v>50</v>
      </c>
      <c r="I554" s="223" t="s">
        <v>1682</v>
      </c>
      <c r="J554" s="232" t="s">
        <v>1685</v>
      </c>
      <c r="K554" s="230" t="s">
        <v>53</v>
      </c>
      <c r="L554" s="257" t="s">
        <v>48</v>
      </c>
      <c r="M554" s="230">
        <v>20</v>
      </c>
      <c r="N554" s="223" t="s">
        <v>571</v>
      </c>
      <c r="O554" s="223" t="s">
        <v>863</v>
      </c>
      <c r="P554" s="230"/>
      <c r="Q554" s="301" t="s">
        <v>1636</v>
      </c>
      <c r="R554" s="230"/>
      <c r="S554" s="230"/>
      <c r="T554" s="239" t="s">
        <v>1545</v>
      </c>
      <c r="U554" s="177" t="s">
        <v>1214</v>
      </c>
      <c r="V554" s="193" t="s">
        <v>545</v>
      </c>
      <c r="W554" s="196" t="s">
        <v>1298</v>
      </c>
      <c r="X554" s="173" t="s">
        <v>808</v>
      </c>
      <c r="Y554" s="173" t="s">
        <v>545</v>
      </c>
      <c r="Z554" s="173" t="s">
        <v>545</v>
      </c>
      <c r="AA554" s="105" t="s">
        <v>545</v>
      </c>
      <c r="AB554" s="105" t="s">
        <v>545</v>
      </c>
      <c r="AC554" s="218"/>
      <c r="AD554" s="496">
        <v>14599</v>
      </c>
      <c r="AE554" s="497">
        <v>364975</v>
      </c>
      <c r="AF554" s="498"/>
      <c r="AG554" s="498"/>
      <c r="AH554" s="261" t="s">
        <v>1690</v>
      </c>
      <c r="AI554" s="262"/>
      <c r="AL554" s="338">
        <v>14.9</v>
      </c>
      <c r="AP554" s="397">
        <v>54.5</v>
      </c>
      <c r="AQ554" s="320">
        <v>41.6</v>
      </c>
      <c r="AR554" s="371">
        <v>2.88</v>
      </c>
      <c r="AS554" s="492">
        <v>98.97999999999999</v>
      </c>
      <c r="AT554" s="373">
        <v>1.3100961538461537</v>
      </c>
      <c r="AU554" s="490">
        <v>3.7730769230769226</v>
      </c>
      <c r="AV554" s="325">
        <v>1.2252697841726619</v>
      </c>
      <c r="AX554" s="326"/>
      <c r="AZ554" s="231" t="s">
        <v>754</v>
      </c>
      <c r="BA554" s="327"/>
      <c r="BD554" s="491"/>
      <c r="BL554" s="331" t="e">
        <v>#DIV/0!</v>
      </c>
      <c r="BM554" s="332">
        <v>0.35</v>
      </c>
      <c r="BN554" s="231" t="s">
        <v>754</v>
      </c>
      <c r="BR554" s="330">
        <v>20.009999999999998</v>
      </c>
      <c r="BS554" s="330">
        <v>91.4</v>
      </c>
      <c r="BT554" s="477">
        <v>49123</v>
      </c>
      <c r="BU554" s="330">
        <v>8.5999999999999943</v>
      </c>
      <c r="BV554" s="330">
        <v>37.11</v>
      </c>
      <c r="BW554" s="330">
        <v>28.5</v>
      </c>
      <c r="BX554" s="330">
        <v>12</v>
      </c>
      <c r="BY554" s="330">
        <v>19.100000000000001</v>
      </c>
      <c r="BZ554" s="330">
        <v>8.01</v>
      </c>
      <c r="CA554" s="330">
        <v>40.700000000000003</v>
      </c>
      <c r="CB554" s="330">
        <v>17.100000000000001</v>
      </c>
      <c r="CC554" s="330">
        <v>2.36</v>
      </c>
      <c r="CN554" s="470"/>
      <c r="CO554" s="470"/>
      <c r="CP554" s="470"/>
      <c r="CQ554" s="470"/>
      <c r="CR554" s="470"/>
      <c r="CS554" s="470"/>
      <c r="CT554" s="470"/>
      <c r="CU554" s="470"/>
      <c r="CX554" s="158"/>
      <c r="CY554" s="158"/>
      <c r="CZ554" s="62" t="s">
        <v>927</v>
      </c>
      <c r="DA554" s="62" t="s">
        <v>928</v>
      </c>
      <c r="DM554" s="226">
        <v>50</v>
      </c>
      <c r="DN554" s="521" t="s">
        <v>1088</v>
      </c>
      <c r="DO554" s="46" t="s">
        <v>48</v>
      </c>
      <c r="DP554" s="986" t="s">
        <v>1690</v>
      </c>
      <c r="DX554" s="223" t="s">
        <v>863</v>
      </c>
      <c r="DY554" s="223" t="s">
        <v>863</v>
      </c>
      <c r="DZ554" s="230">
        <v>156</v>
      </c>
      <c r="EA554" s="230">
        <v>3.9</v>
      </c>
      <c r="EB554" s="230">
        <v>96.1</v>
      </c>
      <c r="EC554" s="223" t="s">
        <v>863</v>
      </c>
      <c r="ED554" s="223" t="s">
        <v>863</v>
      </c>
      <c r="EE554" s="223" t="s">
        <v>863</v>
      </c>
      <c r="EF554" s="223" t="s">
        <v>863</v>
      </c>
      <c r="EG554" s="230">
        <v>0</v>
      </c>
      <c r="EI554" s="282" t="s">
        <v>571</v>
      </c>
      <c r="EJ554" s="282">
        <v>20</v>
      </c>
      <c r="EK554" s="230"/>
      <c r="EL554" s="107">
        <v>2</v>
      </c>
      <c r="EM554" s="107">
        <v>0</v>
      </c>
      <c r="EN554" s="107" t="s">
        <v>754</v>
      </c>
      <c r="EO554" s="107" t="s">
        <v>754</v>
      </c>
      <c r="EP554" s="557" t="s">
        <v>754</v>
      </c>
      <c r="EQ554" s="557">
        <v>1</v>
      </c>
      <c r="ER554" s="107" t="s">
        <v>863</v>
      </c>
      <c r="ES554" s="557">
        <v>2</v>
      </c>
      <c r="ET554" s="557">
        <v>1</v>
      </c>
      <c r="EU554" s="107" t="s">
        <v>863</v>
      </c>
      <c r="EV554" s="107"/>
      <c r="EW554" s="107"/>
      <c r="EX554" s="990">
        <v>8697</v>
      </c>
      <c r="EY554" s="620">
        <v>75</v>
      </c>
      <c r="EZ554" s="620">
        <v>19063</v>
      </c>
      <c r="FA554" s="620">
        <v>2</v>
      </c>
      <c r="FB554" s="621">
        <v>508.34666666666669</v>
      </c>
      <c r="FC554" s="622">
        <v>3621</v>
      </c>
      <c r="FD554" s="607">
        <v>96.56</v>
      </c>
      <c r="FE554" s="623">
        <v>1931.2</v>
      </c>
      <c r="FF554" s="101">
        <v>40</v>
      </c>
      <c r="FG554" s="625">
        <v>14599</v>
      </c>
      <c r="FH554" s="625">
        <v>1000</v>
      </c>
      <c r="FJ554" s="626">
        <v>364.97500000000002</v>
      </c>
      <c r="FK554" s="627">
        <v>364.97500000000002</v>
      </c>
      <c r="FL554" s="628">
        <v>5.2913213233783134</v>
      </c>
      <c r="FM554" s="591"/>
      <c r="FN554" s="592"/>
      <c r="FP554" s="602"/>
      <c r="FQ554" s="544"/>
      <c r="FR554" s="93"/>
      <c r="FS554" s="629">
        <v>18.994911608875832</v>
      </c>
      <c r="GR554" s="225"/>
      <c r="GS554" s="225"/>
    </row>
    <row r="555" spans="1:201" hidden="1" x14ac:dyDescent="0.25">
      <c r="A555" s="101">
        <v>432</v>
      </c>
      <c r="B555" s="228">
        <f>COUNTIFS($E$1:E555,E555,$G$1:G555,G555)</f>
        <v>1</v>
      </c>
      <c r="C555" s="228"/>
      <c r="D555" s="966">
        <v>8698</v>
      </c>
      <c r="E555" s="233" t="s">
        <v>1686</v>
      </c>
      <c r="F555" s="223" t="s">
        <v>1687</v>
      </c>
      <c r="G555" s="603">
        <v>455221103</v>
      </c>
      <c r="H555" s="230">
        <f t="shared" si="15"/>
        <v>73</v>
      </c>
      <c r="I555" s="223" t="s">
        <v>1682</v>
      </c>
      <c r="J555" s="232" t="s">
        <v>1664</v>
      </c>
      <c r="K555" s="230" t="s">
        <v>53</v>
      </c>
      <c r="L555" s="257" t="s">
        <v>48</v>
      </c>
      <c r="M555" s="230">
        <v>10</v>
      </c>
      <c r="N555" s="223" t="s">
        <v>1551</v>
      </c>
      <c r="O555" s="223" t="s">
        <v>863</v>
      </c>
      <c r="P555" s="230"/>
      <c r="Q555" s="301" t="s">
        <v>1636</v>
      </c>
      <c r="R555" s="230"/>
      <c r="S555" s="230"/>
      <c r="T555" s="173" t="s">
        <v>545</v>
      </c>
      <c r="U555" s="173" t="s">
        <v>545</v>
      </c>
      <c r="V555" s="173" t="s">
        <v>545</v>
      </c>
      <c r="W555" s="246" t="s">
        <v>1688</v>
      </c>
      <c r="X555" s="173" t="s">
        <v>545</v>
      </c>
      <c r="Y555" s="173" t="s">
        <v>545</v>
      </c>
      <c r="Z555" s="173" t="s">
        <v>545</v>
      </c>
      <c r="AA555" s="105" t="s">
        <v>545</v>
      </c>
      <c r="AB555" s="105" t="s">
        <v>545</v>
      </c>
      <c r="AC555" s="218"/>
      <c r="AD555" s="496">
        <v>4647</v>
      </c>
      <c r="AE555" s="497">
        <v>34852.5</v>
      </c>
      <c r="AF555" s="498"/>
      <c r="AG555" s="498"/>
      <c r="AH555" s="261" t="s">
        <v>161</v>
      </c>
      <c r="AP555" s="397">
        <v>44.3</v>
      </c>
      <c r="AQ555" s="320">
        <v>51.5</v>
      </c>
      <c r="AR555" s="371">
        <v>3.91</v>
      </c>
      <c r="AS555" s="492">
        <v>99.71</v>
      </c>
      <c r="AT555" s="373">
        <v>0.86019417475728155</v>
      </c>
      <c r="AU555" s="490">
        <v>3.363359223300971</v>
      </c>
      <c r="AV555" s="325">
        <v>0.79949467605125424</v>
      </c>
      <c r="AW555" s="226">
        <v>30</v>
      </c>
      <c r="AX555" s="326">
        <v>1.9</v>
      </c>
      <c r="AY555" s="226">
        <v>4.3</v>
      </c>
      <c r="AZ555" s="231" t="s">
        <v>754</v>
      </c>
      <c r="BA555" s="327">
        <v>35</v>
      </c>
      <c r="BB555" s="231" t="s">
        <v>754</v>
      </c>
      <c r="BD555" s="491"/>
      <c r="BJ555" s="226">
        <v>39.200000000000003</v>
      </c>
      <c r="BK555" s="226">
        <v>60.6</v>
      </c>
      <c r="BL555" s="331">
        <v>0.64686468646864692</v>
      </c>
      <c r="BM555" s="332" t="s">
        <v>754</v>
      </c>
      <c r="BN555" s="231" t="s">
        <v>754</v>
      </c>
      <c r="BO555" s="226">
        <v>8.9</v>
      </c>
      <c r="BP555" s="226">
        <v>8.8000000000000007</v>
      </c>
      <c r="BR555" s="62" t="s">
        <v>754</v>
      </c>
      <c r="BS555" s="62" t="s">
        <v>754</v>
      </c>
      <c r="BT555" s="62" t="s">
        <v>754</v>
      </c>
      <c r="BU555" s="62" t="s">
        <v>754</v>
      </c>
      <c r="BV555" s="62" t="s">
        <v>754</v>
      </c>
      <c r="BW555" s="62" t="s">
        <v>754</v>
      </c>
      <c r="BX555" s="62" t="s">
        <v>754</v>
      </c>
      <c r="BY555" s="62" t="s">
        <v>754</v>
      </c>
      <c r="BZ555" s="62" t="s">
        <v>754</v>
      </c>
      <c r="CA555" s="62" t="s">
        <v>754</v>
      </c>
      <c r="CB555" s="62" t="s">
        <v>754</v>
      </c>
      <c r="CC555" s="62" t="s">
        <v>754</v>
      </c>
      <c r="CN555" s="470"/>
      <c r="CO555" s="470"/>
      <c r="CP555" s="470"/>
      <c r="CQ555" s="470"/>
      <c r="CR555" s="470"/>
      <c r="CS555" s="470"/>
      <c r="CT555" s="470"/>
      <c r="CU555" s="470"/>
      <c r="CX555" s="158"/>
      <c r="CY555" s="158"/>
      <c r="CZ555" s="62" t="s">
        <v>935</v>
      </c>
      <c r="DA555" s="62" t="s">
        <v>935</v>
      </c>
      <c r="DM555" s="226">
        <v>73</v>
      </c>
      <c r="DN555" s="266" t="s">
        <v>1090</v>
      </c>
      <c r="DO555" s="46" t="s">
        <v>48</v>
      </c>
      <c r="DP555" s="986" t="s">
        <v>161</v>
      </c>
      <c r="DX555" s="223" t="s">
        <v>863</v>
      </c>
      <c r="DY555" s="223" t="s">
        <v>863</v>
      </c>
      <c r="DZ555" s="230">
        <v>78</v>
      </c>
      <c r="EA555" s="230">
        <v>3.9</v>
      </c>
      <c r="EB555" s="230">
        <v>96.1</v>
      </c>
      <c r="EC555" s="223" t="s">
        <v>863</v>
      </c>
      <c r="ED555" s="223" t="s">
        <v>863</v>
      </c>
      <c r="EE555" s="223" t="s">
        <v>863</v>
      </c>
      <c r="EF555" s="223" t="s">
        <v>863</v>
      </c>
      <c r="EG555" s="230">
        <v>0</v>
      </c>
      <c r="EI555" s="282" t="s">
        <v>1551</v>
      </c>
      <c r="EJ555" s="282">
        <v>10</v>
      </c>
      <c r="EK555" s="230"/>
      <c r="EL555" s="107">
        <v>2</v>
      </c>
      <c r="EM555" s="107">
        <v>0</v>
      </c>
      <c r="EN555" s="107">
        <v>172</v>
      </c>
      <c r="EO555" s="107">
        <v>79</v>
      </c>
      <c r="EP555" s="557">
        <f>EO555/((EN555/100)*(EN555/100))</f>
        <v>26.703623580313685</v>
      </c>
      <c r="EQ555" s="557">
        <v>1</v>
      </c>
      <c r="ER555" s="107" t="s">
        <v>863</v>
      </c>
      <c r="ES555" s="557">
        <v>3</v>
      </c>
      <c r="ET555" s="557">
        <v>2</v>
      </c>
      <c r="EU555" s="107">
        <v>2</v>
      </c>
      <c r="EV555" s="1030">
        <v>42437</v>
      </c>
      <c r="EW555" s="107" t="s">
        <v>2025</v>
      </c>
      <c r="EX555" s="990">
        <v>8698</v>
      </c>
      <c r="EY555" s="620">
        <v>75</v>
      </c>
      <c r="EZ555" s="620">
        <v>12744</v>
      </c>
      <c r="FA555" s="620">
        <v>2</v>
      </c>
      <c r="FB555" s="621">
        <v>339.84</v>
      </c>
      <c r="FC555" s="622">
        <v>1314</v>
      </c>
      <c r="FD555" s="607">
        <v>35.04</v>
      </c>
      <c r="FE555" s="623">
        <v>350.4</v>
      </c>
      <c r="FF555" s="101">
        <v>40</v>
      </c>
      <c r="FG555" s="625">
        <v>4647</v>
      </c>
      <c r="FH555" s="625">
        <v>300</v>
      </c>
      <c r="FJ555" s="626">
        <v>116.175</v>
      </c>
      <c r="FK555" s="627">
        <v>34.852499999999999</v>
      </c>
      <c r="FL555" s="628">
        <v>10.053798149343661</v>
      </c>
      <c r="FM555" s="591"/>
      <c r="FN555" s="592"/>
      <c r="FP555" s="602"/>
      <c r="FQ555" s="544"/>
      <c r="FR555" s="93"/>
      <c r="FS555" s="629">
        <v>10.310734463276836</v>
      </c>
      <c r="GR555" s="225"/>
      <c r="GS555" s="225"/>
    </row>
    <row r="556" spans="1:201" hidden="1" x14ac:dyDescent="0.25">
      <c r="A556" s="101">
        <v>433</v>
      </c>
      <c r="B556" s="228">
        <f>COUNTIFS($E$1:E556,E556,$G$1:G556,G556)</f>
        <v>1</v>
      </c>
      <c r="C556" s="228"/>
      <c r="D556" s="966">
        <v>8707</v>
      </c>
      <c r="E556" s="233" t="s">
        <v>1691</v>
      </c>
      <c r="F556" s="223" t="s">
        <v>41</v>
      </c>
      <c r="G556" s="230">
        <v>515608112</v>
      </c>
      <c r="H556" s="230">
        <f t="shared" si="15"/>
        <v>67</v>
      </c>
      <c r="I556" s="223" t="s">
        <v>1692</v>
      </c>
      <c r="J556" s="232" t="s">
        <v>34</v>
      </c>
      <c r="K556" s="230" t="s">
        <v>53</v>
      </c>
      <c r="L556" s="257" t="s">
        <v>48</v>
      </c>
      <c r="M556" s="230">
        <v>10</v>
      </c>
      <c r="N556" s="223">
        <v>1</v>
      </c>
      <c r="O556" s="223" t="s">
        <v>863</v>
      </c>
      <c r="P556" s="230"/>
      <c r="Q556" s="301"/>
      <c r="R556" s="230"/>
      <c r="S556" s="230"/>
      <c r="T556" s="173" t="s">
        <v>545</v>
      </c>
      <c r="U556" s="177" t="s">
        <v>1214</v>
      </c>
      <c r="V556" s="173" t="s">
        <v>545</v>
      </c>
      <c r="W556" s="246" t="s">
        <v>1688</v>
      </c>
      <c r="X556" s="173" t="s">
        <v>545</v>
      </c>
      <c r="Y556" s="173" t="s">
        <v>545</v>
      </c>
      <c r="Z556" s="173" t="s">
        <v>545</v>
      </c>
      <c r="AA556" s="105" t="s">
        <v>545</v>
      </c>
      <c r="AB556" s="105" t="s">
        <v>545</v>
      </c>
      <c r="AC556" s="230"/>
      <c r="AD556" s="496"/>
      <c r="AE556" s="497"/>
      <c r="AF556" s="498"/>
      <c r="AG556" s="498"/>
      <c r="AH556" s="261" t="s">
        <v>161</v>
      </c>
      <c r="AL556" s="338">
        <v>3.6</v>
      </c>
      <c r="AP556" s="397">
        <v>30.9</v>
      </c>
      <c r="AQ556" s="320">
        <v>62.6</v>
      </c>
      <c r="AR556" s="371">
        <v>4.8899999999999997</v>
      </c>
      <c r="AS556" s="492">
        <v>98.39</v>
      </c>
      <c r="AT556" s="373">
        <v>0.4936102236421725</v>
      </c>
      <c r="AU556" s="490">
        <v>2.4137539936102232</v>
      </c>
      <c r="AV556" s="325">
        <v>0.45784560675655656</v>
      </c>
      <c r="AW556" s="226">
        <v>21.5</v>
      </c>
      <c r="AX556" s="326">
        <v>1.7</v>
      </c>
      <c r="AY556" s="226">
        <v>6.7</v>
      </c>
      <c r="AZ556" s="231" t="s">
        <v>754</v>
      </c>
      <c r="BA556" s="327">
        <v>43.3</v>
      </c>
      <c r="BB556" s="231" t="s">
        <v>754</v>
      </c>
      <c r="BD556" s="491"/>
      <c r="BJ556" s="226">
        <v>39.1</v>
      </c>
      <c r="BK556" s="226">
        <v>60.9</v>
      </c>
      <c r="BL556" s="331">
        <v>0.64203612479474548</v>
      </c>
      <c r="BM556" s="332" t="s">
        <v>754</v>
      </c>
      <c r="BN556" s="231" t="s">
        <v>754</v>
      </c>
      <c r="BO556" s="226">
        <v>4.3</v>
      </c>
      <c r="BP556" s="226">
        <v>11.9</v>
      </c>
      <c r="BR556" s="330">
        <v>28.9</v>
      </c>
      <c r="BS556" s="330">
        <v>88.4</v>
      </c>
      <c r="BT556" s="477">
        <v>37537</v>
      </c>
      <c r="BU556" s="330">
        <v>11.599999999999994</v>
      </c>
      <c r="BV556" s="330">
        <v>53.2</v>
      </c>
      <c r="BW556" s="330">
        <v>29</v>
      </c>
      <c r="BX556" s="330">
        <v>17.8</v>
      </c>
      <c r="BY556" s="330">
        <v>18</v>
      </c>
      <c r="BZ556" s="330">
        <v>11.1</v>
      </c>
      <c r="CA556" s="330">
        <v>39.5</v>
      </c>
      <c r="CB556" s="330">
        <v>24.3</v>
      </c>
      <c r="CC556" s="330">
        <v>2.16</v>
      </c>
      <c r="CN556" s="470"/>
      <c r="CO556" s="470"/>
      <c r="CP556" s="470"/>
      <c r="CQ556" s="470"/>
      <c r="CR556" s="470"/>
      <c r="CS556" s="470"/>
      <c r="CT556" s="470"/>
      <c r="CU556" s="470"/>
      <c r="CX556" s="158" t="s">
        <v>929</v>
      </c>
      <c r="CY556" s="158">
        <v>3</v>
      </c>
      <c r="CZ556" s="62" t="s">
        <v>935</v>
      </c>
      <c r="DA556" s="62" t="s">
        <v>935</v>
      </c>
      <c r="DM556" s="226">
        <v>67</v>
      </c>
      <c r="DN556" s="266" t="s">
        <v>1090</v>
      </c>
      <c r="DO556" s="46" t="s">
        <v>48</v>
      </c>
      <c r="DP556" s="986" t="s">
        <v>161</v>
      </c>
      <c r="DX556" s="223" t="s">
        <v>863</v>
      </c>
      <c r="DY556" s="223" t="s">
        <v>863</v>
      </c>
      <c r="DZ556" s="230">
        <v>251</v>
      </c>
      <c r="EA556" s="230">
        <v>7.1</v>
      </c>
      <c r="EB556" s="230">
        <v>92.9</v>
      </c>
      <c r="EC556" s="223" t="s">
        <v>863</v>
      </c>
      <c r="ED556" s="223" t="s">
        <v>863</v>
      </c>
      <c r="EE556" s="223" t="s">
        <v>863</v>
      </c>
      <c r="EF556" s="223" t="s">
        <v>863</v>
      </c>
      <c r="EG556" s="230">
        <v>0</v>
      </c>
      <c r="EI556" s="282">
        <v>1</v>
      </c>
      <c r="EJ556" s="282">
        <v>10</v>
      </c>
      <c r="EK556" s="230"/>
      <c r="EL556" s="107">
        <v>2</v>
      </c>
      <c r="EM556" s="107">
        <v>0</v>
      </c>
      <c r="EN556" s="107">
        <v>164</v>
      </c>
      <c r="EO556" s="107">
        <v>70</v>
      </c>
      <c r="EP556" s="557">
        <f>EO556/((EN556/100)*(EN556/100))</f>
        <v>26.026174895895306</v>
      </c>
      <c r="EQ556" s="557">
        <v>0</v>
      </c>
      <c r="ER556" s="107" t="s">
        <v>863</v>
      </c>
      <c r="ES556" s="557">
        <v>2</v>
      </c>
      <c r="ET556" s="557">
        <v>1</v>
      </c>
      <c r="EU556" s="107">
        <v>4</v>
      </c>
      <c r="EV556" s="1030">
        <v>43178</v>
      </c>
      <c r="EW556" s="107"/>
      <c r="EX556" s="990">
        <v>8707</v>
      </c>
      <c r="EY556" s="620">
        <v>75</v>
      </c>
      <c r="EZ556" s="620">
        <v>37474</v>
      </c>
      <c r="FA556" s="620">
        <v>2</v>
      </c>
      <c r="FB556" s="621">
        <v>999.30666666666662</v>
      </c>
      <c r="FC556" s="622">
        <v>3295</v>
      </c>
      <c r="FD556" s="607">
        <v>87.86666666666666</v>
      </c>
      <c r="FE556" s="623">
        <v>878.66666666666652</v>
      </c>
      <c r="FF556" s="101">
        <v>40</v>
      </c>
      <c r="FG556" s="625">
        <v>16896</v>
      </c>
      <c r="FH556" s="625">
        <v>350</v>
      </c>
      <c r="FJ556" s="626">
        <v>422.4</v>
      </c>
      <c r="FK556" s="627">
        <v>147.84</v>
      </c>
      <c r="FL556" s="628">
        <v>5.9433621933621925</v>
      </c>
      <c r="FM556" s="591"/>
      <c r="FN556" s="592"/>
      <c r="FP556" s="602"/>
      <c r="FQ556" s="544"/>
      <c r="FR556" s="93"/>
      <c r="FS556" s="629">
        <v>8.792762982334418</v>
      </c>
      <c r="GR556" s="225"/>
      <c r="GS556" s="225"/>
    </row>
    <row r="557" spans="1:201" hidden="1" x14ac:dyDescent="0.25">
      <c r="A557" s="101">
        <v>434</v>
      </c>
      <c r="B557" s="228">
        <f>COUNTIFS($E$1:E557,E557,$G$1:G557,G557)</f>
        <v>1</v>
      </c>
      <c r="C557" s="228"/>
      <c r="D557" s="966">
        <v>8708</v>
      </c>
      <c r="E557" s="233" t="s">
        <v>1693</v>
      </c>
      <c r="F557" s="223" t="s">
        <v>73</v>
      </c>
      <c r="G557" s="230">
        <v>9103314847</v>
      </c>
      <c r="H557" s="230">
        <f t="shared" si="15"/>
        <v>27</v>
      </c>
      <c r="I557" s="223" t="s">
        <v>1692</v>
      </c>
      <c r="J557" s="232" t="s">
        <v>1108</v>
      </c>
      <c r="K557" s="230" t="s">
        <v>53</v>
      </c>
      <c r="L557" s="257" t="s">
        <v>48</v>
      </c>
      <c r="M557" s="230">
        <v>14</v>
      </c>
      <c r="N557" s="223" t="s">
        <v>1125</v>
      </c>
      <c r="O557" s="223" t="s">
        <v>969</v>
      </c>
      <c r="P557" s="230"/>
      <c r="Q557" s="301"/>
      <c r="R557" s="230"/>
      <c r="S557" s="230"/>
      <c r="T557" s="239" t="s">
        <v>1545</v>
      </c>
      <c r="U557" s="177" t="s">
        <v>1214</v>
      </c>
      <c r="V557" s="193" t="s">
        <v>545</v>
      </c>
      <c r="W557" s="196" t="s">
        <v>1298</v>
      </c>
      <c r="X557" s="173" t="s">
        <v>808</v>
      </c>
      <c r="Y557" s="173" t="s">
        <v>545</v>
      </c>
      <c r="Z557" s="173" t="s">
        <v>545</v>
      </c>
      <c r="AA557" s="105" t="s">
        <v>545</v>
      </c>
      <c r="AB557" s="105" t="s">
        <v>545</v>
      </c>
      <c r="AC557" s="230"/>
      <c r="AD557" s="496"/>
      <c r="AE557" s="497"/>
      <c r="AF557" s="498">
        <v>1</v>
      </c>
      <c r="AG557" s="498">
        <v>1000</v>
      </c>
      <c r="AH557" s="261" t="s">
        <v>158</v>
      </c>
      <c r="AL557" s="338">
        <v>4.46</v>
      </c>
      <c r="AP557" s="397">
        <v>44.3</v>
      </c>
      <c r="AQ557" s="320">
        <v>36.6</v>
      </c>
      <c r="AR557" s="371">
        <v>10.9</v>
      </c>
      <c r="AS557" s="492">
        <v>91.800000000000011</v>
      </c>
      <c r="AT557" s="373">
        <v>1.2103825136612021</v>
      </c>
      <c r="AU557" s="490">
        <v>13.193169398907104</v>
      </c>
      <c r="AV557" s="325">
        <v>0.93263157894736837</v>
      </c>
      <c r="AX557" s="326"/>
      <c r="AZ557" s="231" t="s">
        <v>754</v>
      </c>
      <c r="BA557" s="327"/>
      <c r="BD557" s="491"/>
      <c r="BL557" s="331"/>
      <c r="BM557" s="332">
        <v>0.28999999999999998</v>
      </c>
      <c r="BN557" s="231" t="s">
        <v>754</v>
      </c>
      <c r="BR557" s="330">
        <v>13.06</v>
      </c>
      <c r="BS557" s="330">
        <v>90.6</v>
      </c>
      <c r="BT557" s="477">
        <v>42479</v>
      </c>
      <c r="BU557" s="330">
        <v>9.4000000000000057</v>
      </c>
      <c r="BV557" s="330">
        <v>41.46</v>
      </c>
      <c r="BW557" s="330">
        <v>11.5</v>
      </c>
      <c r="BX557" s="330">
        <v>5.32</v>
      </c>
      <c r="BY557" s="330">
        <v>16.8</v>
      </c>
      <c r="BZ557" s="330">
        <v>7.74</v>
      </c>
      <c r="CA557" s="330">
        <v>61.6</v>
      </c>
      <c r="CB557" s="330">
        <v>28.4</v>
      </c>
      <c r="CC557" s="330">
        <v>1.71</v>
      </c>
      <c r="CN557" s="470"/>
      <c r="CO557" s="470"/>
      <c r="CP557" s="470"/>
      <c r="CQ557" s="470"/>
      <c r="CR557" s="470"/>
      <c r="CS557" s="470"/>
      <c r="CT557" s="470"/>
      <c r="CU557" s="470"/>
      <c r="CX557" s="158" t="s">
        <v>929</v>
      </c>
      <c r="CY557" s="158">
        <v>3</v>
      </c>
      <c r="CZ557" s="62" t="s">
        <v>927</v>
      </c>
      <c r="DA557" s="62" t="s">
        <v>927</v>
      </c>
      <c r="DM557" s="226">
        <v>27</v>
      </c>
      <c r="DN557" s="521" t="s">
        <v>1088</v>
      </c>
      <c r="DO557" s="46" t="s">
        <v>48</v>
      </c>
      <c r="DP557" s="986" t="s">
        <v>158</v>
      </c>
      <c r="DX557" s="223" t="s">
        <v>863</v>
      </c>
      <c r="DY557" s="223" t="s">
        <v>863</v>
      </c>
      <c r="DZ557" s="230">
        <v>353</v>
      </c>
      <c r="EA557" s="230">
        <v>9</v>
      </c>
      <c r="EB557" s="230">
        <v>91</v>
      </c>
      <c r="EC557" s="223" t="s">
        <v>863</v>
      </c>
      <c r="ED557" s="223" t="s">
        <v>863</v>
      </c>
      <c r="EE557" s="223" t="s">
        <v>863</v>
      </c>
      <c r="EF557" s="223" t="s">
        <v>863</v>
      </c>
      <c r="EG557" s="230">
        <v>0</v>
      </c>
      <c r="EI557" s="282" t="s">
        <v>1125</v>
      </c>
      <c r="EJ557" s="282">
        <v>14</v>
      </c>
      <c r="EK557" s="230"/>
      <c r="EL557" s="107">
        <v>2</v>
      </c>
      <c r="EM557" s="107">
        <v>1</v>
      </c>
      <c r="EN557" s="107">
        <v>190</v>
      </c>
      <c r="EO557" s="107">
        <v>83</v>
      </c>
      <c r="EP557" s="557">
        <f>EO557/((EN557/100)*(EN557/100))</f>
        <v>22.991689750692522</v>
      </c>
      <c r="EQ557" s="557">
        <v>1</v>
      </c>
      <c r="ER557" s="107" t="s">
        <v>863</v>
      </c>
      <c r="ES557" s="557">
        <v>1</v>
      </c>
      <c r="ET557" s="557">
        <v>2</v>
      </c>
      <c r="EU557" s="107">
        <v>4</v>
      </c>
      <c r="EV557" s="1030">
        <v>43234</v>
      </c>
      <c r="EW557" s="107"/>
      <c r="EX557" s="990">
        <v>8708</v>
      </c>
      <c r="EY557" s="620">
        <v>75</v>
      </c>
      <c r="EZ557" s="620">
        <v>684400</v>
      </c>
      <c r="FA557" s="620">
        <v>2</v>
      </c>
      <c r="FB557" s="621">
        <v>18250.666666666668</v>
      </c>
      <c r="FC557" s="622">
        <v>6461</v>
      </c>
      <c r="FD557" s="607">
        <v>172.29333333333332</v>
      </c>
      <c r="FE557" s="623">
        <v>2412.1066666666666</v>
      </c>
      <c r="FF557" s="101">
        <v>40</v>
      </c>
      <c r="FG557" s="625">
        <v>56987</v>
      </c>
      <c r="FH557" s="625">
        <v>1000</v>
      </c>
      <c r="FJ557" s="626">
        <v>1424.675</v>
      </c>
      <c r="FK557" s="627">
        <v>1424.675</v>
      </c>
      <c r="FL557" s="628">
        <v>1.6930925766695328</v>
      </c>
      <c r="FM557" s="591"/>
      <c r="FN557" s="592"/>
      <c r="FP557" s="602"/>
      <c r="FQ557" s="544"/>
      <c r="FR557" s="93"/>
      <c r="FS557" s="629">
        <v>0.94403857393337232</v>
      </c>
      <c r="GR557" s="225"/>
      <c r="GS557" s="225"/>
    </row>
    <row r="558" spans="1:201" hidden="1" x14ac:dyDescent="0.25">
      <c r="A558" s="101">
        <v>435</v>
      </c>
      <c r="B558" s="228">
        <f>COUNTIFS($E$1:E558,E558,$G$1:G558,G558)</f>
        <v>1</v>
      </c>
      <c r="C558" s="228"/>
      <c r="D558" s="966">
        <v>8709</v>
      </c>
      <c r="E558" s="233" t="s">
        <v>1694</v>
      </c>
      <c r="F558" s="223" t="s">
        <v>64</v>
      </c>
      <c r="G558" s="230">
        <v>5601021525</v>
      </c>
      <c r="H558" s="230">
        <f t="shared" si="15"/>
        <v>62</v>
      </c>
      <c r="I558" s="223" t="s">
        <v>1692</v>
      </c>
      <c r="J558" s="232" t="s">
        <v>1695</v>
      </c>
      <c r="K558" s="230" t="s">
        <v>53</v>
      </c>
      <c r="L558" s="257" t="s">
        <v>48</v>
      </c>
      <c r="M558" s="230">
        <v>15</v>
      </c>
      <c r="N558" s="223" t="s">
        <v>1696</v>
      </c>
      <c r="O558" s="223" t="s">
        <v>863</v>
      </c>
      <c r="P558" s="230"/>
      <c r="Q558" s="301"/>
      <c r="R558" s="230"/>
      <c r="S558" s="230"/>
      <c r="T558" s="239" t="s">
        <v>1545</v>
      </c>
      <c r="U558" s="177" t="s">
        <v>1214</v>
      </c>
      <c r="V558" s="193" t="s">
        <v>545</v>
      </c>
      <c r="W558" s="196" t="s">
        <v>1298</v>
      </c>
      <c r="X558" s="173" t="s">
        <v>808</v>
      </c>
      <c r="Y558" s="173" t="s">
        <v>545</v>
      </c>
      <c r="Z558" s="173" t="s">
        <v>545</v>
      </c>
      <c r="AA558" s="105" t="s">
        <v>545</v>
      </c>
      <c r="AB558" s="105" t="s">
        <v>545</v>
      </c>
      <c r="AC558" s="230"/>
      <c r="AD558" s="496"/>
      <c r="AE558" s="497"/>
      <c r="AF558" s="498"/>
      <c r="AG558" s="498"/>
      <c r="AH558" s="261" t="s">
        <v>158</v>
      </c>
      <c r="AL558" s="338">
        <v>10.4</v>
      </c>
      <c r="AP558" s="397">
        <v>37</v>
      </c>
      <c r="AQ558" s="320">
        <v>48.4</v>
      </c>
      <c r="AR558" s="371">
        <v>11.6</v>
      </c>
      <c r="AS558" s="492">
        <v>97</v>
      </c>
      <c r="AT558" s="373">
        <v>0.76446280991735538</v>
      </c>
      <c r="AU558" s="490">
        <v>8.8677685950413228</v>
      </c>
      <c r="AV558" s="325">
        <v>0.6166666666666667</v>
      </c>
      <c r="AX558" s="326"/>
      <c r="AZ558" s="231" t="s">
        <v>754</v>
      </c>
      <c r="BA558" s="327"/>
      <c r="BD558" s="491"/>
      <c r="BL558" s="331" t="e">
        <v>#DIV/0!</v>
      </c>
      <c r="BM558" s="332">
        <v>0.54</v>
      </c>
      <c r="BN558" s="231" t="s">
        <v>754</v>
      </c>
      <c r="BR558" s="330">
        <v>14.5</v>
      </c>
      <c r="BS558" s="330">
        <v>93.9</v>
      </c>
      <c r="BT558" s="477">
        <v>26633</v>
      </c>
      <c r="BU558" s="330">
        <v>6.0999999999999943</v>
      </c>
      <c r="BV558" s="330">
        <v>40.299999999999997</v>
      </c>
      <c r="BW558" s="330">
        <v>20</v>
      </c>
      <c r="BX558" s="330">
        <v>8.9499999999999993</v>
      </c>
      <c r="BY558" s="330">
        <v>12.4</v>
      </c>
      <c r="BZ558" s="330">
        <v>5.55</v>
      </c>
      <c r="CA558" s="330">
        <v>57.8</v>
      </c>
      <c r="CB558" s="330">
        <v>25.8</v>
      </c>
      <c r="CC558" s="330">
        <v>6.16</v>
      </c>
      <c r="CN558" s="470"/>
      <c r="CO558" s="470"/>
      <c r="CP558" s="470"/>
      <c r="CQ558" s="470"/>
      <c r="CR558" s="470"/>
      <c r="CS558" s="470"/>
      <c r="CT558" s="470"/>
      <c r="CU558" s="470"/>
      <c r="CX558" s="158"/>
      <c r="CY558" s="158"/>
      <c r="CZ558" s="62" t="s">
        <v>927</v>
      </c>
      <c r="DA558" s="62" t="s">
        <v>927</v>
      </c>
      <c r="DM558" s="226">
        <v>62</v>
      </c>
      <c r="DN558" s="521" t="s">
        <v>1088</v>
      </c>
      <c r="DO558" s="46" t="s">
        <v>48</v>
      </c>
      <c r="DP558" s="986" t="s">
        <v>158</v>
      </c>
      <c r="DX558" s="223" t="s">
        <v>863</v>
      </c>
      <c r="DY558" s="223" t="s">
        <v>863</v>
      </c>
      <c r="DZ558" s="230">
        <v>301</v>
      </c>
      <c r="EA558" s="230">
        <v>12.3</v>
      </c>
      <c r="EB558" s="230">
        <v>87.7</v>
      </c>
      <c r="EC558" s="223" t="s">
        <v>863</v>
      </c>
      <c r="ED558" s="223" t="s">
        <v>863</v>
      </c>
      <c r="EE558" s="223" t="s">
        <v>863</v>
      </c>
      <c r="EF558" s="223" t="s">
        <v>863</v>
      </c>
      <c r="EG558" s="230">
        <v>0</v>
      </c>
      <c r="EI558" s="282" t="s">
        <v>1696</v>
      </c>
      <c r="EJ558" s="282">
        <v>15</v>
      </c>
      <c r="EK558" s="230"/>
      <c r="EL558" s="107">
        <v>2</v>
      </c>
      <c r="EM558" s="107">
        <v>0</v>
      </c>
      <c r="EN558" s="107">
        <v>186</v>
      </c>
      <c r="EO558" s="107">
        <v>84</v>
      </c>
      <c r="EP558" s="557">
        <f>EO558/((EN558/100)*(EN558/100))</f>
        <v>24.280263614290668</v>
      </c>
      <c r="EQ558" s="557">
        <v>0</v>
      </c>
      <c r="ER558" s="107" t="s">
        <v>863</v>
      </c>
      <c r="ES558" s="557">
        <v>2</v>
      </c>
      <c r="ET558" s="557">
        <v>1</v>
      </c>
      <c r="EU558" s="107">
        <v>4</v>
      </c>
      <c r="EV558" s="1030">
        <v>43248</v>
      </c>
      <c r="EW558" s="107"/>
      <c r="EX558" s="990">
        <v>8709</v>
      </c>
      <c r="EY558" s="620">
        <v>75</v>
      </c>
      <c r="EZ558" s="620">
        <v>279926</v>
      </c>
      <c r="FA558" s="620">
        <v>2</v>
      </c>
      <c r="FB558" s="621">
        <v>7464.6933333333336</v>
      </c>
      <c r="FC558" s="622">
        <v>5812</v>
      </c>
      <c r="FD558" s="607">
        <v>154.98666666666668</v>
      </c>
      <c r="FE558" s="623">
        <v>2324.8000000000006</v>
      </c>
      <c r="FF558" s="101">
        <v>100</v>
      </c>
      <c r="FG558" s="625">
        <v>46889</v>
      </c>
      <c r="FH558" s="625">
        <v>900</v>
      </c>
      <c r="FJ558" s="626">
        <v>468.89</v>
      </c>
      <c r="FK558" s="627">
        <v>422.00099999999998</v>
      </c>
      <c r="FL558" s="628">
        <v>5.5089916848538296</v>
      </c>
      <c r="FM558" s="591"/>
      <c r="FN558" s="592"/>
      <c r="FP558" s="602"/>
      <c r="FQ558" s="544"/>
      <c r="FR558" s="93"/>
      <c r="FS558" s="629">
        <v>2.0762630123675541</v>
      </c>
      <c r="GR558" s="225"/>
      <c r="GS558" s="225"/>
    </row>
    <row r="559" spans="1:201" hidden="1" x14ac:dyDescent="0.25">
      <c r="A559" s="101">
        <v>436</v>
      </c>
      <c r="B559" s="228">
        <f>COUNTIFS($E$1:E559,E559,$G$1:G559,G559)</f>
        <v>1</v>
      </c>
      <c r="C559" s="228"/>
      <c r="D559" s="966">
        <v>8710</v>
      </c>
      <c r="E559" s="233" t="s">
        <v>1697</v>
      </c>
      <c r="F559" s="223" t="s">
        <v>44</v>
      </c>
      <c r="G559" s="230">
        <v>490526009</v>
      </c>
      <c r="H559" s="230">
        <f t="shared" si="15"/>
        <v>69</v>
      </c>
      <c r="I559" s="223" t="s">
        <v>1692</v>
      </c>
      <c r="J559" s="232" t="s">
        <v>27</v>
      </c>
      <c r="K559" s="230" t="s">
        <v>53</v>
      </c>
      <c r="L559" s="257" t="s">
        <v>48</v>
      </c>
      <c r="M559" s="230">
        <v>27</v>
      </c>
      <c r="N559" s="223">
        <v>8</v>
      </c>
      <c r="O559" s="223" t="s">
        <v>863</v>
      </c>
      <c r="P559" s="230"/>
      <c r="Q559" s="301"/>
      <c r="R559" s="230"/>
      <c r="S559" s="230"/>
      <c r="T559" s="239" t="s">
        <v>1545</v>
      </c>
      <c r="U559" s="177" t="s">
        <v>1214</v>
      </c>
      <c r="V559" s="193" t="s">
        <v>545</v>
      </c>
      <c r="W559" s="196" t="s">
        <v>1298</v>
      </c>
      <c r="X559" s="173" t="s">
        <v>808</v>
      </c>
      <c r="Y559" s="173" t="s">
        <v>545</v>
      </c>
      <c r="Z559" s="173" t="s">
        <v>545</v>
      </c>
      <c r="AA559" s="105" t="s">
        <v>545</v>
      </c>
      <c r="AB559" s="105" t="s">
        <v>545</v>
      </c>
      <c r="AC559" s="230"/>
      <c r="AD559" s="496"/>
      <c r="AE559" s="497"/>
      <c r="AF559" s="498">
        <v>4</v>
      </c>
      <c r="AG559" s="498">
        <v>22700</v>
      </c>
      <c r="AH559" s="261" t="s">
        <v>161</v>
      </c>
      <c r="AL559" s="338">
        <v>48.8</v>
      </c>
      <c r="AP559" s="397">
        <v>1.86</v>
      </c>
      <c r="AQ559" s="320">
        <v>5.26</v>
      </c>
      <c r="AR559" s="371">
        <v>91.8</v>
      </c>
      <c r="AS559" s="492">
        <v>98.92</v>
      </c>
      <c r="AT559" s="373">
        <v>0.35361216730038025</v>
      </c>
      <c r="AU559" s="490">
        <v>32.461596958174908</v>
      </c>
      <c r="AV559" s="325">
        <v>1.9163404079950548E-2</v>
      </c>
      <c r="AX559" s="326"/>
      <c r="AZ559" s="231" t="s">
        <v>754</v>
      </c>
      <c r="BA559" s="327"/>
      <c r="BD559" s="491"/>
      <c r="BL559" s="331" t="e">
        <v>#DIV/0!</v>
      </c>
      <c r="BM559" s="332">
        <v>5.3999999999999999E-2</v>
      </c>
      <c r="BN559" s="231" t="s">
        <v>754</v>
      </c>
      <c r="BR559" s="330">
        <v>4.2699999999999996</v>
      </c>
      <c r="BS559" s="330">
        <v>93.5</v>
      </c>
      <c r="BT559" s="477">
        <v>52418</v>
      </c>
      <c r="BU559" s="330">
        <v>6.5</v>
      </c>
      <c r="BV559" s="330">
        <v>4.8499999999999996</v>
      </c>
      <c r="BW559" s="330">
        <v>51</v>
      </c>
      <c r="BX559" s="330">
        <v>2.71</v>
      </c>
      <c r="BY559" s="330">
        <v>29.4</v>
      </c>
      <c r="BZ559" s="330">
        <v>1.56</v>
      </c>
      <c r="CA559" s="330">
        <v>11</v>
      </c>
      <c r="CB559" s="330">
        <v>0.57999999999999996</v>
      </c>
      <c r="CC559" s="330">
        <v>0.04</v>
      </c>
      <c r="CN559" s="470"/>
      <c r="CO559" s="470"/>
      <c r="CP559" s="470"/>
      <c r="CQ559" s="470"/>
      <c r="CR559" s="470"/>
      <c r="CS559" s="470"/>
      <c r="CT559" s="470"/>
      <c r="CU559" s="470"/>
      <c r="CX559" s="158" t="s">
        <v>929</v>
      </c>
      <c r="CY559" s="158">
        <v>3</v>
      </c>
      <c r="CZ559" s="62" t="s">
        <v>936</v>
      </c>
      <c r="DA559" s="62" t="s">
        <v>936</v>
      </c>
      <c r="DM559" s="226">
        <v>69</v>
      </c>
      <c r="DN559" s="521" t="s">
        <v>1088</v>
      </c>
      <c r="DO559" s="46" t="s">
        <v>48</v>
      </c>
      <c r="DP559" s="986" t="s">
        <v>161</v>
      </c>
      <c r="DQ559" s="98">
        <v>2</v>
      </c>
      <c r="DR559" s="553" t="s">
        <v>27</v>
      </c>
      <c r="DS559" s="553" t="s">
        <v>27</v>
      </c>
      <c r="DX559" s="223" t="s">
        <v>863</v>
      </c>
      <c r="DY559" s="223" t="s">
        <v>863</v>
      </c>
      <c r="DZ559" s="230">
        <v>11722</v>
      </c>
      <c r="EA559" s="230">
        <v>86</v>
      </c>
      <c r="EB559" s="230">
        <v>14</v>
      </c>
      <c r="EC559" s="223" t="s">
        <v>863</v>
      </c>
      <c r="ED559" s="223" t="s">
        <v>863</v>
      </c>
      <c r="EE559" s="223" t="s">
        <v>863</v>
      </c>
      <c r="EF559" s="223" t="s">
        <v>863</v>
      </c>
      <c r="EG559" s="230">
        <v>0</v>
      </c>
      <c r="EH559" s="547">
        <v>3</v>
      </c>
      <c r="EI559" s="282">
        <v>8</v>
      </c>
      <c r="EJ559" s="282">
        <v>27</v>
      </c>
      <c r="EK559" s="230"/>
      <c r="EL559" s="107">
        <v>3</v>
      </c>
      <c r="EM559" s="107">
        <v>0</v>
      </c>
      <c r="EN559" s="107" t="s">
        <v>754</v>
      </c>
      <c r="EO559" s="107" t="s">
        <v>754</v>
      </c>
      <c r="EP559" s="557" t="s">
        <v>754</v>
      </c>
      <c r="EQ559" s="557">
        <v>0</v>
      </c>
      <c r="ER559" s="107" t="s">
        <v>863</v>
      </c>
      <c r="ES559" s="557">
        <v>3</v>
      </c>
      <c r="ET559" s="557">
        <v>2</v>
      </c>
      <c r="EU559" s="107">
        <v>2</v>
      </c>
      <c r="EV559" s="1030">
        <v>41866</v>
      </c>
      <c r="EW559" s="107"/>
      <c r="EX559" s="990">
        <v>8710</v>
      </c>
      <c r="EY559" s="620">
        <v>75</v>
      </c>
      <c r="EZ559" s="620">
        <v>685792</v>
      </c>
      <c r="FA559" s="620">
        <v>2</v>
      </c>
      <c r="FB559" s="621">
        <v>18287.786666666667</v>
      </c>
      <c r="FC559" s="622">
        <v>281038</v>
      </c>
      <c r="FD559" s="607">
        <v>7494.3466666666664</v>
      </c>
      <c r="FE559" s="623">
        <v>202347.35999999996</v>
      </c>
      <c r="FF559" s="101">
        <v>40</v>
      </c>
      <c r="FG559" s="625">
        <v>367744</v>
      </c>
      <c r="FH559" s="625">
        <v>10000</v>
      </c>
      <c r="FJ559" s="626">
        <v>9193.6</v>
      </c>
      <c r="FK559" s="627">
        <v>91936</v>
      </c>
      <c r="FL559" s="628">
        <v>2.2009589279498778</v>
      </c>
      <c r="FM559" s="591"/>
      <c r="FN559" s="592"/>
      <c r="FP559" s="602"/>
      <c r="FQ559" s="544"/>
      <c r="FR559" s="93"/>
      <c r="FS559" s="629">
        <v>40.980063926088377</v>
      </c>
      <c r="GR559" s="225"/>
      <c r="GS559" s="225"/>
    </row>
    <row r="560" spans="1:201" hidden="1" x14ac:dyDescent="0.25">
      <c r="A560" s="101">
        <v>437</v>
      </c>
      <c r="B560" s="228">
        <f>COUNTIFS($E$1:E560,E560,$G$1:G560,G560)</f>
        <v>1</v>
      </c>
      <c r="C560" s="228"/>
      <c r="D560" s="966">
        <v>8711</v>
      </c>
      <c r="E560" s="233" t="s">
        <v>1698</v>
      </c>
      <c r="F560" s="223" t="s">
        <v>1699</v>
      </c>
      <c r="G560" s="230">
        <v>8002093825</v>
      </c>
      <c r="H560" s="230">
        <f t="shared" si="15"/>
        <v>38</v>
      </c>
      <c r="I560" s="223" t="s">
        <v>1692</v>
      </c>
      <c r="J560" s="232" t="s">
        <v>1700</v>
      </c>
      <c r="K560" s="230" t="s">
        <v>53</v>
      </c>
      <c r="L560" s="257" t="s">
        <v>48</v>
      </c>
      <c r="M560" s="230">
        <v>6</v>
      </c>
      <c r="N560" s="223">
        <v>2</v>
      </c>
      <c r="O560" s="223" t="s">
        <v>863</v>
      </c>
      <c r="P560" s="230"/>
      <c r="Q560" s="301"/>
      <c r="R560" s="230"/>
      <c r="S560" s="230"/>
      <c r="T560" s="239" t="s">
        <v>1545</v>
      </c>
      <c r="U560" s="177" t="s">
        <v>1214</v>
      </c>
      <c r="V560" s="193" t="s">
        <v>545</v>
      </c>
      <c r="W560" s="196" t="s">
        <v>1298</v>
      </c>
      <c r="X560" s="173" t="s">
        <v>808</v>
      </c>
      <c r="Y560" s="173" t="s">
        <v>545</v>
      </c>
      <c r="Z560" s="173" t="s">
        <v>545</v>
      </c>
      <c r="AA560" s="105" t="s">
        <v>545</v>
      </c>
      <c r="AB560" s="105" t="s">
        <v>545</v>
      </c>
      <c r="AC560" s="230"/>
      <c r="AD560" s="496"/>
      <c r="AE560" s="497"/>
      <c r="AF560" s="498">
        <v>1</v>
      </c>
      <c r="AG560" s="498">
        <v>600</v>
      </c>
      <c r="AH560" s="261" t="s">
        <v>158</v>
      </c>
      <c r="AL560" s="338">
        <v>25</v>
      </c>
      <c r="AP560" s="397">
        <v>78.099999999999994</v>
      </c>
      <c r="AQ560" s="320">
        <v>17.8</v>
      </c>
      <c r="AR560" s="371">
        <v>3.13</v>
      </c>
      <c r="AS560" s="492">
        <v>99.029999999999987</v>
      </c>
      <c r="AT560" s="373">
        <v>4.3876404494382015</v>
      </c>
      <c r="AU560" s="490">
        <v>13.733314606741571</v>
      </c>
      <c r="AV560" s="325">
        <v>3.7314859053989489</v>
      </c>
      <c r="AX560" s="326"/>
      <c r="AZ560" s="231" t="s">
        <v>754</v>
      </c>
      <c r="BA560" s="327"/>
      <c r="BD560" s="491"/>
      <c r="BL560" s="331" t="e">
        <v>#DIV/0!</v>
      </c>
      <c r="BM560" s="332">
        <v>0.14000000000000001</v>
      </c>
      <c r="BN560" s="231" t="s">
        <v>754</v>
      </c>
      <c r="BR560" s="330">
        <v>7.68</v>
      </c>
      <c r="BS560" s="330">
        <v>91.5</v>
      </c>
      <c r="BT560" s="477">
        <v>61371</v>
      </c>
      <c r="BU560" s="330">
        <v>8.5</v>
      </c>
      <c r="BV560" s="330">
        <v>16.18</v>
      </c>
      <c r="BW560" s="330">
        <v>18.100000000000001</v>
      </c>
      <c r="BX560" s="330">
        <v>3.27</v>
      </c>
      <c r="BY560" s="330">
        <v>24.5</v>
      </c>
      <c r="BZ560" s="330">
        <v>4.41</v>
      </c>
      <c r="CA560" s="330">
        <v>47.1</v>
      </c>
      <c r="CB560" s="330">
        <v>8.5</v>
      </c>
      <c r="CC560" s="330">
        <v>1.1299999999999999</v>
      </c>
      <c r="CN560" s="470"/>
      <c r="CO560" s="470"/>
      <c r="CP560" s="470"/>
      <c r="CQ560" s="470"/>
      <c r="CR560" s="470"/>
      <c r="CS560" s="470"/>
      <c r="CT560" s="470"/>
      <c r="CU560" s="470"/>
      <c r="CX560" s="158" t="s">
        <v>926</v>
      </c>
      <c r="CY560" s="158"/>
      <c r="CZ560" s="62" t="s">
        <v>928</v>
      </c>
      <c r="DA560" s="62" t="s">
        <v>928</v>
      </c>
      <c r="DM560" s="226">
        <v>38</v>
      </c>
      <c r="DN560" s="521" t="s">
        <v>1088</v>
      </c>
      <c r="DO560" s="46" t="s">
        <v>48</v>
      </c>
      <c r="DP560" s="986" t="s">
        <v>158</v>
      </c>
      <c r="DX560" s="223" t="s">
        <v>863</v>
      </c>
      <c r="DY560" s="223" t="s">
        <v>863</v>
      </c>
      <c r="DZ560" s="230">
        <v>418</v>
      </c>
      <c r="EA560" s="230">
        <v>3.9</v>
      </c>
      <c r="EB560" s="230">
        <v>96.1</v>
      </c>
      <c r="EC560" s="223" t="s">
        <v>863</v>
      </c>
      <c r="ED560" s="223" t="s">
        <v>863</v>
      </c>
      <c r="EE560" s="223" t="s">
        <v>863</v>
      </c>
      <c r="EF560" s="223" t="s">
        <v>863</v>
      </c>
      <c r="EG560" s="230">
        <v>0</v>
      </c>
      <c r="EI560" s="282">
        <v>2</v>
      </c>
      <c r="EJ560" s="282">
        <v>6</v>
      </c>
      <c r="EK560" s="230"/>
      <c r="EL560" s="107">
        <v>2</v>
      </c>
      <c r="EM560" s="107">
        <v>0</v>
      </c>
      <c r="EN560" s="107">
        <v>192</v>
      </c>
      <c r="EO560" s="107">
        <v>147</v>
      </c>
      <c r="EP560" s="557">
        <f>EO560/((EN560/100)*(EN560/100))</f>
        <v>39.876302083333336</v>
      </c>
      <c r="EQ560" s="557">
        <v>0</v>
      </c>
      <c r="ER560" s="107" t="s">
        <v>863</v>
      </c>
      <c r="ES560" s="557">
        <v>0</v>
      </c>
      <c r="ET560" s="557">
        <v>0</v>
      </c>
      <c r="EU560" s="107">
        <v>3</v>
      </c>
      <c r="EV560" s="1030">
        <v>43144</v>
      </c>
      <c r="EW560" s="107" t="s">
        <v>2026</v>
      </c>
      <c r="EX560" s="990">
        <v>8711</v>
      </c>
      <c r="EY560" s="620">
        <v>75</v>
      </c>
      <c r="EZ560" s="620">
        <v>40543</v>
      </c>
      <c r="FA560" s="620">
        <v>2</v>
      </c>
      <c r="FB560" s="621">
        <v>1081.1466666666668</v>
      </c>
      <c r="FC560" s="622">
        <v>11557</v>
      </c>
      <c r="FD560" s="607">
        <v>308.18666666666667</v>
      </c>
      <c r="FE560" s="623">
        <v>1849.12</v>
      </c>
      <c r="FF560" s="624">
        <v>40</v>
      </c>
      <c r="FG560" s="625">
        <v>41598</v>
      </c>
      <c r="FH560" s="625">
        <v>1000</v>
      </c>
      <c r="FJ560" s="626">
        <v>1039.95</v>
      </c>
      <c r="FK560" s="627">
        <v>1039.95</v>
      </c>
      <c r="FL560" s="628">
        <v>1.7780854848790806</v>
      </c>
      <c r="FM560" s="591"/>
      <c r="FN560" s="592"/>
      <c r="FP560" s="602"/>
      <c r="FQ560" s="544"/>
      <c r="FR560" s="93"/>
      <c r="FS560" s="629">
        <v>28.505537330735269</v>
      </c>
      <c r="GR560" s="225"/>
      <c r="GS560" s="225"/>
    </row>
    <row r="561" spans="1:201" hidden="1" x14ac:dyDescent="0.25">
      <c r="A561" s="101">
        <v>438</v>
      </c>
      <c r="B561" s="228">
        <f>COUNTIFS($E$1:E561,E561,$G$1:G561,G561)</f>
        <v>1</v>
      </c>
      <c r="C561" s="228"/>
      <c r="D561" s="966">
        <v>8712</v>
      </c>
      <c r="E561" s="233" t="s">
        <v>1701</v>
      </c>
      <c r="F561" s="223" t="s">
        <v>1702</v>
      </c>
      <c r="G561" s="230">
        <v>465716401</v>
      </c>
      <c r="H561" s="230">
        <f t="shared" si="15"/>
        <v>72</v>
      </c>
      <c r="I561" s="223" t="s">
        <v>1692</v>
      </c>
      <c r="J561" s="232" t="s">
        <v>27</v>
      </c>
      <c r="K561" s="230" t="s">
        <v>53</v>
      </c>
      <c r="L561" s="257" t="s">
        <v>48</v>
      </c>
      <c r="M561" s="230">
        <v>17</v>
      </c>
      <c r="N561" s="223">
        <v>1</v>
      </c>
      <c r="O561" s="223" t="s">
        <v>965</v>
      </c>
      <c r="P561" s="230"/>
      <c r="Q561" s="301"/>
      <c r="R561" s="230"/>
      <c r="S561" s="230"/>
      <c r="T561" s="173" t="s">
        <v>545</v>
      </c>
      <c r="U561" s="173" t="s">
        <v>545</v>
      </c>
      <c r="V561" s="173" t="s">
        <v>545</v>
      </c>
      <c r="W561" s="246" t="s">
        <v>1688</v>
      </c>
      <c r="X561" s="173" t="s">
        <v>545</v>
      </c>
      <c r="Y561" s="173" t="s">
        <v>545</v>
      </c>
      <c r="Z561" s="173" t="s">
        <v>545</v>
      </c>
      <c r="AA561" s="105" t="s">
        <v>545</v>
      </c>
      <c r="AB561" s="105" t="s">
        <v>545</v>
      </c>
      <c r="AC561" s="230"/>
      <c r="AD561" s="496"/>
      <c r="AE561" s="497"/>
      <c r="AF561" s="498"/>
      <c r="AG561" s="498"/>
      <c r="AH561" s="261" t="s">
        <v>158</v>
      </c>
      <c r="AP561" s="397">
        <v>11.2</v>
      </c>
      <c r="AQ561" s="320">
        <v>80.400000000000006</v>
      </c>
      <c r="AR561" s="371">
        <v>6.52</v>
      </c>
      <c r="AS561" s="492">
        <v>98.12</v>
      </c>
      <c r="AT561" s="373">
        <v>0.13930348258706465</v>
      </c>
      <c r="AU561" s="490">
        <v>0.90825870646766149</v>
      </c>
      <c r="AV561" s="325">
        <v>0.12885411872986655</v>
      </c>
      <c r="AW561" s="226">
        <v>5.7</v>
      </c>
      <c r="AX561" s="326">
        <v>1.2</v>
      </c>
      <c r="AY561" s="226">
        <v>11.7</v>
      </c>
      <c r="AZ561" s="231" t="s">
        <v>754</v>
      </c>
      <c r="BA561" s="327">
        <v>61.5</v>
      </c>
      <c r="BB561" s="231" t="s">
        <v>754</v>
      </c>
      <c r="BD561" s="491"/>
      <c r="BJ561" s="226">
        <v>40.700000000000003</v>
      </c>
      <c r="BK561" s="226">
        <v>59.7</v>
      </c>
      <c r="BL561" s="331">
        <v>0.68174204355108881</v>
      </c>
      <c r="BM561" s="332" t="s">
        <v>754</v>
      </c>
      <c r="BN561" s="231" t="s">
        <v>754</v>
      </c>
      <c r="BO561" s="226">
        <v>4.9000000000000004</v>
      </c>
      <c r="BP561" s="226">
        <v>16.600000000000001</v>
      </c>
      <c r="BR561" s="62" t="s">
        <v>754</v>
      </c>
      <c r="BS561" s="62" t="s">
        <v>754</v>
      </c>
      <c r="BT561" s="62" t="s">
        <v>754</v>
      </c>
      <c r="BU561" s="62" t="s">
        <v>754</v>
      </c>
      <c r="BV561" s="62" t="s">
        <v>754</v>
      </c>
      <c r="BW561" s="62" t="s">
        <v>754</v>
      </c>
      <c r="BX561" s="62" t="s">
        <v>754</v>
      </c>
      <c r="BY561" s="62" t="s">
        <v>754</v>
      </c>
      <c r="BZ561" s="62" t="s">
        <v>754</v>
      </c>
      <c r="CA561" s="62" t="s">
        <v>754</v>
      </c>
      <c r="CB561" s="62" t="s">
        <v>754</v>
      </c>
      <c r="CC561" s="62" t="s">
        <v>754</v>
      </c>
      <c r="CN561" s="470"/>
      <c r="CO561" s="470"/>
      <c r="CP561" s="470"/>
      <c r="CQ561" s="470"/>
      <c r="CR561" s="470"/>
      <c r="CS561" s="470"/>
      <c r="CT561" s="470"/>
      <c r="CU561" s="470"/>
      <c r="CX561" s="158" t="s">
        <v>929</v>
      </c>
      <c r="CY561" s="158">
        <v>3</v>
      </c>
      <c r="CZ561" s="62" t="s">
        <v>927</v>
      </c>
      <c r="DA561" s="62" t="s">
        <v>927</v>
      </c>
      <c r="DM561" s="226" t="e">
        <v>#REF!</v>
      </c>
      <c r="DN561" s="521" t="s">
        <v>1088</v>
      </c>
      <c r="DO561" s="46" t="s">
        <v>48</v>
      </c>
      <c r="DP561" s="986" t="s">
        <v>158</v>
      </c>
      <c r="DX561" s="230">
        <v>1</v>
      </c>
      <c r="DY561" s="223" t="s">
        <v>863</v>
      </c>
      <c r="DZ561" s="230">
        <v>249</v>
      </c>
      <c r="EA561" s="230">
        <v>49.8</v>
      </c>
      <c r="EB561" s="230">
        <v>50.2</v>
      </c>
      <c r="EC561" s="223" t="s">
        <v>863</v>
      </c>
      <c r="ED561" s="223" t="s">
        <v>863</v>
      </c>
      <c r="EE561" s="223" t="s">
        <v>863</v>
      </c>
      <c r="EF561" s="223" t="s">
        <v>863</v>
      </c>
      <c r="EG561" s="230">
        <v>0</v>
      </c>
      <c r="EI561" s="282">
        <v>1</v>
      </c>
      <c r="EJ561" s="282">
        <v>17</v>
      </c>
      <c r="EK561" s="230"/>
      <c r="EL561" s="107">
        <v>2</v>
      </c>
      <c r="EM561" s="107">
        <v>0</v>
      </c>
      <c r="EN561" s="107" t="s">
        <v>754</v>
      </c>
      <c r="EO561" s="107" t="s">
        <v>754</v>
      </c>
      <c r="EP561" s="557" t="s">
        <v>754</v>
      </c>
      <c r="EQ561" s="557">
        <v>1</v>
      </c>
      <c r="ER561" s="107" t="s">
        <v>863</v>
      </c>
      <c r="ES561" s="557">
        <v>3</v>
      </c>
      <c r="ET561" s="557">
        <v>2</v>
      </c>
      <c r="EU561" s="107" t="s">
        <v>863</v>
      </c>
      <c r="EV561" s="107"/>
      <c r="EW561" s="107"/>
      <c r="EX561" s="990">
        <v>8712</v>
      </c>
      <c r="EY561" s="620">
        <v>75</v>
      </c>
      <c r="EZ561" s="620">
        <v>9685</v>
      </c>
      <c r="FA561" s="620">
        <v>2</v>
      </c>
      <c r="FB561" s="621">
        <v>258.26666666666665</v>
      </c>
      <c r="FC561" s="622">
        <v>1174</v>
      </c>
      <c r="FD561" s="607">
        <v>31.306666666666668</v>
      </c>
      <c r="FE561" s="623">
        <v>532.21333333333337</v>
      </c>
      <c r="FF561" s="624">
        <v>40</v>
      </c>
      <c r="FG561" s="625">
        <v>3322</v>
      </c>
      <c r="FH561" s="625">
        <v>250</v>
      </c>
      <c r="FJ561" s="626">
        <v>83.05</v>
      </c>
      <c r="FK561" s="627">
        <v>20.762499999999999</v>
      </c>
      <c r="FL561" s="628">
        <v>25.633393538029303</v>
      </c>
      <c r="FM561" s="591"/>
      <c r="FN561" s="592"/>
      <c r="FP561" s="602"/>
      <c r="FQ561" s="544"/>
      <c r="FR561" s="93"/>
      <c r="FS561" s="629">
        <v>12.121837893649975</v>
      </c>
      <c r="GR561" s="225"/>
      <c r="GS561" s="225"/>
    </row>
    <row r="562" spans="1:201" hidden="1" x14ac:dyDescent="0.25">
      <c r="A562" s="101">
        <v>439</v>
      </c>
      <c r="B562" s="228">
        <f>COUNTIFS($E$1:E562,E562,$G$1:G562,G562)</f>
        <v>1</v>
      </c>
      <c r="C562" s="228"/>
      <c r="D562" s="966">
        <v>8713</v>
      </c>
      <c r="E562" s="233" t="s">
        <v>1707</v>
      </c>
      <c r="F562" s="223" t="s">
        <v>1708</v>
      </c>
      <c r="G562" s="230">
        <v>320828426</v>
      </c>
      <c r="H562" s="230">
        <f t="shared" si="15"/>
        <v>86</v>
      </c>
      <c r="I562" s="223" t="s">
        <v>1705</v>
      </c>
      <c r="J562" s="232" t="s">
        <v>31</v>
      </c>
      <c r="K562" s="232" t="s">
        <v>28</v>
      </c>
      <c r="L562" s="257" t="s">
        <v>48</v>
      </c>
      <c r="M562" s="230">
        <v>3.5</v>
      </c>
      <c r="N562" s="223" t="s">
        <v>736</v>
      </c>
      <c r="O562" s="223" t="s">
        <v>965</v>
      </c>
      <c r="P562" s="230"/>
      <c r="Q562" s="301" t="s">
        <v>1709</v>
      </c>
      <c r="R562" s="230"/>
      <c r="S562" s="230"/>
      <c r="T562" s="173" t="s">
        <v>545</v>
      </c>
      <c r="U562" s="173" t="s">
        <v>545</v>
      </c>
      <c r="V562" s="173" t="s">
        <v>545</v>
      </c>
      <c r="W562" s="246" t="s">
        <v>1688</v>
      </c>
      <c r="X562" s="173" t="s">
        <v>545</v>
      </c>
      <c r="Y562" s="173" t="s">
        <v>545</v>
      </c>
      <c r="Z562" s="173" t="s">
        <v>545</v>
      </c>
      <c r="AA562" s="105" t="s">
        <v>545</v>
      </c>
      <c r="AB562" s="105" t="s">
        <v>545</v>
      </c>
      <c r="AC562" s="230"/>
      <c r="AD562" s="231" t="s">
        <v>754</v>
      </c>
      <c r="AE562" s="324" t="s">
        <v>754</v>
      </c>
      <c r="AH562" s="261" t="s">
        <v>710</v>
      </c>
      <c r="AI562" s="485"/>
      <c r="AL562" s="338">
        <v>5.6</v>
      </c>
      <c r="AP562" s="397">
        <v>38.1</v>
      </c>
      <c r="AQ562" s="320">
        <v>7.3</v>
      </c>
      <c r="AR562" s="371">
        <v>48.6</v>
      </c>
      <c r="AS562" s="492">
        <v>94</v>
      </c>
      <c r="AT562" s="373">
        <v>5.2191780821917808</v>
      </c>
      <c r="AU562" s="490">
        <v>253.65205479452055</v>
      </c>
      <c r="AV562" s="325">
        <v>0.68157423971377462</v>
      </c>
      <c r="AW562" s="226">
        <v>26.6</v>
      </c>
      <c r="AX562" s="326">
        <v>8.6999999999999993</v>
      </c>
      <c r="AY562" s="226">
        <v>22.8</v>
      </c>
      <c r="AZ562" s="231" t="s">
        <v>754</v>
      </c>
      <c r="BA562" s="327">
        <v>18.2</v>
      </c>
      <c r="BB562" s="231" t="s">
        <v>754</v>
      </c>
      <c r="BD562" s="491"/>
      <c r="BJ562" s="226">
        <v>52.7</v>
      </c>
      <c r="BK562" s="226">
        <v>47.3</v>
      </c>
      <c r="BL562" s="331">
        <v>1.1141649048625795</v>
      </c>
      <c r="BM562" s="332" t="s">
        <v>754</v>
      </c>
      <c r="BN562" s="231" t="s">
        <v>754</v>
      </c>
      <c r="BO562" s="226">
        <v>11</v>
      </c>
      <c r="BP562" s="226">
        <v>10.1</v>
      </c>
      <c r="BR562" s="62" t="s">
        <v>754</v>
      </c>
      <c r="BS562" s="62" t="s">
        <v>754</v>
      </c>
      <c r="BT562" s="62" t="s">
        <v>754</v>
      </c>
      <c r="BU562" s="62" t="s">
        <v>754</v>
      </c>
      <c r="BV562" s="62" t="s">
        <v>754</v>
      </c>
      <c r="BW562" s="62" t="s">
        <v>754</v>
      </c>
      <c r="BX562" s="62" t="s">
        <v>754</v>
      </c>
      <c r="BY562" s="62" t="s">
        <v>754</v>
      </c>
      <c r="BZ562" s="62" t="s">
        <v>754</v>
      </c>
      <c r="CA562" s="62" t="s">
        <v>754</v>
      </c>
      <c r="CB562" s="62" t="s">
        <v>754</v>
      </c>
      <c r="CC562" s="62" t="s">
        <v>754</v>
      </c>
      <c r="CN562" s="470"/>
      <c r="CO562" s="470"/>
      <c r="CP562" s="470"/>
      <c r="CQ562" s="470"/>
      <c r="CR562" s="470"/>
      <c r="CS562" s="470"/>
      <c r="CT562" s="470"/>
      <c r="CU562" s="470"/>
      <c r="CX562" s="158" t="s">
        <v>929</v>
      </c>
      <c r="CY562" s="158">
        <v>3</v>
      </c>
      <c r="CZ562" s="62" t="s">
        <v>1294</v>
      </c>
      <c r="DA562" s="62" t="s">
        <v>1294</v>
      </c>
      <c r="DM562" s="226">
        <v>86</v>
      </c>
      <c r="DN562" s="521" t="s">
        <v>1088</v>
      </c>
      <c r="DO562" s="46" t="s">
        <v>48</v>
      </c>
      <c r="DP562" s="986" t="s">
        <v>2023</v>
      </c>
      <c r="DX562" s="230">
        <v>19.2</v>
      </c>
      <c r="DY562" s="223" t="s">
        <v>863</v>
      </c>
      <c r="DZ562" s="223" t="s">
        <v>863</v>
      </c>
      <c r="EA562" s="223" t="s">
        <v>863</v>
      </c>
      <c r="EB562" s="223" t="s">
        <v>863</v>
      </c>
      <c r="EC562" s="223" t="s">
        <v>863</v>
      </c>
      <c r="ED562" s="223" t="s">
        <v>863</v>
      </c>
      <c r="EE562" s="223" t="s">
        <v>863</v>
      </c>
      <c r="EF562" s="223" t="s">
        <v>863</v>
      </c>
      <c r="EG562" s="223" t="s">
        <v>863</v>
      </c>
      <c r="EI562" s="282" t="s">
        <v>736</v>
      </c>
      <c r="EJ562" s="282">
        <v>3.5</v>
      </c>
      <c r="EK562" s="230"/>
      <c r="EL562" s="107">
        <v>2</v>
      </c>
      <c r="EM562" s="107">
        <v>0</v>
      </c>
      <c r="EN562" s="107">
        <v>175</v>
      </c>
      <c r="EO562" s="107">
        <v>75</v>
      </c>
      <c r="EP562" s="557">
        <f>EO562/((EN562/100)*(EN562/100))</f>
        <v>24.489795918367346</v>
      </c>
      <c r="EQ562" s="557">
        <v>2</v>
      </c>
      <c r="ER562" s="107" t="s">
        <v>863</v>
      </c>
      <c r="ES562" s="557" t="s">
        <v>754</v>
      </c>
      <c r="ET562" s="557" t="s">
        <v>754</v>
      </c>
      <c r="EU562" s="107" t="s">
        <v>863</v>
      </c>
      <c r="EV562" s="107"/>
      <c r="EW562" s="107" t="s">
        <v>2012</v>
      </c>
      <c r="EX562" s="990">
        <v>8713</v>
      </c>
      <c r="EY562" s="620">
        <v>75</v>
      </c>
      <c r="EZ562" s="620">
        <v>441770</v>
      </c>
      <c r="FA562" s="620">
        <v>2</v>
      </c>
      <c r="FB562" s="621">
        <v>11780.533333333333</v>
      </c>
      <c r="FC562" s="622">
        <v>3572</v>
      </c>
      <c r="FD562" s="607">
        <v>95.25333333333333</v>
      </c>
      <c r="FE562" s="623">
        <v>333.38666666666666</v>
      </c>
      <c r="FF562" s="624" t="s">
        <v>754</v>
      </c>
      <c r="FG562" s="624" t="s">
        <v>754</v>
      </c>
      <c r="FH562" s="624" t="s">
        <v>754</v>
      </c>
      <c r="FI562" s="624" t="s">
        <v>754</v>
      </c>
      <c r="FJ562" s="624" t="s">
        <v>754</v>
      </c>
      <c r="FK562" s="627" t="s">
        <v>754</v>
      </c>
      <c r="FL562" s="624" t="s">
        <v>754</v>
      </c>
      <c r="FM562" s="591"/>
      <c r="FN562" s="592"/>
      <c r="FP562" s="602"/>
      <c r="FQ562" s="544"/>
      <c r="FR562" s="93"/>
      <c r="FS562" s="629">
        <v>0.80856554315594087</v>
      </c>
      <c r="GR562" s="225"/>
      <c r="GS562" s="225"/>
    </row>
    <row r="563" spans="1:201" hidden="1" x14ac:dyDescent="0.25">
      <c r="A563" s="101">
        <v>440</v>
      </c>
      <c r="B563" s="228">
        <f>COUNTIFS($E$1:E563,E563,$G$1:G563,G563)</f>
        <v>1</v>
      </c>
      <c r="C563" s="228"/>
      <c r="D563" s="966">
        <v>8714</v>
      </c>
      <c r="E563" s="233" t="s">
        <v>1710</v>
      </c>
      <c r="F563" s="223" t="s">
        <v>63</v>
      </c>
      <c r="G563" s="230">
        <v>7206085766</v>
      </c>
      <c r="H563" s="230">
        <f t="shared" si="15"/>
        <v>46</v>
      </c>
      <c r="I563" s="223" t="s">
        <v>1705</v>
      </c>
      <c r="J563" s="232" t="s">
        <v>66</v>
      </c>
      <c r="K563" s="230" t="s">
        <v>53</v>
      </c>
      <c r="L563" s="257" t="s">
        <v>48</v>
      </c>
      <c r="M563" s="230">
        <v>29</v>
      </c>
      <c r="N563" s="223" t="s">
        <v>1221</v>
      </c>
      <c r="O563" s="223" t="s">
        <v>863</v>
      </c>
      <c r="P563" s="230"/>
      <c r="Q563" s="301" t="s">
        <v>1709</v>
      </c>
      <c r="R563" s="230"/>
      <c r="S563" s="230"/>
      <c r="T563" s="239" t="s">
        <v>1545</v>
      </c>
      <c r="U563" s="177" t="s">
        <v>1214</v>
      </c>
      <c r="V563" s="193" t="s">
        <v>545</v>
      </c>
      <c r="W563" s="196" t="s">
        <v>1298</v>
      </c>
      <c r="X563" s="173" t="s">
        <v>808</v>
      </c>
      <c r="Y563" s="173" t="s">
        <v>545</v>
      </c>
      <c r="Z563" s="173" t="s">
        <v>545</v>
      </c>
      <c r="AA563" s="105" t="s">
        <v>545</v>
      </c>
      <c r="AB563" s="105" t="s">
        <v>545</v>
      </c>
      <c r="AC563" s="230"/>
      <c r="AD563" s="62">
        <v>522473</v>
      </c>
      <c r="AE563" s="324">
        <v>130618.25</v>
      </c>
      <c r="AF563" s="226">
        <v>4</v>
      </c>
      <c r="AG563" s="226">
        <v>32200</v>
      </c>
      <c r="AH563" s="261" t="s">
        <v>161</v>
      </c>
      <c r="AI563" s="485"/>
      <c r="AL563" s="338">
        <v>68.400000000000006</v>
      </c>
      <c r="AP563" s="397">
        <v>0.82</v>
      </c>
      <c r="AQ563" s="320">
        <v>6.33</v>
      </c>
      <c r="AR563" s="371">
        <v>91.7</v>
      </c>
      <c r="AS563" s="492">
        <v>98.850000000000009</v>
      </c>
      <c r="AT563" s="373">
        <v>0.12954186413902052</v>
      </c>
      <c r="AU563" s="490">
        <v>11.878988941548183</v>
      </c>
      <c r="AV563" s="325">
        <v>8.3647862899112503E-3</v>
      </c>
      <c r="AX563" s="326"/>
      <c r="AZ563" s="231" t="s">
        <v>754</v>
      </c>
      <c r="BA563" s="327"/>
      <c r="BD563" s="491"/>
      <c r="BL563" s="331" t="e">
        <v>#DIV/0!</v>
      </c>
      <c r="BM563" s="332">
        <v>0.01</v>
      </c>
      <c r="BN563" s="231" t="s">
        <v>754</v>
      </c>
      <c r="BR563" s="330">
        <v>6.23</v>
      </c>
      <c r="BS563" s="330">
        <v>93.6</v>
      </c>
      <c r="BT563" s="477">
        <v>54907</v>
      </c>
      <c r="BU563" s="330">
        <v>6.4000000000000057</v>
      </c>
      <c r="BV563" s="330">
        <v>6.3900000000000006</v>
      </c>
      <c r="BW563" s="330">
        <v>57.6</v>
      </c>
      <c r="BX563" s="330">
        <v>4.13</v>
      </c>
      <c r="BY563" s="330">
        <v>29.2</v>
      </c>
      <c r="BZ563" s="330">
        <v>2.1</v>
      </c>
      <c r="CA563" s="330">
        <v>2.25</v>
      </c>
      <c r="CB563" s="330">
        <v>0.16</v>
      </c>
      <c r="CC563" s="330">
        <v>2.3E-2</v>
      </c>
      <c r="CN563" s="470"/>
      <c r="CO563" s="470"/>
      <c r="CP563" s="470"/>
      <c r="CQ563" s="470"/>
      <c r="CR563" s="470"/>
      <c r="CS563" s="470"/>
      <c r="CT563" s="470"/>
      <c r="CU563" s="470"/>
      <c r="CX563" s="158"/>
      <c r="CY563" s="158"/>
      <c r="CZ563" s="62" t="s">
        <v>936</v>
      </c>
      <c r="DA563" s="62" t="s">
        <v>936</v>
      </c>
      <c r="DM563" s="226">
        <v>46</v>
      </c>
      <c r="DN563" s="521" t="s">
        <v>1088</v>
      </c>
      <c r="DO563" s="46" t="s">
        <v>48</v>
      </c>
      <c r="DP563" s="986" t="s">
        <v>161</v>
      </c>
      <c r="DQ563" s="98">
        <v>2</v>
      </c>
      <c r="DR563" s="553" t="s">
        <v>34</v>
      </c>
      <c r="DS563" s="553" t="s">
        <v>66</v>
      </c>
      <c r="DX563" s="223">
        <v>80.400000000000006</v>
      </c>
      <c r="DY563" s="223" t="s">
        <v>863</v>
      </c>
      <c r="DZ563" s="230">
        <v>17907</v>
      </c>
      <c r="EA563" s="230">
        <v>83.7</v>
      </c>
      <c r="EB563" s="230">
        <v>16.3</v>
      </c>
      <c r="EC563" s="230">
        <v>28.9</v>
      </c>
      <c r="ED563" s="223" t="s">
        <v>1516</v>
      </c>
      <c r="EE563" s="223" t="s">
        <v>863</v>
      </c>
      <c r="EF563" s="230">
        <v>3.55</v>
      </c>
      <c r="EG563" s="230">
        <v>0</v>
      </c>
      <c r="EH563" s="547">
        <v>7</v>
      </c>
      <c r="EI563" s="282" t="s">
        <v>1221</v>
      </c>
      <c r="EJ563" s="282">
        <v>29</v>
      </c>
      <c r="EK563" s="230"/>
      <c r="EL563" s="107">
        <v>3</v>
      </c>
      <c r="EM563" s="107">
        <v>0</v>
      </c>
      <c r="EN563" s="107" t="s">
        <v>754</v>
      </c>
      <c r="EO563" s="107" t="s">
        <v>754</v>
      </c>
      <c r="EP563" s="557" t="s">
        <v>754</v>
      </c>
      <c r="EQ563" s="557">
        <v>2</v>
      </c>
      <c r="ER563" s="107" t="s">
        <v>863</v>
      </c>
      <c r="ES563" s="557">
        <v>2</v>
      </c>
      <c r="ET563" s="557">
        <v>1</v>
      </c>
      <c r="EU563" s="107" t="s">
        <v>863</v>
      </c>
      <c r="EV563" s="107"/>
      <c r="EW563" s="107" t="s">
        <v>2027</v>
      </c>
      <c r="EX563" s="990">
        <v>8714</v>
      </c>
      <c r="EY563" s="620">
        <v>75</v>
      </c>
      <c r="EZ563" s="620">
        <v>494333</v>
      </c>
      <c r="FA563" s="620">
        <v>2</v>
      </c>
      <c r="FB563" s="621">
        <v>13182.213333333333</v>
      </c>
      <c r="FC563" s="622">
        <v>418011</v>
      </c>
      <c r="FD563" s="607">
        <v>11146.96</v>
      </c>
      <c r="FE563" s="623">
        <v>323261.84000000003</v>
      </c>
      <c r="FF563" s="624">
        <v>40</v>
      </c>
      <c r="FG563" s="934">
        <v>522473</v>
      </c>
      <c r="FH563" s="625">
        <v>10000</v>
      </c>
      <c r="FJ563" s="626">
        <v>13061.825000000001</v>
      </c>
      <c r="FK563" s="627">
        <v>130618.25</v>
      </c>
      <c r="FL563" s="628">
        <v>2.4748596769593836</v>
      </c>
      <c r="FM563" s="591"/>
      <c r="FN563" s="592"/>
      <c r="FP563" s="602"/>
      <c r="FQ563" s="544"/>
      <c r="FR563" s="93"/>
      <c r="FS563" s="629">
        <v>84.560609953209678</v>
      </c>
      <c r="GR563" s="225"/>
      <c r="GS563" s="225"/>
    </row>
    <row r="564" spans="1:201" hidden="1" x14ac:dyDescent="0.25">
      <c r="A564" s="101">
        <v>441</v>
      </c>
      <c r="B564" s="228">
        <f>COUNTIFS($E$1:E564,E564,$G$1:G564,G564)</f>
        <v>2</v>
      </c>
      <c r="C564" s="228"/>
      <c r="D564" s="966">
        <v>8715</v>
      </c>
      <c r="E564" s="233" t="s">
        <v>1711</v>
      </c>
      <c r="F564" s="223" t="s">
        <v>81</v>
      </c>
      <c r="G564" s="230">
        <v>7501034596</v>
      </c>
      <c r="H564" s="230">
        <f t="shared" si="15"/>
        <v>43</v>
      </c>
      <c r="I564" s="223" t="s">
        <v>1705</v>
      </c>
      <c r="J564" s="232" t="s">
        <v>1274</v>
      </c>
      <c r="K564" s="230" t="s">
        <v>53</v>
      </c>
      <c r="L564" s="257" t="s">
        <v>48</v>
      </c>
      <c r="M564" s="230">
        <v>16</v>
      </c>
      <c r="N564" s="223" t="s">
        <v>844</v>
      </c>
      <c r="O564" s="223" t="s">
        <v>863</v>
      </c>
      <c r="P564" s="230"/>
      <c r="Q564" s="301" t="s">
        <v>1709</v>
      </c>
      <c r="R564" s="230"/>
      <c r="S564" s="230"/>
      <c r="T564" s="173" t="s">
        <v>545</v>
      </c>
      <c r="U564" s="177" t="s">
        <v>1214</v>
      </c>
      <c r="V564" s="173" t="s">
        <v>545</v>
      </c>
      <c r="W564" s="246" t="s">
        <v>1688</v>
      </c>
      <c r="X564" s="173" t="s">
        <v>545</v>
      </c>
      <c r="Y564" s="173" t="s">
        <v>545</v>
      </c>
      <c r="Z564" s="173" t="s">
        <v>545</v>
      </c>
      <c r="AA564" s="105" t="s">
        <v>545</v>
      </c>
      <c r="AB564" s="105" t="s">
        <v>545</v>
      </c>
      <c r="AC564" s="230"/>
      <c r="AD564" s="62">
        <v>6284</v>
      </c>
      <c r="AE564" s="324">
        <v>157.1</v>
      </c>
      <c r="AH564" s="261" t="s">
        <v>161</v>
      </c>
      <c r="AI564" s="485"/>
      <c r="AL564" s="338">
        <v>27.6</v>
      </c>
      <c r="AP564" s="397">
        <v>22.5</v>
      </c>
      <c r="AQ564" s="320">
        <v>44.2</v>
      </c>
      <c r="AR564" s="371">
        <v>31.6</v>
      </c>
      <c r="AS564" s="492">
        <v>98.300000000000011</v>
      </c>
      <c r="AT564" s="373">
        <v>0.50904977375565608</v>
      </c>
      <c r="AU564" s="490">
        <v>16.085972850678733</v>
      </c>
      <c r="AV564" s="325">
        <v>0.29683377308707121</v>
      </c>
      <c r="AW564" s="226">
        <v>16.600000000000001</v>
      </c>
      <c r="AX564" s="326">
        <v>1.1000000000000001</v>
      </c>
      <c r="AY564" s="226">
        <v>4.9000000000000004</v>
      </c>
      <c r="AZ564" s="231" t="s">
        <v>754</v>
      </c>
      <c r="BA564" s="327">
        <v>21.8</v>
      </c>
      <c r="BB564" s="231" t="s">
        <v>754</v>
      </c>
      <c r="BD564" s="491"/>
      <c r="BJ564" s="226">
        <v>32.700000000000003</v>
      </c>
      <c r="BK564" s="226">
        <v>67.3</v>
      </c>
      <c r="BL564" s="331">
        <v>0.48588410104011892</v>
      </c>
      <c r="BM564" s="332" t="s">
        <v>754</v>
      </c>
      <c r="BN564" s="231" t="s">
        <v>754</v>
      </c>
      <c r="BO564" s="226">
        <v>20.6</v>
      </c>
      <c r="BP564" s="226">
        <v>17.899999999999999</v>
      </c>
      <c r="BR564" s="330">
        <v>35.1</v>
      </c>
      <c r="BS564" s="330">
        <v>92.8</v>
      </c>
      <c r="BT564" s="477">
        <v>41313</v>
      </c>
      <c r="BU564" s="330">
        <v>7.2000000000000028</v>
      </c>
      <c r="BV564" s="330">
        <v>45.8</v>
      </c>
      <c r="BW564" s="330">
        <v>49.5</v>
      </c>
      <c r="BX564" s="330">
        <v>25</v>
      </c>
      <c r="BY564" s="330">
        <v>20.100000000000001</v>
      </c>
      <c r="BZ564" s="330">
        <v>10.1</v>
      </c>
      <c r="CA564" s="330">
        <v>21.3</v>
      </c>
      <c r="CB564" s="330">
        <v>10.7</v>
      </c>
      <c r="CC564" s="330">
        <v>1.24</v>
      </c>
      <c r="CN564" s="470"/>
      <c r="CO564" s="470"/>
      <c r="CP564" s="470"/>
      <c r="CQ564" s="470"/>
      <c r="CR564" s="470"/>
      <c r="CS564" s="470"/>
      <c r="CT564" s="470"/>
      <c r="CU564" s="470"/>
      <c r="CX564" s="158"/>
      <c r="CY564" s="158"/>
      <c r="CZ564" s="62" t="s">
        <v>1293</v>
      </c>
      <c r="DA564" s="62" t="s">
        <v>1293</v>
      </c>
      <c r="DM564" s="226">
        <v>43</v>
      </c>
      <c r="DN564" s="521" t="s">
        <v>1088</v>
      </c>
      <c r="DO564" s="46" t="s">
        <v>48</v>
      </c>
      <c r="DP564" s="986" t="s">
        <v>161</v>
      </c>
      <c r="DX564" s="223" t="s">
        <v>863</v>
      </c>
      <c r="DY564" s="223" t="s">
        <v>863</v>
      </c>
      <c r="DZ564" s="230">
        <v>180</v>
      </c>
      <c r="EA564" s="230">
        <v>23.9</v>
      </c>
      <c r="EB564" s="230">
        <v>76.099999999999994</v>
      </c>
      <c r="EC564" s="223" t="s">
        <v>863</v>
      </c>
      <c r="ED564" s="223" t="s">
        <v>863</v>
      </c>
      <c r="EE564" s="223" t="s">
        <v>863</v>
      </c>
      <c r="EF564" s="223" t="s">
        <v>863</v>
      </c>
      <c r="EG564" s="230">
        <v>0</v>
      </c>
      <c r="EI564" s="282" t="s">
        <v>844</v>
      </c>
      <c r="EJ564" s="282">
        <v>16</v>
      </c>
      <c r="EK564" s="230"/>
      <c r="EL564" s="107">
        <v>2</v>
      </c>
      <c r="EM564" s="107">
        <v>1</v>
      </c>
      <c r="EN564" s="107" t="s">
        <v>754</v>
      </c>
      <c r="EO564" s="107" t="s">
        <v>754</v>
      </c>
      <c r="EP564" s="557" t="s">
        <v>754</v>
      </c>
      <c r="EQ564" s="557">
        <v>2</v>
      </c>
      <c r="ER564" s="107" t="s">
        <v>863</v>
      </c>
      <c r="ES564" s="557">
        <v>2</v>
      </c>
      <c r="ET564" s="557">
        <v>1</v>
      </c>
      <c r="EU564" s="107">
        <v>1</v>
      </c>
      <c r="EV564" s="107" t="s">
        <v>754</v>
      </c>
      <c r="EW564" s="107"/>
      <c r="EX564" s="990">
        <v>8715</v>
      </c>
      <c r="EY564" s="620">
        <v>75</v>
      </c>
      <c r="EZ564" s="620">
        <v>16907</v>
      </c>
      <c r="FA564" s="620">
        <v>2</v>
      </c>
      <c r="FB564" s="621">
        <v>450.85333333333335</v>
      </c>
      <c r="FC564" s="622">
        <v>3757</v>
      </c>
      <c r="FD564" s="607">
        <v>100.18666666666667</v>
      </c>
      <c r="FE564" s="623">
        <v>1602.9866666666667</v>
      </c>
      <c r="FF564" s="624">
        <v>40</v>
      </c>
      <c r="FG564" s="934">
        <v>6284</v>
      </c>
      <c r="FH564" s="625">
        <v>1000</v>
      </c>
      <c r="FJ564" s="626">
        <v>157.1</v>
      </c>
      <c r="FK564" s="627">
        <v>157.1</v>
      </c>
      <c r="FL564" s="628">
        <v>10.203607044345429</v>
      </c>
      <c r="FM564" s="591"/>
      <c r="FN564" s="592"/>
      <c r="FP564" s="602"/>
      <c r="FQ564" s="544"/>
      <c r="FR564" s="93"/>
      <c r="FS564" s="629">
        <v>22.221565032235169</v>
      </c>
      <c r="GR564" s="225"/>
      <c r="GS564" s="225"/>
    </row>
    <row r="565" spans="1:201" hidden="1" x14ac:dyDescent="0.25">
      <c r="A565" s="101">
        <v>442</v>
      </c>
      <c r="B565" s="228">
        <f>COUNTIFS($E$1:E565,E565,$G$1:G565,G565)</f>
        <v>4</v>
      </c>
      <c r="C565" s="228"/>
      <c r="D565" s="966">
        <v>8722</v>
      </c>
      <c r="E565" s="233" t="s">
        <v>769</v>
      </c>
      <c r="F565" s="223" t="s">
        <v>35</v>
      </c>
      <c r="G565" s="230">
        <v>455408485</v>
      </c>
      <c r="H565" s="230">
        <f t="shared" si="15"/>
        <v>73</v>
      </c>
      <c r="I565" s="223" t="s">
        <v>1712</v>
      </c>
      <c r="J565" s="232" t="s">
        <v>331</v>
      </c>
      <c r="K565" s="230" t="s">
        <v>53</v>
      </c>
      <c r="L565" s="257" t="s">
        <v>48</v>
      </c>
      <c r="M565" s="230">
        <v>19</v>
      </c>
      <c r="N565" s="223">
        <v>5</v>
      </c>
      <c r="O565" s="223" t="s">
        <v>863</v>
      </c>
      <c r="P565" s="230"/>
      <c r="Q565" s="630" t="s">
        <v>1709</v>
      </c>
      <c r="R565" s="230"/>
      <c r="S565" s="230"/>
      <c r="T565" s="615" t="s">
        <v>1545</v>
      </c>
      <c r="U565" s="175" t="s">
        <v>1214</v>
      </c>
      <c r="V565" s="523" t="s">
        <v>545</v>
      </c>
      <c r="W565" s="172" t="s">
        <v>1298</v>
      </c>
      <c r="X565" s="172" t="s">
        <v>808</v>
      </c>
      <c r="Y565" s="172" t="s">
        <v>545</v>
      </c>
      <c r="Z565" s="172" t="s">
        <v>545</v>
      </c>
      <c r="AA565" s="223" t="s">
        <v>545</v>
      </c>
      <c r="AB565" s="223" t="s">
        <v>545</v>
      </c>
      <c r="AC565" s="230"/>
      <c r="AD565" s="616">
        <v>50367</v>
      </c>
      <c r="AE565" s="324">
        <v>1259.175</v>
      </c>
      <c r="AF565" s="617">
        <v>1</v>
      </c>
      <c r="AG565" s="617">
        <v>860</v>
      </c>
      <c r="AH565" s="261" t="s">
        <v>158</v>
      </c>
      <c r="AI565" s="485"/>
      <c r="AJ565" s="230"/>
      <c r="AK565" s="230"/>
      <c r="AL565" s="443">
        <v>3.26</v>
      </c>
      <c r="AM565" s="230"/>
      <c r="AN565" s="230"/>
      <c r="AO565" s="230"/>
      <c r="AP565" s="526">
        <v>66.400000000000006</v>
      </c>
      <c r="AQ565" s="526">
        <v>16.8</v>
      </c>
      <c r="AR565" s="526">
        <v>16</v>
      </c>
      <c r="AS565" s="492">
        <v>99.2</v>
      </c>
      <c r="AT565" s="323">
        <v>3.9523809523809526</v>
      </c>
      <c r="AU565" s="595">
        <v>63.238095238095241</v>
      </c>
      <c r="AV565" s="527">
        <v>2.0243902439024395</v>
      </c>
      <c r="AW565" s="230">
        <v>36.200000000000003</v>
      </c>
      <c r="AX565" s="529">
        <v>1.4</v>
      </c>
      <c r="AY565" s="230">
        <v>2.4</v>
      </c>
      <c r="AZ565" s="223" t="s">
        <v>754</v>
      </c>
      <c r="BA565" s="531">
        <v>1.7</v>
      </c>
      <c r="BB565" s="230">
        <v>0.02</v>
      </c>
      <c r="BC565" s="585"/>
      <c r="BD565" s="98">
        <v>12.9</v>
      </c>
      <c r="BE565" s="230"/>
      <c r="BF565" s="230"/>
      <c r="BG565" s="230"/>
      <c r="BH565" s="230"/>
      <c r="BI565" s="230"/>
      <c r="BJ565" s="230">
        <v>54.9</v>
      </c>
      <c r="BK565" s="230">
        <v>44.5</v>
      </c>
      <c r="BL565" s="534">
        <v>1.2337078651685394</v>
      </c>
      <c r="BM565" s="613">
        <v>0.6</v>
      </c>
      <c r="BN565" s="223" t="s">
        <v>754</v>
      </c>
      <c r="BO565" s="230">
        <v>2</v>
      </c>
      <c r="BP565" s="230">
        <v>3.1</v>
      </c>
      <c r="BQ565" s="586"/>
      <c r="BR565" s="530">
        <v>7.0699999999999994</v>
      </c>
      <c r="BS565" s="530">
        <v>91.4</v>
      </c>
      <c r="BT565" s="618">
        <v>38122</v>
      </c>
      <c r="BU565" s="530">
        <v>8.5999999999999943</v>
      </c>
      <c r="BV565" s="530">
        <v>13.919999999999998</v>
      </c>
      <c r="BW565" s="530">
        <v>11.4</v>
      </c>
      <c r="BX565" s="530">
        <v>1.8</v>
      </c>
      <c r="BY565" s="530">
        <v>33.299999999999997</v>
      </c>
      <c r="BZ565" s="530">
        <v>5.27</v>
      </c>
      <c r="CA565" s="530">
        <v>43.3</v>
      </c>
      <c r="CB565" s="530">
        <v>6.85</v>
      </c>
      <c r="CC565" s="530">
        <v>2.11</v>
      </c>
      <c r="CD565" s="230"/>
      <c r="CE565" s="230"/>
      <c r="CF565" s="230"/>
      <c r="CG565" s="230"/>
      <c r="CH565" s="230"/>
      <c r="CI565" s="230"/>
      <c r="CJ565" s="230"/>
      <c r="CK565" s="230"/>
      <c r="CL565" s="230"/>
      <c r="CM565" s="230"/>
      <c r="CN565" s="537">
        <v>14.95</v>
      </c>
      <c r="CO565" s="537">
        <v>25.8</v>
      </c>
      <c r="CP565" s="537">
        <v>4.4000000000000004</v>
      </c>
      <c r="CQ565" s="537">
        <v>28.4</v>
      </c>
      <c r="CR565" s="537">
        <v>4.87</v>
      </c>
      <c r="CS565" s="537">
        <v>33.1</v>
      </c>
      <c r="CT565" s="537">
        <v>5.68</v>
      </c>
      <c r="CU565" s="619">
        <v>1.98</v>
      </c>
      <c r="CV565" s="230"/>
      <c r="CW565" s="230"/>
      <c r="CX565" s="217" t="s">
        <v>943</v>
      </c>
      <c r="CY565" s="217">
        <v>4</v>
      </c>
      <c r="CZ565" s="98" t="s">
        <v>930</v>
      </c>
      <c r="DA565" s="98" t="s">
        <v>930</v>
      </c>
      <c r="DB565" s="448"/>
      <c r="DC565" s="230"/>
      <c r="DD565" s="230"/>
      <c r="DE565" s="230"/>
      <c r="DF565" s="230"/>
      <c r="DG565" s="230"/>
      <c r="DH565" s="230"/>
      <c r="DI565" s="233"/>
      <c r="DJ565" s="230"/>
      <c r="DK565" s="230"/>
      <c r="DL565" s="230"/>
      <c r="DM565" s="230">
        <v>73</v>
      </c>
      <c r="DN565" s="266" t="s">
        <v>1090</v>
      </c>
      <c r="DO565" s="279" t="s">
        <v>48</v>
      </c>
      <c r="DP565" s="986" t="s">
        <v>158</v>
      </c>
      <c r="DQ565" s="230">
        <v>2</v>
      </c>
      <c r="DR565" s="557" t="s">
        <v>1028</v>
      </c>
      <c r="DS565" s="557" t="s">
        <v>1028</v>
      </c>
      <c r="DT565" s="230">
        <v>1</v>
      </c>
      <c r="DU565" s="230">
        <v>1</v>
      </c>
      <c r="DV565" s="1032">
        <v>43012</v>
      </c>
      <c r="DW565" s="230">
        <v>1</v>
      </c>
      <c r="DX565" s="223" t="s">
        <v>863</v>
      </c>
      <c r="DY565" s="223" t="s">
        <v>863</v>
      </c>
      <c r="DZ565" s="230">
        <v>109</v>
      </c>
      <c r="EA565" s="230">
        <v>26.6</v>
      </c>
      <c r="EB565" s="230">
        <v>73.400000000000006</v>
      </c>
      <c r="EC565" s="223" t="s">
        <v>863</v>
      </c>
      <c r="ED565" s="223" t="s">
        <v>863</v>
      </c>
      <c r="EE565" s="223" t="s">
        <v>863</v>
      </c>
      <c r="EF565" s="223" t="s">
        <v>863</v>
      </c>
      <c r="EG565" s="230">
        <v>0</v>
      </c>
      <c r="EI565" s="282">
        <v>5</v>
      </c>
      <c r="EJ565" s="282">
        <v>19</v>
      </c>
      <c r="EK565" s="230"/>
      <c r="EL565" s="107">
        <v>2</v>
      </c>
      <c r="EM565" s="107">
        <v>0</v>
      </c>
      <c r="EN565" s="107">
        <v>160</v>
      </c>
      <c r="EO565" s="107">
        <v>85</v>
      </c>
      <c r="EP565" s="557">
        <f>EO565/((EN565/100)*(EN565/100))</f>
        <v>33.203124999999993</v>
      </c>
      <c r="EQ565" s="557">
        <v>0</v>
      </c>
      <c r="ER565" s="1030">
        <v>43062</v>
      </c>
      <c r="ES565" s="557" t="s">
        <v>754</v>
      </c>
      <c r="ET565" s="557" t="s">
        <v>754</v>
      </c>
      <c r="EU565" s="107" t="s">
        <v>863</v>
      </c>
      <c r="EV565" s="107"/>
      <c r="EW565" s="107" t="s">
        <v>1986</v>
      </c>
      <c r="EX565" s="990">
        <v>8722</v>
      </c>
      <c r="EY565" s="620">
        <v>75</v>
      </c>
      <c r="EZ565" s="620">
        <v>380000</v>
      </c>
      <c r="FA565" s="620">
        <v>2</v>
      </c>
      <c r="FB565" s="621">
        <v>10133.333333333334</v>
      </c>
      <c r="FC565" s="622">
        <v>2688</v>
      </c>
      <c r="FD565" s="607">
        <v>71.680000000000007</v>
      </c>
      <c r="FE565" s="623">
        <v>1361.92</v>
      </c>
      <c r="FF565" s="624">
        <v>40</v>
      </c>
      <c r="FG565" s="625">
        <v>50367</v>
      </c>
      <c r="FH565" s="625">
        <v>1000</v>
      </c>
      <c r="FJ565" s="626">
        <v>1259.175</v>
      </c>
      <c r="FK565" s="627">
        <v>1259.175</v>
      </c>
      <c r="FL565" s="628">
        <v>1.081597077451506</v>
      </c>
      <c r="FM565" s="591"/>
      <c r="FN565" s="592"/>
      <c r="FP565" s="602">
        <v>109</v>
      </c>
      <c r="FQ565" s="544"/>
      <c r="FR565" s="93"/>
      <c r="FS565" s="629">
        <v>0.70736842105263154</v>
      </c>
    </row>
    <row r="566" spans="1:201" hidden="1" x14ac:dyDescent="0.25">
      <c r="A566" s="101">
        <v>443</v>
      </c>
      <c r="B566" s="228">
        <f>COUNTIFS($E$1:E566,E566,$G$1:G566,G566)</f>
        <v>1</v>
      </c>
      <c r="C566" s="228"/>
      <c r="D566" s="966">
        <v>8735</v>
      </c>
      <c r="E566" s="233" t="s">
        <v>1713</v>
      </c>
      <c r="F566" s="223" t="s">
        <v>181</v>
      </c>
      <c r="G566" s="230">
        <v>8508185796</v>
      </c>
      <c r="H566" s="230">
        <f t="shared" si="15"/>
        <v>33</v>
      </c>
      <c r="I566" s="223" t="s">
        <v>1714</v>
      </c>
      <c r="J566" s="232" t="s">
        <v>1715</v>
      </c>
      <c r="K566" s="230" t="s">
        <v>53</v>
      </c>
      <c r="L566" s="257" t="s">
        <v>48</v>
      </c>
      <c r="M566" s="230">
        <v>17</v>
      </c>
      <c r="N566" s="223" t="s">
        <v>586</v>
      </c>
      <c r="O566" s="223" t="s">
        <v>969</v>
      </c>
      <c r="P566" s="230"/>
      <c r="Q566" s="301" t="s">
        <v>1709</v>
      </c>
      <c r="R566" s="230"/>
      <c r="S566" s="230"/>
      <c r="T566" s="239" t="s">
        <v>1545</v>
      </c>
      <c r="U566" s="177" t="s">
        <v>1214</v>
      </c>
      <c r="V566" s="193" t="s">
        <v>545</v>
      </c>
      <c r="W566" s="196" t="s">
        <v>1298</v>
      </c>
      <c r="X566" s="173" t="s">
        <v>808</v>
      </c>
      <c r="Y566" s="173" t="s">
        <v>545</v>
      </c>
      <c r="Z566" s="173" t="s">
        <v>545</v>
      </c>
      <c r="AA566" s="105" t="s">
        <v>545</v>
      </c>
      <c r="AB566" s="105" t="s">
        <v>545</v>
      </c>
      <c r="AC566" s="230"/>
      <c r="AD566" s="62">
        <v>80849</v>
      </c>
      <c r="AE566" s="500">
        <v>6063.6750000000002</v>
      </c>
      <c r="AF566" s="226">
        <v>2</v>
      </c>
      <c r="AG566" s="226">
        <v>2600</v>
      </c>
      <c r="AH566" s="261" t="s">
        <v>158</v>
      </c>
      <c r="AI566" s="485" t="s">
        <v>1716</v>
      </c>
      <c r="AL566" s="338">
        <v>20.2</v>
      </c>
      <c r="AP566" s="397">
        <v>78.2</v>
      </c>
      <c r="AQ566" s="320">
        <v>19.100000000000001</v>
      </c>
      <c r="AR566" s="371">
        <v>1.81</v>
      </c>
      <c r="AS566" s="492">
        <v>99.110000000000014</v>
      </c>
      <c r="AT566" s="373">
        <v>4.0942408376963346</v>
      </c>
      <c r="AU566" s="490">
        <v>7.4105759162303659</v>
      </c>
      <c r="AV566" s="325">
        <v>3.7398373983739837</v>
      </c>
      <c r="AW566" s="226">
        <v>42</v>
      </c>
      <c r="AX566" s="326">
        <v>6.5</v>
      </c>
      <c r="AY566" s="226">
        <v>9.8000000000000007</v>
      </c>
      <c r="AZ566" s="231" t="s">
        <v>754</v>
      </c>
      <c r="BA566" s="345">
        <v>3.1</v>
      </c>
      <c r="BD566" s="491"/>
      <c r="BJ566" s="226">
        <v>79.599999999999994</v>
      </c>
      <c r="BK566" s="226">
        <v>20.399999999999999</v>
      </c>
      <c r="BL566" s="331">
        <v>3.9019607843137254</v>
      </c>
      <c r="BM566" s="332">
        <v>0.1</v>
      </c>
      <c r="BN566" s="231" t="s">
        <v>754</v>
      </c>
      <c r="BO566" s="226">
        <v>5.0999999999999996</v>
      </c>
      <c r="BP566" s="226">
        <v>9</v>
      </c>
      <c r="BR566" s="330">
        <v>2.98</v>
      </c>
      <c r="BS566" s="330">
        <v>94.7</v>
      </c>
      <c r="BT566" s="477">
        <v>91167</v>
      </c>
      <c r="BU566" s="330">
        <v>5.2999999999999972</v>
      </c>
      <c r="BV566" s="330">
        <v>18.38</v>
      </c>
      <c r="BW566" s="330">
        <v>4.49</v>
      </c>
      <c r="BX566" s="330">
        <v>0.88</v>
      </c>
      <c r="BY566" s="330">
        <v>10.7</v>
      </c>
      <c r="BZ566" s="330">
        <v>2.1</v>
      </c>
      <c r="CA566" s="330">
        <v>78.7</v>
      </c>
      <c r="CB566" s="330">
        <v>15.4</v>
      </c>
      <c r="CC566" s="330">
        <v>2.4900000000000002</v>
      </c>
      <c r="CN566" s="470"/>
      <c r="CO566" s="470"/>
      <c r="CP566" s="470"/>
      <c r="CQ566" s="470"/>
      <c r="CR566" s="470"/>
      <c r="CS566" s="470"/>
      <c r="CT566" s="470"/>
      <c r="CU566" s="470"/>
      <c r="CX566" s="158" t="s">
        <v>926</v>
      </c>
      <c r="CY566" s="158"/>
      <c r="CZ566" s="62" t="s">
        <v>928</v>
      </c>
      <c r="DA566" s="62" t="s">
        <v>928</v>
      </c>
      <c r="DM566" s="226">
        <v>33</v>
      </c>
      <c r="DN566" s="521" t="s">
        <v>1088</v>
      </c>
      <c r="DO566" s="46" t="s">
        <v>48</v>
      </c>
      <c r="DP566" s="986" t="s">
        <v>158</v>
      </c>
      <c r="DX566" s="223" t="s">
        <v>863</v>
      </c>
      <c r="DY566" s="223" t="s">
        <v>863</v>
      </c>
      <c r="DZ566" s="230">
        <v>795</v>
      </c>
      <c r="EA566" s="230">
        <v>3.8</v>
      </c>
      <c r="EB566" s="230">
        <v>96.2</v>
      </c>
      <c r="EC566" s="223" t="s">
        <v>863</v>
      </c>
      <c r="ED566" s="223" t="s">
        <v>863</v>
      </c>
      <c r="EE566" s="223" t="s">
        <v>863</v>
      </c>
      <c r="EF566" s="223" t="s">
        <v>863</v>
      </c>
      <c r="EG566" s="230">
        <v>0</v>
      </c>
      <c r="EI566" s="282" t="s">
        <v>586</v>
      </c>
      <c r="EJ566" s="282">
        <v>17</v>
      </c>
      <c r="EK566" s="230"/>
      <c r="EL566" s="107">
        <v>2</v>
      </c>
      <c r="EM566" s="107">
        <v>0</v>
      </c>
      <c r="EN566" s="107">
        <v>177</v>
      </c>
      <c r="EO566" s="107">
        <v>85</v>
      </c>
      <c r="EP566" s="557">
        <f>EO566/((EN566/100)*(EN566/100))</f>
        <v>27.13141179099237</v>
      </c>
      <c r="EQ566" s="557">
        <v>0</v>
      </c>
      <c r="ER566" s="107" t="s">
        <v>863</v>
      </c>
      <c r="ES566" s="557">
        <v>0</v>
      </c>
      <c r="ET566" s="557">
        <v>0</v>
      </c>
      <c r="EU566" s="107">
        <v>1</v>
      </c>
      <c r="EV566" s="1030">
        <v>43251</v>
      </c>
      <c r="EW566" s="107"/>
      <c r="EX566" s="990">
        <v>8735</v>
      </c>
      <c r="EY566" s="620">
        <v>75</v>
      </c>
      <c r="EZ566" s="620">
        <v>543718</v>
      </c>
      <c r="FA566" s="620">
        <v>2</v>
      </c>
      <c r="FB566" s="621">
        <v>14499.146666666667</v>
      </c>
      <c r="FC566" s="622">
        <v>16881</v>
      </c>
      <c r="FD566" s="607">
        <v>450.16</v>
      </c>
      <c r="FE566" s="623">
        <v>7652.72</v>
      </c>
      <c r="FF566" s="624">
        <v>40</v>
      </c>
      <c r="FG566" s="934">
        <v>80849</v>
      </c>
      <c r="FH566" s="625">
        <v>3000</v>
      </c>
      <c r="FJ566" s="626">
        <v>2021.2249999999999</v>
      </c>
      <c r="FK566" s="627">
        <v>6063.6750000000002</v>
      </c>
      <c r="FL566" s="628">
        <v>1.2620597245070029</v>
      </c>
      <c r="FM566" s="591"/>
      <c r="FN566" s="592"/>
      <c r="FP566" s="602"/>
      <c r="FQ566" s="544"/>
      <c r="FR566" s="93"/>
      <c r="FS566" s="629">
        <v>3.1047344395440284</v>
      </c>
      <c r="GR566" s="225"/>
      <c r="GS566" s="225"/>
    </row>
    <row r="567" spans="1:201" hidden="1" x14ac:dyDescent="0.25">
      <c r="A567" s="101">
        <v>444</v>
      </c>
      <c r="B567" s="228">
        <f>COUNTIFS($E$1:E567,E567,$G$1:G567,G567)</f>
        <v>1</v>
      </c>
      <c r="C567" s="228"/>
      <c r="D567" s="966">
        <v>8743</v>
      </c>
      <c r="E567" s="233" t="s">
        <v>1723</v>
      </c>
      <c r="F567" s="223" t="s">
        <v>184</v>
      </c>
      <c r="G567" s="230">
        <v>6206122076</v>
      </c>
      <c r="H567" s="230">
        <f t="shared" si="15"/>
        <v>56</v>
      </c>
      <c r="I567" s="223" t="s">
        <v>1724</v>
      </c>
      <c r="J567" s="232" t="s">
        <v>841</v>
      </c>
      <c r="K567" s="230" t="s">
        <v>53</v>
      </c>
      <c r="L567" s="257" t="s">
        <v>48</v>
      </c>
      <c r="M567" s="230">
        <v>19</v>
      </c>
      <c r="N567" s="223">
        <v>10</v>
      </c>
      <c r="O567" s="223" t="s">
        <v>969</v>
      </c>
      <c r="P567" s="230"/>
      <c r="Q567" s="301" t="s">
        <v>1709</v>
      </c>
      <c r="R567" s="230"/>
      <c r="S567" s="230"/>
      <c r="T567" s="239" t="s">
        <v>1545</v>
      </c>
      <c r="U567" s="177" t="s">
        <v>1214</v>
      </c>
      <c r="V567" s="193" t="s">
        <v>545</v>
      </c>
      <c r="W567" s="196" t="s">
        <v>1298</v>
      </c>
      <c r="X567" s="173" t="s">
        <v>808</v>
      </c>
      <c r="Y567" s="173" t="s">
        <v>545</v>
      </c>
      <c r="Z567" s="173" t="s">
        <v>545</v>
      </c>
      <c r="AA567" s="105" t="s">
        <v>545</v>
      </c>
      <c r="AB567" s="105" t="s">
        <v>545</v>
      </c>
      <c r="AC567" s="230"/>
      <c r="AD567" s="62"/>
      <c r="AE567" s="500"/>
      <c r="AF567" s="108" t="s">
        <v>40</v>
      </c>
      <c r="AH567" s="261" t="s">
        <v>161</v>
      </c>
      <c r="AI567" s="485"/>
      <c r="AL567" s="338">
        <v>7.84</v>
      </c>
      <c r="AP567" s="397">
        <v>47.6</v>
      </c>
      <c r="AQ567" s="320">
        <v>45.5</v>
      </c>
      <c r="AR567" s="371">
        <v>6.07</v>
      </c>
      <c r="AS567" s="492">
        <v>99.169999999999987</v>
      </c>
      <c r="AT567" s="373">
        <v>1.0461538461538462</v>
      </c>
      <c r="AU567" s="490">
        <v>6.3501538461538471</v>
      </c>
      <c r="AV567" s="325">
        <v>0.92301725809579216</v>
      </c>
      <c r="AX567" s="326"/>
      <c r="AZ567" s="231" t="s">
        <v>754</v>
      </c>
      <c r="BD567" s="491"/>
      <c r="BL567" s="331" t="e">
        <v>#DIV/0!</v>
      </c>
      <c r="BM567" s="332">
        <v>0.3</v>
      </c>
      <c r="BN567" s="231" t="s">
        <v>754</v>
      </c>
      <c r="BR567" s="330">
        <v>13.219999999999999</v>
      </c>
      <c r="BS567" s="330">
        <v>99.6</v>
      </c>
      <c r="BT567" s="477">
        <v>59136</v>
      </c>
      <c r="BU567" s="330">
        <v>0.40000000000000568</v>
      </c>
      <c r="BV567" s="330">
        <v>43.019999999999996</v>
      </c>
      <c r="BW567" s="330">
        <v>19.899999999999999</v>
      </c>
      <c r="BX567" s="330">
        <v>8.83</v>
      </c>
      <c r="BY567" s="330">
        <v>9.9</v>
      </c>
      <c r="BZ567" s="330">
        <v>4.3899999999999997</v>
      </c>
      <c r="CA567" s="330">
        <v>67.2</v>
      </c>
      <c r="CB567" s="330">
        <v>29.8</v>
      </c>
      <c r="CC567" s="330">
        <v>3.12</v>
      </c>
      <c r="CN567" s="470"/>
      <c r="CO567" s="470"/>
      <c r="CP567" s="470"/>
      <c r="CQ567" s="470"/>
      <c r="CR567" s="470"/>
      <c r="CS567" s="470"/>
      <c r="CT567" s="470"/>
      <c r="CU567" s="470"/>
      <c r="CX567" s="158" t="s">
        <v>926</v>
      </c>
      <c r="CY567" s="158"/>
      <c r="CZ567" s="62" t="s">
        <v>927</v>
      </c>
      <c r="DA567" s="62" t="s">
        <v>927</v>
      </c>
      <c r="DM567" s="226">
        <v>56</v>
      </c>
      <c r="DN567" s="521" t="s">
        <v>1088</v>
      </c>
      <c r="DO567" s="46" t="s">
        <v>48</v>
      </c>
      <c r="DP567" s="986" t="s">
        <v>161</v>
      </c>
      <c r="DX567" s="223" t="s">
        <v>863</v>
      </c>
      <c r="DY567" s="223" t="s">
        <v>863</v>
      </c>
      <c r="DZ567" s="230">
        <v>758</v>
      </c>
      <c r="EA567" s="230">
        <v>14</v>
      </c>
      <c r="EB567" s="230">
        <v>86</v>
      </c>
      <c r="EC567" s="223" t="s">
        <v>863</v>
      </c>
      <c r="ED567" s="223" t="s">
        <v>863</v>
      </c>
      <c r="EE567" s="223" t="s">
        <v>863</v>
      </c>
      <c r="EF567" s="223" t="s">
        <v>863</v>
      </c>
      <c r="EG567" s="230">
        <v>0</v>
      </c>
      <c r="EI567" s="282">
        <v>10</v>
      </c>
      <c r="EJ567" s="282">
        <v>19</v>
      </c>
      <c r="EK567" s="230"/>
      <c r="EL567" s="107">
        <v>2</v>
      </c>
      <c r="EM567" s="107">
        <v>1</v>
      </c>
      <c r="EN567" s="107">
        <v>180</v>
      </c>
      <c r="EO567" s="107">
        <v>133</v>
      </c>
      <c r="EP567" s="557">
        <f>EO567/((EN567/100)*(EN567/100))</f>
        <v>41.049382716049379</v>
      </c>
      <c r="EQ567" s="557">
        <v>1</v>
      </c>
      <c r="ER567" s="107" t="s">
        <v>863</v>
      </c>
      <c r="ES567" s="557">
        <v>3</v>
      </c>
      <c r="ET567" s="557">
        <v>1</v>
      </c>
      <c r="EU567" s="107">
        <v>4</v>
      </c>
      <c r="EV567" s="1030">
        <v>43256</v>
      </c>
      <c r="EW567" s="107"/>
      <c r="EX567" s="990">
        <v>8743</v>
      </c>
      <c r="EY567" s="620">
        <v>41.47</v>
      </c>
      <c r="EZ567" s="620">
        <v>1912370</v>
      </c>
      <c r="FA567" s="620">
        <v>2</v>
      </c>
      <c r="FB567" s="621">
        <v>92229.081263564018</v>
      </c>
      <c r="FC567" s="622">
        <v>13106</v>
      </c>
      <c r="FD567" s="607">
        <v>632.07137689896308</v>
      </c>
      <c r="FE567" s="623">
        <v>12009.356161080299</v>
      </c>
      <c r="FF567" s="624">
        <v>40</v>
      </c>
      <c r="FG567" s="625">
        <v>33252</v>
      </c>
      <c r="FH567" s="625">
        <v>3000</v>
      </c>
      <c r="FJ567" s="626">
        <v>831.3</v>
      </c>
      <c r="FK567" s="627">
        <v>2493.9</v>
      </c>
      <c r="FL567" s="628">
        <v>4.8154922655600858</v>
      </c>
      <c r="FM567" s="591"/>
      <c r="FN567" s="592"/>
      <c r="FP567" s="602"/>
      <c r="FQ567" s="544"/>
      <c r="FR567" s="93"/>
      <c r="FS567" s="629">
        <v>0.68532763011341946</v>
      </c>
      <c r="GR567" s="225"/>
      <c r="GS567" s="225"/>
    </row>
    <row r="568" spans="1:201" hidden="1" x14ac:dyDescent="0.25">
      <c r="A568" s="101">
        <v>445</v>
      </c>
      <c r="B568" s="228">
        <f>COUNTIFS($E$1:E568,E568,$G$1:G568,G568)</f>
        <v>1</v>
      </c>
      <c r="C568" s="228"/>
      <c r="D568" s="966">
        <v>8744</v>
      </c>
      <c r="E568" s="233" t="s">
        <v>1725</v>
      </c>
      <c r="F568" s="223" t="s">
        <v>306</v>
      </c>
      <c r="G568" s="230" t="s">
        <v>1726</v>
      </c>
      <c r="H568" s="230">
        <f t="shared" si="15"/>
        <v>116</v>
      </c>
      <c r="I568" s="223" t="s">
        <v>1724</v>
      </c>
      <c r="J568" s="232" t="s">
        <v>1727</v>
      </c>
      <c r="K568" s="230" t="s">
        <v>53</v>
      </c>
      <c r="L568" s="257" t="s">
        <v>48</v>
      </c>
      <c r="M568" s="230">
        <v>24</v>
      </c>
      <c r="N568" s="223">
        <v>9</v>
      </c>
      <c r="O568" s="223" t="s">
        <v>969</v>
      </c>
      <c r="P568" s="230"/>
      <c r="Q568" s="301" t="s">
        <v>1709</v>
      </c>
      <c r="R568" s="230"/>
      <c r="S568" s="230"/>
      <c r="T568" s="239" t="s">
        <v>1545</v>
      </c>
      <c r="U568" s="177" t="s">
        <v>1214</v>
      </c>
      <c r="V568" s="193" t="s">
        <v>545</v>
      </c>
      <c r="W568" s="196" t="s">
        <v>1298</v>
      </c>
      <c r="X568" s="173" t="s">
        <v>808</v>
      </c>
      <c r="Y568" s="173" t="s">
        <v>545</v>
      </c>
      <c r="Z568" s="173" t="s">
        <v>545</v>
      </c>
      <c r="AA568" s="105" t="s">
        <v>545</v>
      </c>
      <c r="AB568" s="105" t="s">
        <v>545</v>
      </c>
      <c r="AC568" s="230"/>
      <c r="AD568" s="62"/>
      <c r="AE568" s="500"/>
      <c r="AF568" s="226">
        <v>3</v>
      </c>
      <c r="AG568" s="226">
        <v>3200</v>
      </c>
      <c r="AH568" s="261" t="s">
        <v>161</v>
      </c>
      <c r="AI568" s="485"/>
      <c r="AL568" s="318">
        <v>54.1</v>
      </c>
      <c r="AP568" s="397">
        <v>47.1</v>
      </c>
      <c r="AQ568" s="320">
        <v>45.3</v>
      </c>
      <c r="AR568" s="371">
        <v>6.7</v>
      </c>
      <c r="AS568" s="492">
        <v>99.100000000000009</v>
      </c>
      <c r="AT568" s="373">
        <v>1.0397350993377485</v>
      </c>
      <c r="AU568" s="490">
        <v>6.966225165562915</v>
      </c>
      <c r="AV568" s="325">
        <v>0.90576923076923077</v>
      </c>
      <c r="AX568" s="326"/>
      <c r="AZ568" s="231" t="s">
        <v>754</v>
      </c>
      <c r="BD568" s="491"/>
      <c r="BL568" s="331" t="e">
        <v>#DIV/0!</v>
      </c>
      <c r="BM568" s="332">
        <v>0.2</v>
      </c>
      <c r="BN568" s="231" t="s">
        <v>754</v>
      </c>
      <c r="BR568" s="330">
        <v>28.06</v>
      </c>
      <c r="BS568" s="330">
        <v>97.6</v>
      </c>
      <c r="BT568" s="477">
        <v>67754</v>
      </c>
      <c r="BU568" s="330">
        <v>2.4000000000000057</v>
      </c>
      <c r="BV568" s="330">
        <v>43.86</v>
      </c>
      <c r="BW568" s="330">
        <v>44.5</v>
      </c>
      <c r="BX568" s="330">
        <v>20.399999999999999</v>
      </c>
      <c r="BY568" s="330">
        <v>16.7</v>
      </c>
      <c r="BZ568" s="330">
        <v>7.66</v>
      </c>
      <c r="CA568" s="330">
        <v>34.4</v>
      </c>
      <c r="CB568" s="330">
        <v>15.8</v>
      </c>
      <c r="CC568" s="330">
        <v>2.62</v>
      </c>
      <c r="CN568" s="470"/>
      <c r="CO568" s="470"/>
      <c r="CP568" s="470"/>
      <c r="CQ568" s="470"/>
      <c r="CR568" s="470"/>
      <c r="CS568" s="470"/>
      <c r="CT568" s="470"/>
      <c r="CU568" s="470"/>
      <c r="CX568" s="158" t="s">
        <v>926</v>
      </c>
      <c r="CY568" s="158"/>
      <c r="CZ568" s="62" t="s">
        <v>927</v>
      </c>
      <c r="DA568" s="62" t="s">
        <v>927</v>
      </c>
      <c r="DM568" s="226">
        <v>16</v>
      </c>
      <c r="DN568" s="521" t="s">
        <v>1088</v>
      </c>
      <c r="DO568" s="46" t="s">
        <v>48</v>
      </c>
      <c r="DP568" s="986" t="s">
        <v>161</v>
      </c>
      <c r="DX568" s="223" t="s">
        <v>863</v>
      </c>
      <c r="DY568" s="223" t="s">
        <v>863</v>
      </c>
      <c r="DZ568" s="230">
        <v>1771</v>
      </c>
      <c r="EA568" s="230">
        <v>7.3</v>
      </c>
      <c r="EB568" s="230">
        <v>92.7</v>
      </c>
      <c r="EC568" s="223" t="s">
        <v>863</v>
      </c>
      <c r="ED568" s="223" t="s">
        <v>863</v>
      </c>
      <c r="EE568" s="223" t="s">
        <v>863</v>
      </c>
      <c r="EF568" s="223" t="s">
        <v>863</v>
      </c>
      <c r="EG568" s="230">
        <v>0</v>
      </c>
      <c r="EI568" s="282">
        <v>9</v>
      </c>
      <c r="EJ568" s="282">
        <v>24</v>
      </c>
      <c r="EK568" s="230"/>
      <c r="EL568" s="107">
        <v>2</v>
      </c>
      <c r="EM568" s="107">
        <v>0</v>
      </c>
      <c r="EN568" s="107">
        <v>178</v>
      </c>
      <c r="EO568" s="107">
        <v>60</v>
      </c>
      <c r="EP568" s="557">
        <f>EO568/((EN568/100)*(EN568/100))</f>
        <v>18.937002903673779</v>
      </c>
      <c r="EQ568" s="557">
        <v>0</v>
      </c>
      <c r="ER568" s="107" t="s">
        <v>863</v>
      </c>
      <c r="ES568" s="557">
        <v>0</v>
      </c>
      <c r="ET568" s="557">
        <v>0</v>
      </c>
      <c r="EU568" s="107">
        <v>4</v>
      </c>
      <c r="EV568" s="1030">
        <v>43256</v>
      </c>
      <c r="EW568" s="107"/>
      <c r="EX568" s="990">
        <v>8744</v>
      </c>
      <c r="EY568" s="620">
        <v>75</v>
      </c>
      <c r="EZ568" s="620">
        <v>772029</v>
      </c>
      <c r="FA568" s="620">
        <v>2</v>
      </c>
      <c r="FB568" s="621">
        <v>20587.439999999999</v>
      </c>
      <c r="FC568" s="622">
        <v>32237</v>
      </c>
      <c r="FD568" s="607">
        <v>859.65333333333331</v>
      </c>
      <c r="FE568" s="623">
        <v>20631.68</v>
      </c>
      <c r="FF568" s="624">
        <v>40</v>
      </c>
      <c r="FG568" s="625">
        <v>147273</v>
      </c>
      <c r="FH568" s="625">
        <v>3000</v>
      </c>
      <c r="FJ568" s="626">
        <v>3681.8249999999998</v>
      </c>
      <c r="FK568" s="627">
        <v>11045.475</v>
      </c>
      <c r="FL568" s="628">
        <v>1.867885265233048</v>
      </c>
      <c r="FM568" s="591"/>
      <c r="FN568" s="592"/>
      <c r="FP568" s="602"/>
      <c r="FQ568" s="544"/>
      <c r="FR568" s="93"/>
      <c r="FS568" s="629">
        <v>4.1756203458678369</v>
      </c>
      <c r="GR568" s="225"/>
      <c r="GS568" s="225"/>
    </row>
    <row r="569" spans="1:201" hidden="1" x14ac:dyDescent="0.25">
      <c r="A569" s="101">
        <v>446</v>
      </c>
      <c r="B569" s="228">
        <f>COUNTIFS($E$1:E569,E569,$G$1:G569,G569)</f>
        <v>3</v>
      </c>
      <c r="C569" s="228"/>
      <c r="D569" s="966">
        <v>8745</v>
      </c>
      <c r="E569" s="233" t="s">
        <v>823</v>
      </c>
      <c r="F569" s="223" t="s">
        <v>51</v>
      </c>
      <c r="G569" s="230">
        <v>5457081047</v>
      </c>
      <c r="H569" s="230">
        <f t="shared" si="15"/>
        <v>64</v>
      </c>
      <c r="I569" s="223" t="s">
        <v>1724</v>
      </c>
      <c r="J569" s="232" t="s">
        <v>27</v>
      </c>
      <c r="K569" s="230" t="s">
        <v>53</v>
      </c>
      <c r="L569" s="257" t="s">
        <v>48</v>
      </c>
      <c r="M569" s="230">
        <v>5</v>
      </c>
      <c r="N569" s="223">
        <v>8</v>
      </c>
      <c r="O569" s="223" t="s">
        <v>863</v>
      </c>
      <c r="P569" s="230"/>
      <c r="Q569" s="301" t="s">
        <v>1709</v>
      </c>
      <c r="R569" s="230"/>
      <c r="S569" s="230"/>
      <c r="T569" s="239" t="s">
        <v>545</v>
      </c>
      <c r="U569" s="177" t="s">
        <v>545</v>
      </c>
      <c r="V569" s="193" t="s">
        <v>545</v>
      </c>
      <c r="W569" s="246" t="s">
        <v>1688</v>
      </c>
      <c r="X569" s="173" t="s">
        <v>545</v>
      </c>
      <c r="Y569" s="173" t="s">
        <v>545</v>
      </c>
      <c r="Z569" s="173" t="s">
        <v>545</v>
      </c>
      <c r="AA569" s="105" t="s">
        <v>545</v>
      </c>
      <c r="AB569" s="105" t="s">
        <v>545</v>
      </c>
      <c r="AC569" s="230"/>
      <c r="AD569" s="62"/>
      <c r="AE569" s="500"/>
      <c r="AF569" s="108" t="s">
        <v>40</v>
      </c>
      <c r="AH569" s="262" t="s">
        <v>161</v>
      </c>
      <c r="AI569" s="485"/>
      <c r="AL569" s="318">
        <v>4.9000000000000004</v>
      </c>
      <c r="AP569" s="397">
        <v>27.8</v>
      </c>
      <c r="AQ569" s="320">
        <v>53.9</v>
      </c>
      <c r="AR569" s="371">
        <v>15.9</v>
      </c>
      <c r="AS569" s="492">
        <v>97.600000000000009</v>
      </c>
      <c r="AT569" s="373">
        <v>0.51576994434137291</v>
      </c>
      <c r="AU569" s="490">
        <v>8.200742115027829</v>
      </c>
      <c r="AV569" s="325">
        <v>0.39828080229226365</v>
      </c>
      <c r="AW569" s="226">
        <v>23.1</v>
      </c>
      <c r="AX569" s="326">
        <v>0.66</v>
      </c>
      <c r="AY569" s="226">
        <v>2.4</v>
      </c>
      <c r="AZ569" s="231" t="s">
        <v>754</v>
      </c>
      <c r="BA569" s="345">
        <v>1.8</v>
      </c>
      <c r="BB569" s="231" t="s">
        <v>754</v>
      </c>
      <c r="BD569" s="491"/>
      <c r="BJ569" s="226">
        <v>27.8</v>
      </c>
      <c r="BK569" s="226">
        <v>72.3</v>
      </c>
      <c r="BL569" s="331">
        <v>0.38450899031811897</v>
      </c>
      <c r="BM569" s="332" t="s">
        <v>754</v>
      </c>
      <c r="BN569" s="231" t="s">
        <v>754</v>
      </c>
      <c r="BO569" s="226">
        <v>2.4</v>
      </c>
      <c r="BP569" s="226">
        <v>6.2</v>
      </c>
      <c r="BR569" s="62" t="s">
        <v>754</v>
      </c>
      <c r="BS569" s="62" t="s">
        <v>754</v>
      </c>
      <c r="BT569" s="62" t="s">
        <v>754</v>
      </c>
      <c r="BU569" s="62" t="s">
        <v>754</v>
      </c>
      <c r="BV569" s="62" t="s">
        <v>754</v>
      </c>
      <c r="BW569" s="62" t="s">
        <v>754</v>
      </c>
      <c r="BX569" s="62" t="s">
        <v>754</v>
      </c>
      <c r="BY569" s="62" t="s">
        <v>754</v>
      </c>
      <c r="BZ569" s="62" t="s">
        <v>754</v>
      </c>
      <c r="CA569" s="62" t="s">
        <v>754</v>
      </c>
      <c r="CB569" s="62" t="s">
        <v>754</v>
      </c>
      <c r="CC569" s="62" t="s">
        <v>754</v>
      </c>
      <c r="CN569" s="470"/>
      <c r="CO569" s="470"/>
      <c r="CP569" s="470"/>
      <c r="CQ569" s="470"/>
      <c r="CR569" s="470"/>
      <c r="CS569" s="470"/>
      <c r="CT569" s="470"/>
      <c r="CU569" s="470"/>
      <c r="CX569" s="158" t="s">
        <v>929</v>
      </c>
      <c r="CY569" s="158">
        <v>3</v>
      </c>
      <c r="CZ569" s="62" t="s">
        <v>935</v>
      </c>
      <c r="DA569" s="62" t="s">
        <v>935</v>
      </c>
      <c r="DM569" s="226">
        <v>64</v>
      </c>
      <c r="DN569" s="266" t="s">
        <v>1090</v>
      </c>
      <c r="DO569" s="46" t="s">
        <v>48</v>
      </c>
      <c r="DP569" s="986" t="s">
        <v>161</v>
      </c>
      <c r="DX569" s="223" t="s">
        <v>863</v>
      </c>
      <c r="DY569" s="223" t="s">
        <v>863</v>
      </c>
      <c r="DZ569" s="230">
        <v>322</v>
      </c>
      <c r="EA569" s="230">
        <v>28.3</v>
      </c>
      <c r="EB569" s="230">
        <v>71.7</v>
      </c>
      <c r="EC569" s="269" t="s">
        <v>863</v>
      </c>
      <c r="ED569" s="269" t="s">
        <v>863</v>
      </c>
      <c r="EE569" s="269" t="s">
        <v>863</v>
      </c>
      <c r="EF569" s="269" t="s">
        <v>863</v>
      </c>
      <c r="EG569" s="230">
        <v>0</v>
      </c>
      <c r="EI569" s="282">
        <v>8</v>
      </c>
      <c r="EJ569" s="282">
        <v>5</v>
      </c>
      <c r="EK569" s="230"/>
      <c r="EL569" s="107">
        <v>2</v>
      </c>
      <c r="EM569" s="107">
        <v>0</v>
      </c>
      <c r="EN569" s="107">
        <v>170</v>
      </c>
      <c r="EO569" s="107">
        <v>95</v>
      </c>
      <c r="EP569" s="557">
        <f>EO569/((EN569/100)*(EN569/100))</f>
        <v>32.871972318339104</v>
      </c>
      <c r="EQ569" s="557">
        <v>1</v>
      </c>
      <c r="ER569" s="107" t="s">
        <v>863</v>
      </c>
      <c r="ES569" s="557">
        <v>2</v>
      </c>
      <c r="ET569" s="557">
        <v>1</v>
      </c>
      <c r="EU569" s="107">
        <v>4</v>
      </c>
      <c r="EV569" s="1030">
        <v>43152</v>
      </c>
      <c r="EW569" s="107" t="s">
        <v>1986</v>
      </c>
      <c r="EX569" s="990">
        <v>8745</v>
      </c>
      <c r="EY569" s="620">
        <v>75</v>
      </c>
      <c r="EZ569" s="620">
        <v>116995</v>
      </c>
      <c r="FA569" s="620">
        <v>2</v>
      </c>
      <c r="FB569" s="621">
        <v>3119.8666666666668</v>
      </c>
      <c r="FC569" s="622">
        <v>2374</v>
      </c>
      <c r="FD569" s="607">
        <v>63.306666666666665</v>
      </c>
      <c r="FE569" s="623">
        <v>316.5333333333333</v>
      </c>
      <c r="FF569" s="624">
        <v>40</v>
      </c>
      <c r="FG569" s="625">
        <v>13093</v>
      </c>
      <c r="FH569" s="625">
        <v>300</v>
      </c>
      <c r="FJ569" s="626">
        <v>327.32499999999999</v>
      </c>
      <c r="FK569" s="627">
        <v>98.197500000000005</v>
      </c>
      <c r="FL569" s="628">
        <v>3.2234357629606993</v>
      </c>
      <c r="FM569" s="591"/>
      <c r="FN569" s="592"/>
      <c r="FP569" s="602"/>
      <c r="FQ569" s="544"/>
      <c r="FR569" s="93"/>
      <c r="FS569" s="629">
        <v>2.0291465447241337</v>
      </c>
      <c r="GR569" s="225"/>
      <c r="GS569" s="225"/>
    </row>
    <row r="570" spans="1:201" hidden="1" x14ac:dyDescent="0.25">
      <c r="A570" s="101">
        <v>447</v>
      </c>
      <c r="B570" s="228">
        <f>COUNTIFS($E$1:E570,E570,$G$1:G570,G570)</f>
        <v>1</v>
      </c>
      <c r="C570" s="228"/>
      <c r="D570" s="966">
        <v>8765</v>
      </c>
      <c r="E570" s="233" t="s">
        <v>1736</v>
      </c>
      <c r="F570" s="223" t="s">
        <v>65</v>
      </c>
      <c r="G570" s="230">
        <v>5660071857</v>
      </c>
      <c r="H570" s="230">
        <f t="shared" si="15"/>
        <v>62</v>
      </c>
      <c r="I570" s="223" t="s">
        <v>1737</v>
      </c>
      <c r="J570" s="232" t="s">
        <v>1738</v>
      </c>
      <c r="K570" s="230" t="s">
        <v>53</v>
      </c>
      <c r="L570" s="257" t="s">
        <v>48</v>
      </c>
      <c r="M570" s="230">
        <v>9</v>
      </c>
      <c r="N570" s="223">
        <v>10</v>
      </c>
      <c r="O570" s="223" t="s">
        <v>863</v>
      </c>
      <c r="P570" s="230"/>
      <c r="Q570" s="301" t="s">
        <v>1709</v>
      </c>
      <c r="R570" s="230"/>
      <c r="S570" s="230"/>
      <c r="T570" s="239" t="s">
        <v>1545</v>
      </c>
      <c r="U570" s="177" t="s">
        <v>1214</v>
      </c>
      <c r="V570" s="193" t="s">
        <v>545</v>
      </c>
      <c r="W570" s="196" t="s">
        <v>1298</v>
      </c>
      <c r="X570" s="173" t="s">
        <v>808</v>
      </c>
      <c r="Y570" s="173" t="s">
        <v>545</v>
      </c>
      <c r="Z570" s="173" t="s">
        <v>545</v>
      </c>
      <c r="AA570" s="105" t="s">
        <v>545</v>
      </c>
      <c r="AB570" s="105" t="s">
        <v>545</v>
      </c>
      <c r="AC570" s="230"/>
      <c r="AD570" s="62"/>
      <c r="AE570" s="500"/>
      <c r="AF570" s="226">
        <v>3</v>
      </c>
      <c r="AG570" s="226">
        <v>6000</v>
      </c>
      <c r="AH570" s="262" t="s">
        <v>161</v>
      </c>
      <c r="AI570" s="485"/>
      <c r="AL570" s="318">
        <v>17.399999999999999</v>
      </c>
      <c r="AP570" s="397">
        <v>7.26</v>
      </c>
      <c r="AQ570" s="320">
        <v>3.58</v>
      </c>
      <c r="AR570" s="371">
        <v>86.2</v>
      </c>
      <c r="AS570" s="492">
        <v>97.04</v>
      </c>
      <c r="AT570" s="373">
        <v>2.0279329608938546</v>
      </c>
      <c r="AU570" s="490">
        <v>174.80782122905026</v>
      </c>
      <c r="AV570" s="325">
        <v>8.0864335041211849E-2</v>
      </c>
      <c r="AX570" s="326"/>
      <c r="AZ570" s="231" t="s">
        <v>754</v>
      </c>
      <c r="BB570" s="231"/>
      <c r="BD570" s="491"/>
      <c r="BL570" s="331" t="e">
        <v>#DIV/0!</v>
      </c>
      <c r="BM570" s="332">
        <v>0.1</v>
      </c>
      <c r="BN570" s="231"/>
      <c r="BR570" s="330">
        <v>1.1099999999999999</v>
      </c>
      <c r="BS570" s="330">
        <v>97.6</v>
      </c>
      <c r="BT570" s="477">
        <v>72076</v>
      </c>
      <c r="BU570" s="330">
        <v>2.4000000000000057</v>
      </c>
      <c r="BV570" s="330">
        <v>3.29</v>
      </c>
      <c r="BW570" s="330">
        <v>13.2</v>
      </c>
      <c r="BX570" s="330">
        <v>0.47</v>
      </c>
      <c r="BY570" s="330">
        <v>17.8</v>
      </c>
      <c r="BZ570" s="330">
        <v>0.64</v>
      </c>
      <c r="CA570" s="330">
        <v>61</v>
      </c>
      <c r="CB570" s="330">
        <v>2.1800000000000002</v>
      </c>
      <c r="CC570" s="330">
        <v>0.51</v>
      </c>
      <c r="CN570" s="470"/>
      <c r="CO570" s="470"/>
      <c r="CP570" s="470"/>
      <c r="CQ570" s="470"/>
      <c r="CR570" s="470"/>
      <c r="CS570" s="470"/>
      <c r="CT570" s="470"/>
      <c r="CU570" s="470"/>
      <c r="CX570" s="158"/>
      <c r="CY570" s="158"/>
      <c r="CZ570" s="62"/>
      <c r="DA570" s="62"/>
      <c r="DM570" s="226">
        <v>62</v>
      </c>
      <c r="DO570" s="46" t="s">
        <v>48</v>
      </c>
      <c r="DP570" s="986" t="s">
        <v>161</v>
      </c>
      <c r="DQ570" s="98">
        <v>2</v>
      </c>
      <c r="DR570" s="553" t="s">
        <v>34</v>
      </c>
      <c r="DS570" s="553" t="s">
        <v>89</v>
      </c>
      <c r="DX570" s="230">
        <v>61.1</v>
      </c>
      <c r="DY570" s="223" t="s">
        <v>863</v>
      </c>
      <c r="DZ570" s="230">
        <v>8109</v>
      </c>
      <c r="EA570" s="230">
        <v>86.1</v>
      </c>
      <c r="EB570" s="230">
        <v>13.9</v>
      </c>
      <c r="EC570" s="230">
        <v>40.6</v>
      </c>
      <c r="ED570" s="230">
        <v>1152</v>
      </c>
      <c r="EE570" s="223" t="s">
        <v>863</v>
      </c>
      <c r="EF570" s="230">
        <v>2.73</v>
      </c>
      <c r="EG570" s="230">
        <v>0</v>
      </c>
      <c r="EH570" s="547">
        <v>3</v>
      </c>
      <c r="EI570" s="282">
        <v>10</v>
      </c>
      <c r="EJ570" s="282">
        <v>9</v>
      </c>
      <c r="EK570" s="230"/>
      <c r="EL570" s="107">
        <v>2</v>
      </c>
      <c r="EM570" s="107">
        <v>0</v>
      </c>
      <c r="EN570" s="107" t="s">
        <v>754</v>
      </c>
      <c r="EO570" s="107" t="s">
        <v>754</v>
      </c>
      <c r="EP570" s="557" t="s">
        <v>754</v>
      </c>
      <c r="EQ570" s="557">
        <v>2</v>
      </c>
      <c r="ER570" s="107" t="s">
        <v>863</v>
      </c>
      <c r="ES570" s="557">
        <v>2</v>
      </c>
      <c r="ET570" s="557">
        <v>1</v>
      </c>
      <c r="EU570" s="107" t="s">
        <v>863</v>
      </c>
      <c r="EV570" s="107"/>
      <c r="EW570" s="107"/>
      <c r="EX570" s="990">
        <v>8765</v>
      </c>
      <c r="EY570" s="620">
        <v>75</v>
      </c>
      <c r="EZ570" s="620">
        <v>1153057</v>
      </c>
      <c r="FA570" s="620">
        <v>2</v>
      </c>
      <c r="FB570" s="621">
        <v>30748.186666666668</v>
      </c>
      <c r="FC570" s="622">
        <v>188895</v>
      </c>
      <c r="FD570" s="607">
        <v>5037.2</v>
      </c>
      <c r="FE570" s="623">
        <v>45334.8</v>
      </c>
      <c r="FF570" s="624">
        <v>40</v>
      </c>
      <c r="FG570" s="625">
        <v>94791</v>
      </c>
      <c r="FH570" s="625">
        <v>10000</v>
      </c>
      <c r="FJ570" s="626">
        <v>2369.7750000000001</v>
      </c>
      <c r="FK570" s="627">
        <v>23697.75</v>
      </c>
      <c r="FL570" s="628">
        <v>1.9130423774408964</v>
      </c>
      <c r="FM570" s="591"/>
      <c r="FN570" s="592"/>
      <c r="FP570" s="602"/>
      <c r="FQ570" s="544"/>
      <c r="FR570" s="93"/>
      <c r="FS570" s="629">
        <v>16.382104267178466</v>
      </c>
      <c r="GR570" s="225"/>
      <c r="GS570" s="225"/>
    </row>
    <row r="571" spans="1:201" hidden="1" x14ac:dyDescent="0.25">
      <c r="A571" s="101">
        <v>448</v>
      </c>
      <c r="B571" s="228">
        <f>COUNTIFS($E$1:E571,E571,$G$1:G571,G571)</f>
        <v>1</v>
      </c>
      <c r="C571" s="228"/>
      <c r="D571" s="966">
        <v>8785</v>
      </c>
      <c r="E571" s="233" t="s">
        <v>1739</v>
      </c>
      <c r="F571" s="223" t="s">
        <v>79</v>
      </c>
      <c r="G571" s="230">
        <v>536207267</v>
      </c>
      <c r="H571" s="230">
        <f t="shared" si="15"/>
        <v>65</v>
      </c>
      <c r="I571" s="223" t="s">
        <v>1740</v>
      </c>
      <c r="J571" s="232" t="s">
        <v>34</v>
      </c>
      <c r="K571" s="230" t="s">
        <v>53</v>
      </c>
      <c r="L571" s="257" t="s">
        <v>48</v>
      </c>
      <c r="M571" s="230">
        <v>28</v>
      </c>
      <c r="N571" s="223" t="s">
        <v>571</v>
      </c>
      <c r="O571" s="223" t="s">
        <v>863</v>
      </c>
      <c r="P571" s="230"/>
      <c r="Q571" s="301" t="s">
        <v>1709</v>
      </c>
      <c r="R571" s="230"/>
      <c r="S571" s="230"/>
      <c r="T571" s="239" t="s">
        <v>1545</v>
      </c>
      <c r="U571" s="177" t="s">
        <v>1214</v>
      </c>
      <c r="V571" s="193" t="s">
        <v>545</v>
      </c>
      <c r="W571" s="196" t="s">
        <v>1298</v>
      </c>
      <c r="X571" s="173" t="s">
        <v>808</v>
      </c>
      <c r="Y571" s="173" t="s">
        <v>545</v>
      </c>
      <c r="Z571" s="173" t="s">
        <v>545</v>
      </c>
      <c r="AA571" s="105" t="s">
        <v>545</v>
      </c>
      <c r="AB571" s="105" t="s">
        <v>545</v>
      </c>
      <c r="AC571" s="230"/>
      <c r="AD571" s="62"/>
      <c r="AE571" s="500"/>
      <c r="AF571" s="108" t="s">
        <v>545</v>
      </c>
      <c r="AH571" s="262" t="s">
        <v>158</v>
      </c>
      <c r="AI571" s="485"/>
      <c r="AL571" s="318">
        <v>14.7</v>
      </c>
      <c r="AP571" s="397">
        <v>35.299999999999997</v>
      </c>
      <c r="AQ571" s="320">
        <v>59.9</v>
      </c>
      <c r="AR571" s="371">
        <v>4</v>
      </c>
      <c r="AS571" s="492">
        <v>99.199999999999989</v>
      </c>
      <c r="AT571" s="373">
        <v>0.58931552587646074</v>
      </c>
      <c r="AU571" s="490">
        <v>2.357262103505843</v>
      </c>
      <c r="AV571" s="325">
        <v>0.55242566510172142</v>
      </c>
      <c r="AX571" s="326"/>
      <c r="AZ571" s="231" t="s">
        <v>754</v>
      </c>
      <c r="BB571" s="231"/>
      <c r="BD571" s="491"/>
      <c r="BL571" s="331" t="e">
        <v>#DIV/0!</v>
      </c>
      <c r="BM571" s="332">
        <v>0.1</v>
      </c>
      <c r="BN571" s="231"/>
      <c r="BR571" s="330">
        <v>21</v>
      </c>
      <c r="BS571" s="330">
        <v>93.5</v>
      </c>
      <c r="BT571" s="477">
        <v>32763</v>
      </c>
      <c r="BU571" s="330">
        <v>6.5</v>
      </c>
      <c r="BV571" s="330">
        <v>55.3</v>
      </c>
      <c r="BW571" s="330">
        <v>17.5</v>
      </c>
      <c r="BX571" s="330">
        <v>10.5</v>
      </c>
      <c r="BY571" s="330">
        <v>17.600000000000001</v>
      </c>
      <c r="BZ571" s="330">
        <v>10.5</v>
      </c>
      <c r="CA571" s="330">
        <v>57.3</v>
      </c>
      <c r="CB571" s="330">
        <v>34.299999999999997</v>
      </c>
      <c r="CC571" s="330">
        <v>2.86</v>
      </c>
      <c r="CN571" s="470"/>
      <c r="CO571" s="470"/>
      <c r="CP571" s="470"/>
      <c r="CQ571" s="470"/>
      <c r="CR571" s="470"/>
      <c r="CS571" s="470"/>
      <c r="CT571" s="470"/>
      <c r="CU571" s="470"/>
      <c r="CX571" s="158"/>
      <c r="CY571" s="158"/>
      <c r="CZ571" s="62"/>
      <c r="DA571" s="62"/>
      <c r="DM571" s="226">
        <v>65</v>
      </c>
      <c r="DO571" s="46" t="s">
        <v>48</v>
      </c>
      <c r="DP571" s="986" t="s">
        <v>158</v>
      </c>
      <c r="DX571" s="223" t="s">
        <v>863</v>
      </c>
      <c r="DY571" s="223" t="s">
        <v>863</v>
      </c>
      <c r="DZ571" s="230">
        <v>310</v>
      </c>
      <c r="EA571" s="230">
        <v>22.3</v>
      </c>
      <c r="EB571" s="230">
        <v>77.7</v>
      </c>
      <c r="EC571" s="223" t="s">
        <v>863</v>
      </c>
      <c r="ED571" s="223" t="s">
        <v>863</v>
      </c>
      <c r="EE571" s="223" t="s">
        <v>863</v>
      </c>
      <c r="EF571" s="223" t="s">
        <v>863</v>
      </c>
      <c r="EG571" s="230">
        <v>0</v>
      </c>
      <c r="EI571" s="282" t="s">
        <v>571</v>
      </c>
      <c r="EJ571" s="282">
        <v>28</v>
      </c>
      <c r="EK571" s="230"/>
      <c r="EL571" s="107">
        <v>3</v>
      </c>
      <c r="EM571" s="107">
        <v>0</v>
      </c>
      <c r="EN571" s="107">
        <v>169</v>
      </c>
      <c r="EO571" s="107">
        <v>95</v>
      </c>
      <c r="EP571" s="557">
        <f>EO571/((EN571/100)*(EN571/100))</f>
        <v>33.262140681348697</v>
      </c>
      <c r="EQ571" s="557">
        <v>2</v>
      </c>
      <c r="ER571" s="107" t="s">
        <v>863</v>
      </c>
      <c r="ES571" s="557">
        <v>2</v>
      </c>
      <c r="ET571" s="557">
        <v>1</v>
      </c>
      <c r="EU571" s="107" t="s">
        <v>863</v>
      </c>
      <c r="EV571" s="107"/>
      <c r="EW571" s="107"/>
      <c r="EX571" s="990">
        <v>8785</v>
      </c>
      <c r="EY571" s="620">
        <v>75</v>
      </c>
      <c r="EZ571" s="620">
        <v>34025</v>
      </c>
      <c r="FA571" s="620">
        <v>2</v>
      </c>
      <c r="FB571" s="621">
        <v>907.33333333333337</v>
      </c>
      <c r="FC571" s="622">
        <v>3792</v>
      </c>
      <c r="FD571" s="607">
        <v>101.12</v>
      </c>
      <c r="FE571" s="623">
        <v>2831.36</v>
      </c>
      <c r="FF571" s="624">
        <v>40</v>
      </c>
      <c r="FG571" s="625">
        <v>36160</v>
      </c>
      <c r="FH571" s="625">
        <v>1000</v>
      </c>
      <c r="FJ571" s="626">
        <v>904</v>
      </c>
      <c r="FK571" s="627">
        <v>904</v>
      </c>
      <c r="FL571" s="628">
        <v>3.1320353982300886</v>
      </c>
      <c r="FM571" s="591"/>
      <c r="FN571" s="592"/>
      <c r="FP571" s="602"/>
      <c r="FQ571" s="544"/>
      <c r="FR571" s="93"/>
      <c r="FS571" s="629">
        <v>11.144746509919177</v>
      </c>
      <c r="GR571" s="225"/>
      <c r="GS571" s="225"/>
    </row>
    <row r="572" spans="1:201" hidden="1" x14ac:dyDescent="0.25">
      <c r="A572" s="101">
        <v>449</v>
      </c>
      <c r="B572" s="228">
        <f>COUNTIFS($E$1:E572,E572,$G$1:G572,G572)</f>
        <v>1</v>
      </c>
      <c r="C572" s="228"/>
      <c r="D572" s="966">
        <v>8791</v>
      </c>
      <c r="E572" s="233" t="s">
        <v>1741</v>
      </c>
      <c r="F572" s="223" t="s">
        <v>62</v>
      </c>
      <c r="G572" s="230">
        <v>5912111007</v>
      </c>
      <c r="H572" s="230">
        <f t="shared" si="15"/>
        <v>59</v>
      </c>
      <c r="I572" s="223" t="s">
        <v>1742</v>
      </c>
      <c r="J572" s="232" t="s">
        <v>1743</v>
      </c>
      <c r="K572" s="230" t="s">
        <v>53</v>
      </c>
      <c r="L572" s="257" t="s">
        <v>48</v>
      </c>
      <c r="M572" s="230">
        <v>7</v>
      </c>
      <c r="N572" s="223" t="s">
        <v>757</v>
      </c>
      <c r="O572" s="223" t="s">
        <v>965</v>
      </c>
      <c r="P572" s="230"/>
      <c r="Q572" s="301" t="s">
        <v>1709</v>
      </c>
      <c r="R572" s="230"/>
      <c r="S572" s="230"/>
      <c r="T572" s="239" t="s">
        <v>1545</v>
      </c>
      <c r="U572" s="177" t="s">
        <v>1214</v>
      </c>
      <c r="V572" s="193" t="s">
        <v>545</v>
      </c>
      <c r="W572" s="196" t="s">
        <v>1298</v>
      </c>
      <c r="X572" s="173" t="s">
        <v>808</v>
      </c>
      <c r="Y572" s="173" t="s">
        <v>545</v>
      </c>
      <c r="Z572" s="173" t="s">
        <v>545</v>
      </c>
      <c r="AA572" s="105" t="s">
        <v>545</v>
      </c>
      <c r="AB572" s="105" t="s">
        <v>545</v>
      </c>
      <c r="AC572" s="230"/>
      <c r="AD572" s="62"/>
      <c r="AE572" s="500"/>
      <c r="AF572" s="226">
        <v>2</v>
      </c>
      <c r="AG572" s="226">
        <v>2300</v>
      </c>
      <c r="AH572" s="262" t="s">
        <v>161</v>
      </c>
      <c r="AI572" s="485"/>
      <c r="AL572" s="318">
        <v>66.900000000000006</v>
      </c>
      <c r="AP572" s="397">
        <v>36.1</v>
      </c>
      <c r="AQ572" s="320">
        <v>25.7</v>
      </c>
      <c r="AR572" s="371">
        <v>36.5</v>
      </c>
      <c r="AS572" s="492">
        <v>98.3</v>
      </c>
      <c r="AT572" s="373">
        <v>1.4046692607003892</v>
      </c>
      <c r="AU572" s="490">
        <v>51.270428015564207</v>
      </c>
      <c r="AV572" s="325">
        <v>0.58038585209003213</v>
      </c>
      <c r="AX572" s="326"/>
      <c r="AZ572" s="231" t="s">
        <v>754</v>
      </c>
      <c r="BB572" s="231"/>
      <c r="BD572" s="491"/>
      <c r="BL572" s="331" t="e">
        <v>#DIV/0!</v>
      </c>
      <c r="BM572" s="332">
        <v>0.5</v>
      </c>
      <c r="BN572" s="231"/>
      <c r="BR572" s="330">
        <v>21.78</v>
      </c>
      <c r="BS572" s="330">
        <v>98.2</v>
      </c>
      <c r="BT572" s="477">
        <v>96087</v>
      </c>
      <c r="BU572" s="330">
        <v>1.7999999999999972</v>
      </c>
      <c r="BV572" s="330">
        <v>25.03</v>
      </c>
      <c r="BW572" s="330">
        <v>23.2</v>
      </c>
      <c r="BX572" s="330">
        <v>5.98</v>
      </c>
      <c r="BY572" s="330">
        <v>61.5</v>
      </c>
      <c r="BZ572" s="330">
        <v>15.8</v>
      </c>
      <c r="CA572" s="330">
        <v>12.6</v>
      </c>
      <c r="CB572" s="330">
        <v>3.25</v>
      </c>
      <c r="CC572" s="330">
        <v>0.76</v>
      </c>
      <c r="CN572" s="470"/>
      <c r="CO572" s="470"/>
      <c r="CP572" s="470"/>
      <c r="CQ572" s="470"/>
      <c r="CR572" s="470"/>
      <c r="CS572" s="470"/>
      <c r="CT572" s="470"/>
      <c r="CU572" s="470"/>
      <c r="CX572" s="158"/>
      <c r="CY572" s="158"/>
      <c r="CZ572" s="62"/>
      <c r="DA572" s="62"/>
      <c r="DM572" s="226">
        <v>59</v>
      </c>
      <c r="DO572" s="46" t="s">
        <v>48</v>
      </c>
      <c r="DP572" s="986" t="s">
        <v>161</v>
      </c>
      <c r="DX572" s="223" t="s">
        <v>863</v>
      </c>
      <c r="DY572" s="223" t="s">
        <v>863</v>
      </c>
      <c r="DZ572" s="230">
        <v>4131</v>
      </c>
      <c r="EA572" s="230">
        <v>41.8</v>
      </c>
      <c r="EB572" s="230">
        <v>58.2</v>
      </c>
      <c r="EC572" s="223" t="s">
        <v>863</v>
      </c>
      <c r="ED572" s="223" t="s">
        <v>863</v>
      </c>
      <c r="EE572" s="223" t="s">
        <v>863</v>
      </c>
      <c r="EF572" s="223" t="s">
        <v>863</v>
      </c>
      <c r="EG572" s="230">
        <v>0</v>
      </c>
      <c r="EI572" s="282" t="s">
        <v>757</v>
      </c>
      <c r="EJ572" s="282">
        <v>7</v>
      </c>
      <c r="EK572" s="230"/>
      <c r="EL572" s="107">
        <v>2</v>
      </c>
      <c r="EM572" s="107">
        <v>1</v>
      </c>
      <c r="EN572" s="107">
        <v>160</v>
      </c>
      <c r="EO572" s="107">
        <v>70</v>
      </c>
      <c r="EP572" s="557">
        <f>EO572/((EN572/100)*(EN572/100))</f>
        <v>27.343749999999996</v>
      </c>
      <c r="EQ572" s="557">
        <v>1</v>
      </c>
      <c r="ER572" s="107" t="s">
        <v>863</v>
      </c>
      <c r="ES572" s="557">
        <v>1</v>
      </c>
      <c r="ET572" s="557">
        <v>1</v>
      </c>
      <c r="EU572" s="107" t="s">
        <v>863</v>
      </c>
      <c r="EV572" s="107"/>
      <c r="EW572" s="107"/>
      <c r="EX572" s="990">
        <v>8791</v>
      </c>
      <c r="EY572" s="620">
        <v>75</v>
      </c>
      <c r="EZ572" s="620">
        <v>102134</v>
      </c>
      <c r="FA572" s="620">
        <v>2</v>
      </c>
      <c r="FB572" s="621">
        <v>2723.5733333333333</v>
      </c>
      <c r="FC572" s="622">
        <v>72027</v>
      </c>
      <c r="FD572" s="607">
        <v>1920.72</v>
      </c>
      <c r="FE572" s="623">
        <v>13445.04</v>
      </c>
      <c r="FF572" s="624">
        <v>40</v>
      </c>
      <c r="FG572" s="625">
        <v>105678</v>
      </c>
      <c r="FH572" s="625">
        <v>3000</v>
      </c>
      <c r="FJ572" s="626">
        <v>2641.95</v>
      </c>
      <c r="FK572" s="627">
        <v>7925.8499999999995</v>
      </c>
      <c r="FL572" s="628">
        <v>1.6963530725411158</v>
      </c>
      <c r="FM572" s="591"/>
      <c r="FN572" s="592"/>
      <c r="FP572" s="602"/>
      <c r="FQ572" s="544"/>
      <c r="FR572" s="93"/>
      <c r="FS572" s="629">
        <v>70.522059255487889</v>
      </c>
      <c r="GR572" s="225"/>
      <c r="GS572" s="225"/>
    </row>
    <row r="573" spans="1:201" hidden="1" x14ac:dyDescent="0.25">
      <c r="A573" s="101">
        <v>450</v>
      </c>
      <c r="B573" s="228">
        <f>COUNTIFS($E$1:E573,E573,$G$1:G573,G573)</f>
        <v>2</v>
      </c>
      <c r="C573" s="228"/>
      <c r="D573" s="966">
        <v>8792</v>
      </c>
      <c r="E573" s="233" t="s">
        <v>1633</v>
      </c>
      <c r="F573" s="223" t="s">
        <v>55</v>
      </c>
      <c r="G573" s="230">
        <v>6062131141</v>
      </c>
      <c r="H573" s="230">
        <f t="shared" si="15"/>
        <v>58</v>
      </c>
      <c r="I573" s="223" t="s">
        <v>1742</v>
      </c>
      <c r="J573" s="232" t="s">
        <v>1744</v>
      </c>
      <c r="K573" s="230" t="s">
        <v>53</v>
      </c>
      <c r="L573" s="257" t="s">
        <v>48</v>
      </c>
      <c r="M573" s="230">
        <v>27</v>
      </c>
      <c r="N573" s="223" t="s">
        <v>760</v>
      </c>
      <c r="O573" s="223" t="s">
        <v>863</v>
      </c>
      <c r="P573" s="230"/>
      <c r="Q573" s="301" t="s">
        <v>1709</v>
      </c>
      <c r="R573" s="230"/>
      <c r="S573" s="230"/>
      <c r="T573" s="239" t="s">
        <v>1545</v>
      </c>
      <c r="U573" s="177" t="s">
        <v>1214</v>
      </c>
      <c r="V573" s="193" t="s">
        <v>545</v>
      </c>
      <c r="W573" s="196" t="s">
        <v>1298</v>
      </c>
      <c r="X573" s="173" t="s">
        <v>808</v>
      </c>
      <c r="Y573" s="173" t="s">
        <v>545</v>
      </c>
      <c r="Z573" s="173" t="s">
        <v>545</v>
      </c>
      <c r="AA573" s="105" t="s">
        <v>545</v>
      </c>
      <c r="AB573" s="105" t="s">
        <v>545</v>
      </c>
      <c r="AC573" s="230"/>
      <c r="AD573" s="62"/>
      <c r="AE573" s="500"/>
      <c r="AF573" s="108" t="s">
        <v>545</v>
      </c>
      <c r="AH573" s="262" t="s">
        <v>158</v>
      </c>
      <c r="AI573" s="485"/>
      <c r="AL573" s="318">
        <v>6.67</v>
      </c>
      <c r="AP573" s="397">
        <v>12.1</v>
      </c>
      <c r="AQ573" s="320">
        <v>79.2</v>
      </c>
      <c r="AR573" s="371">
        <v>7</v>
      </c>
      <c r="AS573" s="492">
        <v>98.3</v>
      </c>
      <c r="AT573" s="373">
        <v>0.15277777777777776</v>
      </c>
      <c r="AU573" s="490">
        <v>1.0694444444444444</v>
      </c>
      <c r="AV573" s="325">
        <v>0.14037122969837587</v>
      </c>
      <c r="AX573" s="326"/>
      <c r="AZ573" s="231" t="s">
        <v>754</v>
      </c>
      <c r="BB573" s="231"/>
      <c r="BD573" s="491"/>
      <c r="BL573" s="331" t="e">
        <v>#DIV/0!</v>
      </c>
      <c r="BM573" s="332">
        <v>0</v>
      </c>
      <c r="BN573" s="231"/>
      <c r="BR573" s="330">
        <v>54.7</v>
      </c>
      <c r="BS573" s="330">
        <v>96.7</v>
      </c>
      <c r="BT573" s="477">
        <v>87576</v>
      </c>
      <c r="BU573" s="330">
        <v>3.2999999999999972</v>
      </c>
      <c r="BV573" s="330">
        <v>76.2</v>
      </c>
      <c r="BW573" s="330">
        <v>34.9</v>
      </c>
      <c r="BX573" s="330">
        <v>27.6</v>
      </c>
      <c r="BY573" s="330">
        <v>34.200000000000003</v>
      </c>
      <c r="BZ573" s="330">
        <v>27.1</v>
      </c>
      <c r="CA573" s="330">
        <v>27.1</v>
      </c>
      <c r="CB573" s="330">
        <v>21.5</v>
      </c>
      <c r="CC573" s="330">
        <v>0.61</v>
      </c>
      <c r="CN573" s="470"/>
      <c r="CO573" s="470"/>
      <c r="CP573" s="470"/>
      <c r="CQ573" s="470"/>
      <c r="CR573" s="470"/>
      <c r="CS573" s="470"/>
      <c r="CT573" s="470"/>
      <c r="CU573" s="470"/>
      <c r="CX573" s="158"/>
      <c r="CY573" s="158"/>
      <c r="CZ573" s="62"/>
      <c r="DA573" s="62"/>
      <c r="DM573" s="226">
        <v>58</v>
      </c>
      <c r="DO573" s="46" t="s">
        <v>48</v>
      </c>
      <c r="DP573" s="986" t="s">
        <v>158</v>
      </c>
      <c r="DX573" s="223" t="s">
        <v>863</v>
      </c>
      <c r="DY573" s="223" t="s">
        <v>863</v>
      </c>
      <c r="DZ573" s="230">
        <v>178</v>
      </c>
      <c r="EA573" s="230">
        <v>19.100000000000001</v>
      </c>
      <c r="EB573" s="230">
        <v>80.900000000000006</v>
      </c>
      <c r="EC573" s="223" t="s">
        <v>863</v>
      </c>
      <c r="ED573" s="223" t="s">
        <v>863</v>
      </c>
      <c r="EE573" s="223" t="s">
        <v>863</v>
      </c>
      <c r="EF573" s="223" t="s">
        <v>863</v>
      </c>
      <c r="EG573" s="230">
        <v>0</v>
      </c>
      <c r="EI573" s="282" t="s">
        <v>760</v>
      </c>
      <c r="EJ573" s="282">
        <v>27</v>
      </c>
      <c r="EK573" s="230"/>
      <c r="EL573" s="107">
        <v>3</v>
      </c>
      <c r="EM573" s="107">
        <v>1</v>
      </c>
      <c r="EN573" s="107">
        <v>160</v>
      </c>
      <c r="EO573" s="107">
        <v>60</v>
      </c>
      <c r="EP573" s="557">
        <f>EO573/((EN573/100)*(EN573/100))</f>
        <v>23.437499999999996</v>
      </c>
      <c r="EQ573" s="557">
        <v>2</v>
      </c>
      <c r="ER573" s="107" t="s">
        <v>863</v>
      </c>
      <c r="ES573" s="557">
        <v>0</v>
      </c>
      <c r="ET573" s="557">
        <v>0</v>
      </c>
      <c r="EU573" s="107">
        <v>4</v>
      </c>
      <c r="EV573" s="1030">
        <v>43200</v>
      </c>
      <c r="EW573" s="107"/>
      <c r="EX573" s="990">
        <v>8792</v>
      </c>
      <c r="EY573" s="620">
        <v>75</v>
      </c>
      <c r="EZ573" s="620">
        <v>10953</v>
      </c>
      <c r="FA573" s="620">
        <v>2</v>
      </c>
      <c r="FB573" s="621">
        <v>292.08</v>
      </c>
      <c r="FC573" s="622">
        <v>2837</v>
      </c>
      <c r="FD573" s="607">
        <v>75.653333333333336</v>
      </c>
      <c r="FE573" s="623">
        <v>2042.6400000000003</v>
      </c>
      <c r="FF573" s="624">
        <v>40</v>
      </c>
      <c r="FG573" s="625">
        <v>34013</v>
      </c>
      <c r="FH573" s="625">
        <v>1000</v>
      </c>
      <c r="FJ573" s="626">
        <v>850.32500000000005</v>
      </c>
      <c r="FK573" s="627">
        <v>850.32500000000005</v>
      </c>
      <c r="FL573" s="628">
        <v>2.4021873989357014</v>
      </c>
      <c r="FM573" s="591"/>
      <c r="FN573" s="592"/>
      <c r="FP573" s="602"/>
      <c r="FQ573" s="544"/>
      <c r="FR573" s="93"/>
      <c r="FS573" s="629">
        <v>25.901579475942665</v>
      </c>
      <c r="GR573" s="225"/>
      <c r="GS573" s="225"/>
    </row>
    <row r="574" spans="1:201" hidden="1" x14ac:dyDescent="0.25">
      <c r="A574" s="101">
        <v>451</v>
      </c>
      <c r="B574" s="228">
        <f>COUNTIFS($E$1:E574,E574,$G$1:G574,G574)</f>
        <v>1</v>
      </c>
      <c r="C574" s="228"/>
      <c r="D574" s="966">
        <v>8793</v>
      </c>
      <c r="E574" s="233" t="s">
        <v>1674</v>
      </c>
      <c r="F574" s="223" t="s">
        <v>178</v>
      </c>
      <c r="G574" s="230">
        <v>6603101252</v>
      </c>
      <c r="H574" s="230">
        <f t="shared" si="15"/>
        <v>52</v>
      </c>
      <c r="I574" s="223" t="s">
        <v>1742</v>
      </c>
      <c r="J574" s="232" t="s">
        <v>1744</v>
      </c>
      <c r="K574" s="230" t="s">
        <v>53</v>
      </c>
      <c r="L574" s="257" t="s">
        <v>48</v>
      </c>
      <c r="M574" s="230">
        <v>7</v>
      </c>
      <c r="N574" s="223" t="s">
        <v>757</v>
      </c>
      <c r="O574" s="223" t="s">
        <v>863</v>
      </c>
      <c r="P574" s="230"/>
      <c r="Q574" s="301" t="s">
        <v>1709</v>
      </c>
      <c r="R574" s="230"/>
      <c r="S574" s="230"/>
      <c r="T574" s="239" t="s">
        <v>1545</v>
      </c>
      <c r="U574" s="177" t="s">
        <v>1214</v>
      </c>
      <c r="V574" s="193" t="s">
        <v>545</v>
      </c>
      <c r="W574" s="196" t="s">
        <v>1298</v>
      </c>
      <c r="X574" s="173" t="s">
        <v>808</v>
      </c>
      <c r="Y574" s="173" t="s">
        <v>545</v>
      </c>
      <c r="Z574" s="173" t="s">
        <v>545</v>
      </c>
      <c r="AA574" s="105" t="s">
        <v>545</v>
      </c>
      <c r="AB574" s="105" t="s">
        <v>545</v>
      </c>
      <c r="AC574" s="230"/>
      <c r="AD574" s="62"/>
      <c r="AE574" s="500"/>
      <c r="AF574" s="108" t="s">
        <v>545</v>
      </c>
      <c r="AH574" s="262" t="s">
        <v>161</v>
      </c>
      <c r="AI574" s="485"/>
      <c r="AL574" s="318">
        <v>4.3499999999999996</v>
      </c>
      <c r="AP574" s="397">
        <v>18.7</v>
      </c>
      <c r="AQ574" s="320">
        <v>17.399999999999999</v>
      </c>
      <c r="AR574" s="371">
        <v>59.7</v>
      </c>
      <c r="AS574" s="492">
        <v>95.8</v>
      </c>
      <c r="AT574" s="373">
        <v>1.0747126436781609</v>
      </c>
      <c r="AU574" s="490">
        <v>64.160344827586201</v>
      </c>
      <c r="AV574" s="325">
        <v>0.24254215304798962</v>
      </c>
      <c r="AX574" s="326"/>
      <c r="AZ574" s="231" t="s">
        <v>754</v>
      </c>
      <c r="BB574" s="231"/>
      <c r="BD574" s="491"/>
      <c r="BL574" s="331" t="e">
        <v>#DIV/0!</v>
      </c>
      <c r="BM574" s="332">
        <v>0.1</v>
      </c>
      <c r="BN574" s="231"/>
      <c r="BR574" s="330">
        <v>10.88</v>
      </c>
      <c r="BS574" s="330">
        <v>92.6</v>
      </c>
      <c r="BT574" s="477">
        <v>51455</v>
      </c>
      <c r="BU574" s="330">
        <v>7.4000000000000057</v>
      </c>
      <c r="BV574" s="330">
        <v>15.98</v>
      </c>
      <c r="BW574" s="330">
        <v>14.3</v>
      </c>
      <c r="BX574" s="330">
        <v>2.48</v>
      </c>
      <c r="BY574" s="330">
        <v>48.3</v>
      </c>
      <c r="BZ574" s="330">
        <v>8.4</v>
      </c>
      <c r="CA574" s="330">
        <v>29.3</v>
      </c>
      <c r="CB574" s="330">
        <v>5.0999999999999996</v>
      </c>
      <c r="CC574" s="330">
        <v>0.76</v>
      </c>
      <c r="CN574" s="470"/>
      <c r="CO574" s="470"/>
      <c r="CP574" s="470"/>
      <c r="CQ574" s="470"/>
      <c r="CR574" s="470"/>
      <c r="CS574" s="470"/>
      <c r="CT574" s="470"/>
      <c r="CU574" s="470"/>
      <c r="CX574" s="158"/>
      <c r="CY574" s="158"/>
      <c r="CZ574" s="62"/>
      <c r="DA574" s="62"/>
      <c r="DM574" s="226">
        <v>52</v>
      </c>
      <c r="DO574" s="46" t="s">
        <v>48</v>
      </c>
      <c r="DP574" s="986" t="s">
        <v>161</v>
      </c>
      <c r="DQ574" s="230">
        <v>2</v>
      </c>
      <c r="DR574" s="546" t="s">
        <v>34</v>
      </c>
      <c r="DS574" s="546" t="s">
        <v>34</v>
      </c>
      <c r="DX574" s="223" t="s">
        <v>863</v>
      </c>
      <c r="DY574" s="223" t="s">
        <v>863</v>
      </c>
      <c r="DZ574" s="230">
        <v>740</v>
      </c>
      <c r="EA574" s="230">
        <v>46.5</v>
      </c>
      <c r="EB574" s="230">
        <v>53.5</v>
      </c>
      <c r="EC574" s="223" t="s">
        <v>863</v>
      </c>
      <c r="ED574" s="223" t="s">
        <v>863</v>
      </c>
      <c r="EE574" s="223" t="s">
        <v>863</v>
      </c>
      <c r="EF574" s="223" t="s">
        <v>863</v>
      </c>
      <c r="EG574" s="230">
        <v>0</v>
      </c>
      <c r="EH574" s="547">
        <v>3</v>
      </c>
      <c r="EI574" s="282" t="s">
        <v>757</v>
      </c>
      <c r="EJ574" s="282">
        <v>7</v>
      </c>
      <c r="EK574" s="230"/>
      <c r="EL574" s="107">
        <v>2</v>
      </c>
      <c r="EM574" s="107">
        <v>0</v>
      </c>
      <c r="EN574" s="107">
        <v>183</v>
      </c>
      <c r="EO574" s="107">
        <v>112</v>
      </c>
      <c r="EP574" s="557">
        <f>EO574/((EN574/100)*(EN574/100))</f>
        <v>33.4438173728687</v>
      </c>
      <c r="EQ574" s="557">
        <v>2</v>
      </c>
      <c r="ER574" s="107" t="s">
        <v>863</v>
      </c>
      <c r="ES574" s="557">
        <v>3</v>
      </c>
      <c r="ET574" s="557">
        <v>1</v>
      </c>
      <c r="EU574" s="107">
        <v>4</v>
      </c>
      <c r="EV574" s="1030">
        <v>40683</v>
      </c>
      <c r="EW574" s="107" t="s">
        <v>1984</v>
      </c>
      <c r="EX574" s="990">
        <v>8793</v>
      </c>
      <c r="EY574" s="620">
        <v>75</v>
      </c>
      <c r="EZ574" s="620">
        <v>64101</v>
      </c>
      <c r="FA574" s="620">
        <v>2</v>
      </c>
      <c r="FB574" s="621">
        <v>1709.36</v>
      </c>
      <c r="FC574" s="622">
        <v>7532</v>
      </c>
      <c r="FD574" s="607">
        <v>200.85333333333332</v>
      </c>
      <c r="FE574" s="623">
        <v>1405.9733333333334</v>
      </c>
      <c r="FF574" s="624">
        <v>40</v>
      </c>
      <c r="FG574" s="625">
        <v>21825</v>
      </c>
      <c r="FH574" s="625">
        <v>1000</v>
      </c>
      <c r="FJ574" s="626">
        <v>545.625</v>
      </c>
      <c r="FK574" s="627">
        <v>545.625</v>
      </c>
      <c r="FL574" s="628">
        <v>2.5768125238640702</v>
      </c>
      <c r="FM574" s="591"/>
      <c r="FN574" s="592"/>
      <c r="FP574" s="602"/>
      <c r="FQ574" s="544"/>
      <c r="FR574" s="93"/>
      <c r="FS574" s="629">
        <v>11.750206705043603</v>
      </c>
      <c r="GR574" s="225"/>
      <c r="GS574" s="225"/>
    </row>
    <row r="575" spans="1:201" hidden="1" x14ac:dyDescent="0.25">
      <c r="A575" s="101">
        <v>452</v>
      </c>
      <c r="B575" s="228">
        <f>COUNTIFS($E$1:E575,E575,$G$1:G575,G575)</f>
        <v>1</v>
      </c>
      <c r="C575" s="228"/>
      <c r="D575" s="966">
        <v>8794</v>
      </c>
      <c r="E575" s="233" t="s">
        <v>1745</v>
      </c>
      <c r="F575" s="223" t="s">
        <v>63</v>
      </c>
      <c r="G575" s="230">
        <v>430517417</v>
      </c>
      <c r="H575" s="230">
        <f t="shared" si="15"/>
        <v>75</v>
      </c>
      <c r="I575" s="223" t="s">
        <v>1742</v>
      </c>
      <c r="J575" s="232" t="s">
        <v>1746</v>
      </c>
      <c r="K575" s="230" t="s">
        <v>53</v>
      </c>
      <c r="L575" s="257" t="s">
        <v>48</v>
      </c>
      <c r="M575" s="230">
        <v>7</v>
      </c>
      <c r="N575" s="223" t="s">
        <v>760</v>
      </c>
      <c r="O575" s="223" t="s">
        <v>863</v>
      </c>
      <c r="P575" s="230"/>
      <c r="Q575" s="301" t="s">
        <v>1709</v>
      </c>
      <c r="R575" s="230"/>
      <c r="S575" s="230"/>
      <c r="T575" s="239" t="s">
        <v>1545</v>
      </c>
      <c r="U575" s="177" t="s">
        <v>1214</v>
      </c>
      <c r="V575" s="193" t="s">
        <v>545</v>
      </c>
      <c r="W575" s="196" t="s">
        <v>1298</v>
      </c>
      <c r="X575" s="173" t="s">
        <v>808</v>
      </c>
      <c r="Y575" s="173" t="s">
        <v>545</v>
      </c>
      <c r="Z575" s="173" t="s">
        <v>545</v>
      </c>
      <c r="AA575" s="105" t="s">
        <v>545</v>
      </c>
      <c r="AB575" s="105" t="s">
        <v>545</v>
      </c>
      <c r="AC575" s="230"/>
      <c r="AD575" s="62"/>
      <c r="AE575" s="500"/>
      <c r="AF575" s="108" t="s">
        <v>545</v>
      </c>
      <c r="AH575" s="262" t="s">
        <v>158</v>
      </c>
      <c r="AI575" s="485"/>
      <c r="AL575" s="318">
        <v>3.05</v>
      </c>
      <c r="AP575" s="397">
        <v>69.400000000000006</v>
      </c>
      <c r="AQ575" s="320">
        <v>21.1</v>
      </c>
      <c r="AR575" s="371">
        <v>6.73</v>
      </c>
      <c r="AS575" s="492">
        <v>97.23</v>
      </c>
      <c r="AT575" s="373">
        <v>3.2890995260663507</v>
      </c>
      <c r="AU575" s="490">
        <v>22.135639810426543</v>
      </c>
      <c r="AV575" s="325">
        <v>2.4937118217750629</v>
      </c>
      <c r="AX575" s="326"/>
      <c r="AZ575" s="231" t="s">
        <v>754</v>
      </c>
      <c r="BB575" s="231"/>
      <c r="BD575" s="491"/>
      <c r="BL575" s="331" t="e">
        <v>#DIV/0!</v>
      </c>
      <c r="BM575" s="332">
        <v>0.5</v>
      </c>
      <c r="BN575" s="231"/>
      <c r="BR575" s="330">
        <v>2.8499999999999996</v>
      </c>
      <c r="BS575" s="330">
        <v>90.2</v>
      </c>
      <c r="BT575" s="477">
        <v>40679</v>
      </c>
      <c r="BU575" s="330">
        <v>9.7999999999999972</v>
      </c>
      <c r="BV575" s="330">
        <v>18.75</v>
      </c>
      <c r="BW575" s="330">
        <v>4.46</v>
      </c>
      <c r="BX575" s="330">
        <v>0.94</v>
      </c>
      <c r="BY575" s="330">
        <v>9.07</v>
      </c>
      <c r="BZ575" s="330">
        <v>1.91</v>
      </c>
      <c r="CA575" s="330">
        <v>75.5</v>
      </c>
      <c r="CB575" s="330">
        <v>15.9</v>
      </c>
      <c r="CC575" s="330">
        <v>1.97</v>
      </c>
      <c r="CN575" s="470"/>
      <c r="CO575" s="470"/>
      <c r="CP575" s="470"/>
      <c r="CQ575" s="470"/>
      <c r="CR575" s="470"/>
      <c r="CS575" s="470"/>
      <c r="CT575" s="470"/>
      <c r="CU575" s="470"/>
      <c r="CX575" s="158"/>
      <c r="CY575" s="158"/>
      <c r="CZ575" s="62"/>
      <c r="DA575" s="62"/>
      <c r="DM575" s="226">
        <v>75</v>
      </c>
      <c r="DO575" s="46" t="s">
        <v>48</v>
      </c>
      <c r="DP575" s="986" t="s">
        <v>158</v>
      </c>
      <c r="DX575" s="107" t="s">
        <v>863</v>
      </c>
      <c r="DY575" s="107" t="s">
        <v>863</v>
      </c>
      <c r="DZ575" s="230">
        <v>387</v>
      </c>
      <c r="EA575" s="230">
        <v>7</v>
      </c>
      <c r="EB575" s="230">
        <v>93</v>
      </c>
      <c r="EC575" s="107" t="s">
        <v>863</v>
      </c>
      <c r="ED575" s="107" t="s">
        <v>863</v>
      </c>
      <c r="EE575" s="107" t="s">
        <v>863</v>
      </c>
      <c r="EF575" s="107" t="s">
        <v>863</v>
      </c>
      <c r="EG575" s="230">
        <v>0</v>
      </c>
      <c r="EI575" s="282" t="s">
        <v>760</v>
      </c>
      <c r="EJ575" s="282">
        <v>7</v>
      </c>
      <c r="EK575" s="230"/>
      <c r="EL575" s="107">
        <v>2</v>
      </c>
      <c r="EM575" s="107">
        <v>0</v>
      </c>
      <c r="EN575" s="107" t="s">
        <v>754</v>
      </c>
      <c r="EO575" s="107" t="s">
        <v>754</v>
      </c>
      <c r="EP575" s="557" t="s">
        <v>754</v>
      </c>
      <c r="EQ575" s="557">
        <v>1</v>
      </c>
      <c r="ER575" s="107" t="s">
        <v>863</v>
      </c>
      <c r="ES575" s="557">
        <v>2</v>
      </c>
      <c r="ET575" s="557">
        <v>1</v>
      </c>
      <c r="EU575" s="107" t="s">
        <v>863</v>
      </c>
      <c r="EV575" s="107"/>
      <c r="EW575" s="107"/>
      <c r="EX575" s="990">
        <v>8794</v>
      </c>
      <c r="EY575" s="620">
        <v>75</v>
      </c>
      <c r="EZ575" s="620">
        <v>47542</v>
      </c>
      <c r="FA575" s="620">
        <v>2</v>
      </c>
      <c r="FB575" s="621">
        <v>1267.7866666666666</v>
      </c>
      <c r="FC575" s="622">
        <v>7734</v>
      </c>
      <c r="FD575" s="607">
        <v>206.24</v>
      </c>
      <c r="FE575" s="623">
        <v>1443.68</v>
      </c>
      <c r="FF575" s="624">
        <v>40</v>
      </c>
      <c r="FG575" s="625">
        <v>15258</v>
      </c>
      <c r="FH575" s="625">
        <v>1000</v>
      </c>
      <c r="FJ575" s="626">
        <v>381.45</v>
      </c>
      <c r="FK575" s="627">
        <v>381.45</v>
      </c>
      <c r="FL575" s="628">
        <v>3.7847162144448818</v>
      </c>
      <c r="FM575" s="591"/>
      <c r="FN575" s="592"/>
      <c r="FP575" s="602"/>
      <c r="FQ575" s="544"/>
      <c r="FR575" s="93"/>
      <c r="FS575" s="629">
        <v>16.267721172857684</v>
      </c>
      <c r="GR575" s="225"/>
      <c r="GS575" s="225"/>
    </row>
    <row r="576" spans="1:201" hidden="1" x14ac:dyDescent="0.25">
      <c r="A576" s="101">
        <v>453</v>
      </c>
      <c r="B576" s="228">
        <f>COUNTIFS($E$1:E576,E576,$G$1:G576,G576)</f>
        <v>1</v>
      </c>
      <c r="C576" s="228"/>
      <c r="D576" s="966">
        <v>8795</v>
      </c>
      <c r="E576" s="233" t="s">
        <v>1747</v>
      </c>
      <c r="F576" s="223" t="s">
        <v>1748</v>
      </c>
      <c r="G576" s="230">
        <v>5503252018</v>
      </c>
      <c r="H576" s="230">
        <f t="shared" si="15"/>
        <v>63</v>
      </c>
      <c r="I576" s="223" t="s">
        <v>1742</v>
      </c>
      <c r="J576" s="232" t="s">
        <v>34</v>
      </c>
      <c r="K576" s="230" t="s">
        <v>53</v>
      </c>
      <c r="L576" s="257" t="s">
        <v>48</v>
      </c>
      <c r="M576" s="230">
        <v>7</v>
      </c>
      <c r="N576" s="223" t="s">
        <v>760</v>
      </c>
      <c r="O576" s="223" t="s">
        <v>863</v>
      </c>
      <c r="P576" s="230"/>
      <c r="Q576" s="301" t="s">
        <v>1709</v>
      </c>
      <c r="R576" s="230"/>
      <c r="S576" s="230"/>
      <c r="T576" s="239" t="s">
        <v>545</v>
      </c>
      <c r="U576" s="177" t="s">
        <v>545</v>
      </c>
      <c r="V576" s="193" t="s">
        <v>545</v>
      </c>
      <c r="W576" s="246" t="s">
        <v>1688</v>
      </c>
      <c r="X576" s="173" t="s">
        <v>545</v>
      </c>
      <c r="Y576" s="173" t="s">
        <v>545</v>
      </c>
      <c r="Z576" s="173" t="s">
        <v>545</v>
      </c>
      <c r="AA576" s="105" t="s">
        <v>545</v>
      </c>
      <c r="AB576" s="105" t="s">
        <v>545</v>
      </c>
      <c r="AC576" s="230"/>
      <c r="AD576" s="62"/>
      <c r="AE576" s="500"/>
      <c r="AF576" s="108" t="s">
        <v>545</v>
      </c>
      <c r="AH576" s="262" t="s">
        <v>161</v>
      </c>
      <c r="AI576" s="485"/>
      <c r="AL576" s="318">
        <v>15.3</v>
      </c>
      <c r="AP576" s="397">
        <v>34.700000000000003</v>
      </c>
      <c r="AQ576" s="320">
        <v>58</v>
      </c>
      <c r="AR576" s="371">
        <v>2.6</v>
      </c>
      <c r="AS576" s="492">
        <v>95.3</v>
      </c>
      <c r="AT576" s="373">
        <v>0.59827586206896555</v>
      </c>
      <c r="AU576" s="490">
        <v>1.5555172413793106</v>
      </c>
      <c r="AV576" s="325">
        <v>0.5726072607260726</v>
      </c>
      <c r="AW576" s="226">
        <v>31.4</v>
      </c>
      <c r="AX576" s="326">
        <v>0.57999999999999996</v>
      </c>
      <c r="AY576" s="226">
        <v>1.67</v>
      </c>
      <c r="AZ576" s="231" t="s">
        <v>754</v>
      </c>
      <c r="BA576" s="345">
        <v>7.14</v>
      </c>
      <c r="BB576" s="231" t="s">
        <v>754</v>
      </c>
      <c r="BD576" s="491"/>
      <c r="BJ576" s="226">
        <v>33.299999999999997</v>
      </c>
      <c r="BK576" s="226">
        <v>66.7</v>
      </c>
      <c r="BL576" s="331"/>
      <c r="BM576" s="332" t="s">
        <v>754</v>
      </c>
      <c r="BN576" s="231" t="s">
        <v>754</v>
      </c>
      <c r="BO576" s="226">
        <v>2.58</v>
      </c>
      <c r="BP576" s="280">
        <v>4.66</v>
      </c>
      <c r="BR576" s="62" t="s">
        <v>754</v>
      </c>
      <c r="BS576" s="62" t="s">
        <v>754</v>
      </c>
      <c r="BT576" s="62" t="s">
        <v>754</v>
      </c>
      <c r="BU576" s="62" t="s">
        <v>754</v>
      </c>
      <c r="BV576" s="62" t="s">
        <v>754</v>
      </c>
      <c r="BW576" s="62" t="s">
        <v>754</v>
      </c>
      <c r="BX576" s="62" t="s">
        <v>754</v>
      </c>
      <c r="BY576" s="62" t="s">
        <v>754</v>
      </c>
      <c r="BZ576" s="62" t="s">
        <v>754</v>
      </c>
      <c r="CA576" s="62" t="s">
        <v>754</v>
      </c>
      <c r="CB576" s="62" t="s">
        <v>754</v>
      </c>
      <c r="CC576" s="62" t="s">
        <v>754</v>
      </c>
      <c r="CN576" s="470"/>
      <c r="CO576" s="470"/>
      <c r="CP576" s="470"/>
      <c r="CQ576" s="470"/>
      <c r="CR576" s="470"/>
      <c r="CS576" s="470"/>
      <c r="CT576" s="470"/>
      <c r="CU576" s="470"/>
      <c r="CX576" s="158"/>
      <c r="CY576" s="158"/>
      <c r="CZ576" s="62"/>
      <c r="DA576" s="62"/>
      <c r="DM576" s="226">
        <v>63</v>
      </c>
      <c r="DO576" s="46" t="s">
        <v>48</v>
      </c>
      <c r="DP576" s="986" t="s">
        <v>161</v>
      </c>
      <c r="DX576" s="223" t="s">
        <v>863</v>
      </c>
      <c r="DY576" s="223" t="s">
        <v>863</v>
      </c>
      <c r="DZ576" s="230">
        <v>77</v>
      </c>
      <c r="EA576" s="230">
        <v>2.6</v>
      </c>
      <c r="EB576" s="230">
        <v>97.4</v>
      </c>
      <c r="EC576" s="223" t="s">
        <v>863</v>
      </c>
      <c r="ED576" s="223" t="s">
        <v>863</v>
      </c>
      <c r="EE576" s="223" t="s">
        <v>863</v>
      </c>
      <c r="EF576" s="223" t="s">
        <v>863</v>
      </c>
      <c r="EG576" s="230">
        <v>0</v>
      </c>
      <c r="EI576" s="282" t="s">
        <v>760</v>
      </c>
      <c r="EJ576" s="282">
        <v>7</v>
      </c>
      <c r="EK576" s="230"/>
      <c r="EL576" s="107">
        <v>2</v>
      </c>
      <c r="EM576" s="107">
        <v>0</v>
      </c>
      <c r="EN576" s="107" t="s">
        <v>754</v>
      </c>
      <c r="EO576" s="107" t="s">
        <v>754</v>
      </c>
      <c r="EP576" s="557" t="s">
        <v>754</v>
      </c>
      <c r="EQ576" s="557">
        <v>2</v>
      </c>
      <c r="ER576" s="107" t="s">
        <v>863</v>
      </c>
      <c r="ES576" s="557">
        <v>2</v>
      </c>
      <c r="ET576" s="557">
        <v>1</v>
      </c>
      <c r="EU576" s="107" t="s">
        <v>863</v>
      </c>
      <c r="EV576" s="107"/>
      <c r="EW576" s="107"/>
      <c r="EX576" s="990">
        <v>8795</v>
      </c>
      <c r="EY576" s="620">
        <v>75</v>
      </c>
      <c r="EZ576" s="620">
        <v>4544</v>
      </c>
      <c r="FA576" s="620">
        <v>2</v>
      </c>
      <c r="FB576" s="621">
        <v>121.17333333333333</v>
      </c>
      <c r="FC576" s="622">
        <v>467</v>
      </c>
      <c r="FD576" s="607">
        <v>12.453333333333333</v>
      </c>
      <c r="FE576" s="623">
        <v>87.173333333333346</v>
      </c>
      <c r="FF576" s="624" t="s">
        <v>754</v>
      </c>
      <c r="FG576" s="624" t="s">
        <v>754</v>
      </c>
      <c r="FH576" s="624" t="s">
        <v>754</v>
      </c>
      <c r="FI576" s="624" t="s">
        <v>754</v>
      </c>
      <c r="FJ576" s="624" t="s">
        <v>754</v>
      </c>
      <c r="FK576" s="624" t="s">
        <v>754</v>
      </c>
      <c r="FL576" s="624" t="s">
        <v>754</v>
      </c>
      <c r="FM576" s="591"/>
      <c r="FN576" s="592"/>
      <c r="FP576" s="602"/>
      <c r="FQ576" s="544"/>
      <c r="FR576" s="93"/>
      <c r="FS576" s="629">
        <v>10.277288732394366</v>
      </c>
      <c r="GR576" s="225"/>
      <c r="GS576" s="225"/>
    </row>
    <row r="577" spans="1:201" hidden="1" x14ac:dyDescent="0.25">
      <c r="A577" s="101">
        <v>454</v>
      </c>
      <c r="B577" s="228">
        <f>COUNTIFS($E$1:E577,E577,$G$1:G577,G577)</f>
        <v>2</v>
      </c>
      <c r="C577" s="228"/>
      <c r="D577" s="966">
        <v>8796</v>
      </c>
      <c r="E577" s="233" t="s">
        <v>1747</v>
      </c>
      <c r="F577" s="223" t="s">
        <v>1748</v>
      </c>
      <c r="G577" s="230">
        <v>5503252018</v>
      </c>
      <c r="H577" s="230">
        <f t="shared" si="15"/>
        <v>63</v>
      </c>
      <c r="I577" s="223" t="s">
        <v>1742</v>
      </c>
      <c r="J577" s="232" t="s">
        <v>34</v>
      </c>
      <c r="K577" s="230" t="s">
        <v>53</v>
      </c>
      <c r="L577" s="257" t="s">
        <v>48</v>
      </c>
      <c r="M577" s="230">
        <v>19</v>
      </c>
      <c r="N577" s="223" t="s">
        <v>760</v>
      </c>
      <c r="O577" s="223" t="s">
        <v>863</v>
      </c>
      <c r="P577" s="230"/>
      <c r="Q577" s="301" t="s">
        <v>1709</v>
      </c>
      <c r="R577" s="230"/>
      <c r="S577" s="230"/>
      <c r="T577" s="239" t="s">
        <v>545</v>
      </c>
      <c r="U577" s="177" t="s">
        <v>545</v>
      </c>
      <c r="V577" s="193" t="s">
        <v>545</v>
      </c>
      <c r="W577" s="246" t="s">
        <v>1688</v>
      </c>
      <c r="X577" s="173" t="s">
        <v>545</v>
      </c>
      <c r="Y577" s="173" t="s">
        <v>545</v>
      </c>
      <c r="Z577" s="173" t="s">
        <v>545</v>
      </c>
      <c r="AA577" s="105" t="s">
        <v>545</v>
      </c>
      <c r="AB577" s="105" t="s">
        <v>545</v>
      </c>
      <c r="AC577" s="230"/>
      <c r="AD577" s="62"/>
      <c r="AE577" s="500"/>
      <c r="AF577" s="108" t="s">
        <v>545</v>
      </c>
      <c r="AH577" s="262" t="s">
        <v>158</v>
      </c>
      <c r="AI577" s="485"/>
      <c r="AL577" s="318">
        <v>16</v>
      </c>
      <c r="AP577" s="397">
        <v>28.1</v>
      </c>
      <c r="AQ577" s="320">
        <v>53.6</v>
      </c>
      <c r="AR577" s="371">
        <v>13.7</v>
      </c>
      <c r="AS577" s="492">
        <v>95.4</v>
      </c>
      <c r="AT577" s="373">
        <v>0.52425373134328357</v>
      </c>
      <c r="AU577" s="490">
        <v>7.1822761194029843</v>
      </c>
      <c r="AV577" s="325">
        <v>0.41753343239227342</v>
      </c>
      <c r="AW577" s="226">
        <v>24.1</v>
      </c>
      <c r="AX577" s="326">
        <v>2.2400000000000002</v>
      </c>
      <c r="AY577" s="226">
        <v>7.97</v>
      </c>
      <c r="AZ577" s="231" t="s">
        <v>754</v>
      </c>
      <c r="BA577" s="345">
        <v>12.3</v>
      </c>
      <c r="BB577" s="231" t="s">
        <v>754</v>
      </c>
      <c r="BD577" s="491"/>
      <c r="BJ577" s="226">
        <v>45.3</v>
      </c>
      <c r="BK577" s="226">
        <v>54.5</v>
      </c>
      <c r="BL577" s="331"/>
      <c r="BM577" s="332" t="s">
        <v>754</v>
      </c>
      <c r="BN577" s="231" t="s">
        <v>754</v>
      </c>
      <c r="BO577" s="226">
        <v>7.57</v>
      </c>
      <c r="BP577" s="280">
        <v>14</v>
      </c>
      <c r="BR577" s="62" t="s">
        <v>754</v>
      </c>
      <c r="BS577" s="62" t="s">
        <v>754</v>
      </c>
      <c r="BT577" s="62" t="s">
        <v>754</v>
      </c>
      <c r="BU577" s="62" t="s">
        <v>754</v>
      </c>
      <c r="BV577" s="62" t="s">
        <v>754</v>
      </c>
      <c r="BW577" s="62" t="s">
        <v>754</v>
      </c>
      <c r="BX577" s="62" t="s">
        <v>754</v>
      </c>
      <c r="BY577" s="62" t="s">
        <v>754</v>
      </c>
      <c r="BZ577" s="62" t="s">
        <v>754</v>
      </c>
      <c r="CA577" s="62" t="s">
        <v>754</v>
      </c>
      <c r="CB577" s="62" t="s">
        <v>754</v>
      </c>
      <c r="CC577" s="62" t="s">
        <v>754</v>
      </c>
      <c r="CN577" s="470"/>
      <c r="CO577" s="470"/>
      <c r="CP577" s="470"/>
      <c r="CQ577" s="470"/>
      <c r="CR577" s="470"/>
      <c r="CS577" s="470"/>
      <c r="CT577" s="470"/>
      <c r="CU577" s="470"/>
      <c r="CX577" s="158"/>
      <c r="CY577" s="158"/>
      <c r="CZ577" s="62"/>
      <c r="DA577" s="62"/>
      <c r="DM577" s="226">
        <v>63</v>
      </c>
      <c r="DO577" s="46" t="s">
        <v>48</v>
      </c>
      <c r="DP577" s="986" t="s">
        <v>158</v>
      </c>
      <c r="DX577" s="223" t="s">
        <v>863</v>
      </c>
      <c r="DY577" s="223" t="s">
        <v>863</v>
      </c>
      <c r="DZ577" s="230">
        <v>79</v>
      </c>
      <c r="EA577" s="230">
        <v>5.0999999999999996</v>
      </c>
      <c r="EB577" s="230">
        <v>94.9</v>
      </c>
      <c r="EC577" s="223" t="s">
        <v>863</v>
      </c>
      <c r="ED577" s="223" t="s">
        <v>863</v>
      </c>
      <c r="EE577" s="223" t="s">
        <v>863</v>
      </c>
      <c r="EF577" s="223" t="s">
        <v>863</v>
      </c>
      <c r="EG577" s="230">
        <v>0</v>
      </c>
      <c r="EI577" s="282" t="s">
        <v>760</v>
      </c>
      <c r="EJ577" s="282">
        <v>19</v>
      </c>
      <c r="EK577" s="230"/>
      <c r="EL577" s="107">
        <v>2</v>
      </c>
      <c r="EM577" s="107">
        <v>0</v>
      </c>
      <c r="EN577" s="107" t="s">
        <v>754</v>
      </c>
      <c r="EO577" s="107" t="s">
        <v>754</v>
      </c>
      <c r="EP577" s="557" t="s">
        <v>754</v>
      </c>
      <c r="EQ577" s="557">
        <v>2</v>
      </c>
      <c r="ER577" s="107" t="s">
        <v>863</v>
      </c>
      <c r="ES577" s="557">
        <v>3</v>
      </c>
      <c r="ET577" s="557">
        <v>2</v>
      </c>
      <c r="EU577" s="107" t="s">
        <v>863</v>
      </c>
      <c r="EV577" s="107"/>
      <c r="EW577" s="107"/>
      <c r="EX577" s="990">
        <v>8796</v>
      </c>
      <c r="EY577" s="620">
        <v>75</v>
      </c>
      <c r="EZ577" s="620">
        <v>10157</v>
      </c>
      <c r="FA577" s="620">
        <v>2</v>
      </c>
      <c r="FB577" s="621">
        <v>270.85333333333335</v>
      </c>
      <c r="FC577" s="622">
        <v>1132</v>
      </c>
      <c r="FD577" s="607">
        <v>30.186666666666667</v>
      </c>
      <c r="FE577" s="623">
        <v>573.54666666666674</v>
      </c>
      <c r="FF577" s="624" t="s">
        <v>754</v>
      </c>
      <c r="FG577" s="624" t="s">
        <v>754</v>
      </c>
      <c r="FH577" s="624" t="s">
        <v>754</v>
      </c>
      <c r="FI577" s="624" t="s">
        <v>754</v>
      </c>
      <c r="FJ577" s="624" t="s">
        <v>754</v>
      </c>
      <c r="FK577" s="624" t="s">
        <v>754</v>
      </c>
      <c r="FL577" s="624" t="s">
        <v>754</v>
      </c>
      <c r="FM577" s="591"/>
      <c r="FN577" s="592"/>
      <c r="FP577" s="602"/>
      <c r="FQ577" s="544"/>
      <c r="FR577" s="93"/>
      <c r="FS577" s="629">
        <v>11.145023136752979</v>
      </c>
      <c r="GR577" s="225"/>
      <c r="GS577" s="225"/>
    </row>
    <row r="578" spans="1:201" hidden="1" x14ac:dyDescent="0.25">
      <c r="A578" s="101">
        <v>455</v>
      </c>
      <c r="B578" s="228">
        <f>COUNTIFS($E$1:E578,E578,$G$1:G578,G578)</f>
        <v>1</v>
      </c>
      <c r="C578" s="228"/>
      <c r="D578" s="966">
        <v>8799</v>
      </c>
      <c r="E578" s="233" t="s">
        <v>1749</v>
      </c>
      <c r="F578" s="223" t="s">
        <v>187</v>
      </c>
      <c r="G578" s="230">
        <v>520621295</v>
      </c>
      <c r="H578" s="230">
        <f t="shared" si="15"/>
        <v>66</v>
      </c>
      <c r="I578" s="223" t="s">
        <v>1750</v>
      </c>
      <c r="J578" s="232" t="s">
        <v>34</v>
      </c>
      <c r="K578" s="230" t="s">
        <v>53</v>
      </c>
      <c r="L578" s="257" t="s">
        <v>48</v>
      </c>
      <c r="M578" s="230">
        <v>5</v>
      </c>
      <c r="N578" s="223" t="s">
        <v>757</v>
      </c>
      <c r="O578" s="223" t="s">
        <v>965</v>
      </c>
      <c r="P578" s="230"/>
      <c r="Q578" s="301" t="s">
        <v>1709</v>
      </c>
      <c r="R578" s="230"/>
      <c r="S578" s="230"/>
      <c r="T578" s="239" t="s">
        <v>1545</v>
      </c>
      <c r="U578" s="177" t="s">
        <v>1214</v>
      </c>
      <c r="V578" s="193" t="s">
        <v>545</v>
      </c>
      <c r="W578" s="196" t="s">
        <v>1298</v>
      </c>
      <c r="X578" s="173" t="s">
        <v>808</v>
      </c>
      <c r="Y578" s="173" t="s">
        <v>545</v>
      </c>
      <c r="Z578" s="173" t="s">
        <v>545</v>
      </c>
      <c r="AA578" s="105" t="s">
        <v>545</v>
      </c>
      <c r="AB578" s="105" t="s">
        <v>545</v>
      </c>
      <c r="AC578" s="230"/>
      <c r="AD578" s="62"/>
      <c r="AE578" s="500"/>
      <c r="AF578" s="226">
        <v>2</v>
      </c>
      <c r="AG578" s="226">
        <v>650</v>
      </c>
      <c r="AH578" s="262" t="s">
        <v>158</v>
      </c>
      <c r="AI578" s="485"/>
      <c r="AL578" s="318">
        <v>13.1</v>
      </c>
      <c r="AP578" s="397">
        <v>82.3</v>
      </c>
      <c r="AQ578" s="320">
        <v>10.6</v>
      </c>
      <c r="AR578" s="371">
        <v>5.96</v>
      </c>
      <c r="AS578" s="492">
        <v>98.859999999999985</v>
      </c>
      <c r="AT578" s="373">
        <v>7.7641509433962268</v>
      </c>
      <c r="AU578" s="490">
        <v>46.274339622641513</v>
      </c>
      <c r="AV578" s="325">
        <v>4.9698067632850247</v>
      </c>
      <c r="AX578" s="326"/>
      <c r="AZ578" s="231" t="s">
        <v>754</v>
      </c>
      <c r="BB578" s="231"/>
      <c r="BD578" s="491"/>
      <c r="BL578" s="331" t="e">
        <v>#DIV/0!</v>
      </c>
      <c r="BM578" s="332">
        <v>0.6</v>
      </c>
      <c r="BN578" s="231"/>
      <c r="BP578" s="280"/>
      <c r="BR578" s="330">
        <v>4.7</v>
      </c>
      <c r="BS578" s="330">
        <v>94</v>
      </c>
      <c r="BT578" s="477">
        <v>72747</v>
      </c>
      <c r="BU578" s="330">
        <v>6</v>
      </c>
      <c r="BV578" s="330">
        <v>9.74</v>
      </c>
      <c r="BW578" s="330">
        <v>20.8</v>
      </c>
      <c r="BX578" s="330">
        <v>2.2000000000000002</v>
      </c>
      <c r="BY578" s="330">
        <v>23.6</v>
      </c>
      <c r="BZ578" s="330">
        <v>2.5</v>
      </c>
      <c r="CA578" s="330">
        <v>47.6</v>
      </c>
      <c r="CB578" s="330">
        <v>5.04</v>
      </c>
      <c r="CC578" s="330">
        <v>2.38</v>
      </c>
      <c r="CN578" s="470"/>
      <c r="CO578" s="470"/>
      <c r="CP578" s="470"/>
      <c r="CQ578" s="470"/>
      <c r="CR578" s="470"/>
      <c r="CS578" s="470"/>
      <c r="CT578" s="470"/>
      <c r="CU578" s="470"/>
      <c r="CX578" s="158"/>
      <c r="CY578" s="158"/>
      <c r="CZ578" s="62"/>
      <c r="DA578" s="62"/>
      <c r="DM578" s="226">
        <v>66</v>
      </c>
      <c r="DO578" s="46" t="s">
        <v>48</v>
      </c>
      <c r="DP578" s="986" t="s">
        <v>2028</v>
      </c>
      <c r="DX578" s="223" t="s">
        <v>863</v>
      </c>
      <c r="DY578" s="223" t="s">
        <v>863</v>
      </c>
      <c r="DZ578" s="230">
        <v>1163</v>
      </c>
      <c r="EA578" s="230">
        <v>7.1</v>
      </c>
      <c r="EB578" s="230">
        <v>92.9</v>
      </c>
      <c r="EC578" s="223" t="s">
        <v>863</v>
      </c>
      <c r="ED578" s="223" t="s">
        <v>863</v>
      </c>
      <c r="EE578" s="223" t="s">
        <v>863</v>
      </c>
      <c r="EF578" s="223" t="s">
        <v>863</v>
      </c>
      <c r="EG578" s="230">
        <v>0</v>
      </c>
      <c r="EI578" s="282" t="s">
        <v>757</v>
      </c>
      <c r="EJ578" s="282">
        <v>5</v>
      </c>
      <c r="EK578" s="230"/>
      <c r="EL578" s="107">
        <v>2</v>
      </c>
      <c r="EM578" s="107">
        <v>0</v>
      </c>
      <c r="EN578" s="107" t="s">
        <v>754</v>
      </c>
      <c r="EO578" s="107" t="s">
        <v>754</v>
      </c>
      <c r="EP578" s="557" t="s">
        <v>754</v>
      </c>
      <c r="EQ578" s="557">
        <v>1</v>
      </c>
      <c r="ER578" s="107" t="s">
        <v>863</v>
      </c>
      <c r="ES578" s="557">
        <v>3</v>
      </c>
      <c r="ET578" s="557">
        <v>2</v>
      </c>
      <c r="EU578" s="107" t="s">
        <v>863</v>
      </c>
      <c r="EV578" s="107"/>
      <c r="EW578" s="107"/>
      <c r="EX578" s="990">
        <v>8799</v>
      </c>
      <c r="EY578" s="620">
        <v>75</v>
      </c>
      <c r="EZ578" s="620">
        <v>58987</v>
      </c>
      <c r="FA578" s="620">
        <v>2</v>
      </c>
      <c r="FB578" s="621">
        <v>1572.9866666666667</v>
      </c>
      <c r="FC578" s="622">
        <v>17510</v>
      </c>
      <c r="FD578" s="607">
        <v>466.93333333333334</v>
      </c>
      <c r="FE578" s="623">
        <v>2334.6666666666665</v>
      </c>
      <c r="FF578" s="624">
        <v>40</v>
      </c>
      <c r="FG578" s="625">
        <v>34850</v>
      </c>
      <c r="FH578" s="625">
        <v>1000</v>
      </c>
      <c r="FJ578" s="626">
        <v>871.25</v>
      </c>
      <c r="FK578" s="627">
        <v>871.25</v>
      </c>
      <c r="FL578" s="628">
        <v>2.6796747967479675</v>
      </c>
      <c r="FM578" s="591"/>
      <c r="FN578" s="592"/>
      <c r="FP578" s="602"/>
      <c r="FQ578" s="544"/>
      <c r="FR578" s="93"/>
      <c r="FS578" s="629">
        <v>29.684506755725838</v>
      </c>
      <c r="GR578" s="225"/>
      <c r="GS578" s="225"/>
    </row>
    <row r="579" spans="1:201" hidden="1" x14ac:dyDescent="0.25">
      <c r="A579" s="101">
        <v>456</v>
      </c>
      <c r="B579" s="228">
        <f>COUNTIFS($E$1:E579,E579,$G$1:G579,G579)</f>
        <v>1</v>
      </c>
      <c r="C579" s="228"/>
      <c r="D579" s="966">
        <v>8800</v>
      </c>
      <c r="E579" s="233" t="s">
        <v>1751</v>
      </c>
      <c r="F579" s="223" t="s">
        <v>1752</v>
      </c>
      <c r="G579" s="230">
        <v>8311075333</v>
      </c>
      <c r="H579" s="230">
        <f t="shared" si="15"/>
        <v>35</v>
      </c>
      <c r="I579" s="223" t="s">
        <v>1750</v>
      </c>
      <c r="J579" s="232" t="s">
        <v>1753</v>
      </c>
      <c r="K579" s="230" t="s">
        <v>53</v>
      </c>
      <c r="L579" s="257" t="s">
        <v>48</v>
      </c>
      <c r="M579" s="230">
        <v>12</v>
      </c>
      <c r="N579" s="223" t="s">
        <v>658</v>
      </c>
      <c r="O579" s="223" t="s">
        <v>863</v>
      </c>
      <c r="P579" s="230"/>
      <c r="Q579" s="301" t="s">
        <v>1709</v>
      </c>
      <c r="R579" s="230"/>
      <c r="S579" s="230"/>
      <c r="T579" s="239" t="s">
        <v>1545</v>
      </c>
      <c r="U579" s="177" t="s">
        <v>1214</v>
      </c>
      <c r="V579" s="193" t="s">
        <v>545</v>
      </c>
      <c r="W579" s="196" t="s">
        <v>1298</v>
      </c>
      <c r="X579" s="173" t="s">
        <v>808</v>
      </c>
      <c r="Y579" s="173" t="s">
        <v>545</v>
      </c>
      <c r="Z579" s="173" t="s">
        <v>545</v>
      </c>
      <c r="AA579" s="105" t="s">
        <v>545</v>
      </c>
      <c r="AB579" s="105" t="s">
        <v>545</v>
      </c>
      <c r="AC579" s="230"/>
      <c r="AD579" s="62"/>
      <c r="AE579" s="500"/>
      <c r="AF579" s="226">
        <v>3</v>
      </c>
      <c r="AG579" s="226">
        <v>1200</v>
      </c>
      <c r="AH579" s="262" t="s">
        <v>158</v>
      </c>
      <c r="AI579" s="485"/>
      <c r="AL579" s="318">
        <v>84.7</v>
      </c>
      <c r="AP579" s="397">
        <v>28.3</v>
      </c>
      <c r="AQ579" s="320">
        <v>55.3</v>
      </c>
      <c r="AR579" s="371">
        <v>15.4</v>
      </c>
      <c r="AS579" s="492">
        <v>99</v>
      </c>
      <c r="AT579" s="373">
        <v>0.51175406871609408</v>
      </c>
      <c r="AU579" s="490">
        <v>7.8810126582278492</v>
      </c>
      <c r="AV579" s="325">
        <v>0.40028288543140028</v>
      </c>
      <c r="AX579" s="326"/>
      <c r="AZ579" s="231" t="s">
        <v>754</v>
      </c>
      <c r="BB579" s="231"/>
      <c r="BD579" s="491"/>
      <c r="BL579" s="331" t="e">
        <v>#DIV/0!</v>
      </c>
      <c r="BM579" s="332">
        <v>0.9</v>
      </c>
      <c r="BN579" s="231"/>
      <c r="BP579" s="280"/>
      <c r="BR579" s="330">
        <v>51.8</v>
      </c>
      <c r="BS579" s="330">
        <v>98.4</v>
      </c>
      <c r="BT579" s="477">
        <v>74569</v>
      </c>
      <c r="BU579" s="330">
        <v>1.5999999999999943</v>
      </c>
      <c r="BV579" s="330">
        <v>54.11</v>
      </c>
      <c r="BW579" s="330">
        <v>55.6</v>
      </c>
      <c r="BX579" s="330">
        <v>30.8</v>
      </c>
      <c r="BY579" s="330">
        <v>38</v>
      </c>
      <c r="BZ579" s="330">
        <v>21</v>
      </c>
      <c r="CA579" s="330">
        <v>4.17</v>
      </c>
      <c r="CB579" s="330">
        <v>2.31</v>
      </c>
      <c r="CC579" s="330">
        <v>0.61</v>
      </c>
      <c r="CN579" s="470"/>
      <c r="CO579" s="470"/>
      <c r="CP579" s="470"/>
      <c r="CQ579" s="470"/>
      <c r="CR579" s="470"/>
      <c r="CS579" s="470"/>
      <c r="CT579" s="470"/>
      <c r="CU579" s="470"/>
      <c r="CX579" s="158"/>
      <c r="CY579" s="158"/>
      <c r="CZ579" s="62"/>
      <c r="DA579" s="62"/>
      <c r="DM579" s="226">
        <v>35</v>
      </c>
      <c r="DO579" s="46" t="s">
        <v>48</v>
      </c>
      <c r="DP579" s="986" t="s">
        <v>158</v>
      </c>
      <c r="DX579" s="223" t="s">
        <v>863</v>
      </c>
      <c r="DY579" s="223" t="s">
        <v>863</v>
      </c>
      <c r="DZ579" s="230">
        <v>4064</v>
      </c>
      <c r="EA579" s="230">
        <v>8.4</v>
      </c>
      <c r="EB579" s="230">
        <v>91.6</v>
      </c>
      <c r="EC579" s="230">
        <v>3.1</v>
      </c>
      <c r="ED579" s="230">
        <v>448</v>
      </c>
      <c r="EE579" s="223" t="s">
        <v>863</v>
      </c>
      <c r="EF579" s="230">
        <v>2.81</v>
      </c>
      <c r="EG579" s="230">
        <v>0</v>
      </c>
      <c r="EI579" s="282" t="s">
        <v>658</v>
      </c>
      <c r="EJ579" s="282">
        <v>12</v>
      </c>
      <c r="EK579" s="230"/>
      <c r="EL579" s="107">
        <v>2</v>
      </c>
      <c r="EM579" s="107">
        <v>1</v>
      </c>
      <c r="EN579" s="107" t="s">
        <v>754</v>
      </c>
      <c r="EO579" s="107" t="s">
        <v>754</v>
      </c>
      <c r="EP579" s="557" t="s">
        <v>754</v>
      </c>
      <c r="EQ579" s="557">
        <v>1</v>
      </c>
      <c r="ER579" s="107" t="s">
        <v>863</v>
      </c>
      <c r="ES579" s="557">
        <v>1</v>
      </c>
      <c r="ET579" s="557">
        <v>1</v>
      </c>
      <c r="EU579" s="107">
        <v>4</v>
      </c>
      <c r="EV579" s="1030">
        <v>41307</v>
      </c>
      <c r="EW579" s="107" t="s">
        <v>2029</v>
      </c>
      <c r="EX579" s="990">
        <v>8800</v>
      </c>
      <c r="EY579" s="620">
        <v>75</v>
      </c>
      <c r="EZ579" s="620">
        <v>62102</v>
      </c>
      <c r="FA579" s="620">
        <v>2</v>
      </c>
      <c r="FB579" s="621">
        <v>1656.0533333333333</v>
      </c>
      <c r="FC579" s="622">
        <v>51533</v>
      </c>
      <c r="FD579" s="607">
        <v>1374.2133333333334</v>
      </c>
      <c r="FE579" s="623">
        <v>16490.560000000001</v>
      </c>
      <c r="FF579" s="624">
        <v>40</v>
      </c>
      <c r="FG579" s="625">
        <v>56597</v>
      </c>
      <c r="FH579" s="625">
        <v>3000</v>
      </c>
      <c r="FJ579" s="626">
        <v>1414.925</v>
      </c>
      <c r="FK579" s="627">
        <v>4244.7749999999996</v>
      </c>
      <c r="FL579" s="628">
        <v>3.8849079162028617</v>
      </c>
      <c r="FM579" s="591"/>
      <c r="FN579" s="592"/>
      <c r="FP579" s="602"/>
      <c r="FQ579" s="544"/>
      <c r="FR579" s="93"/>
      <c r="FS579" s="629">
        <v>82.981224437216198</v>
      </c>
      <c r="GR579" s="225"/>
      <c r="GS579" s="225"/>
    </row>
    <row r="580" spans="1:201" hidden="1" x14ac:dyDescent="0.25">
      <c r="A580" s="101">
        <v>457</v>
      </c>
      <c r="B580" s="228">
        <f>COUNTIFS($E$1:E580,E580,$G$1:G580,G580)</f>
        <v>1</v>
      </c>
      <c r="C580" s="228"/>
      <c r="D580" s="966">
        <v>8801</v>
      </c>
      <c r="E580" s="233" t="s">
        <v>1754</v>
      </c>
      <c r="F580" s="223" t="s">
        <v>62</v>
      </c>
      <c r="G580" s="230">
        <v>511022335</v>
      </c>
      <c r="H580" s="230">
        <f t="shared" si="15"/>
        <v>67</v>
      </c>
      <c r="I580" s="223" t="s">
        <v>1750</v>
      </c>
      <c r="J580" s="232" t="s">
        <v>34</v>
      </c>
      <c r="K580" s="230" t="s">
        <v>53</v>
      </c>
      <c r="L580" s="257" t="s">
        <v>48</v>
      </c>
      <c r="M580" s="230">
        <v>15</v>
      </c>
      <c r="N580" s="223" t="s">
        <v>757</v>
      </c>
      <c r="O580" s="223" t="s">
        <v>965</v>
      </c>
      <c r="P580" s="230"/>
      <c r="Q580" s="301" t="s">
        <v>1709</v>
      </c>
      <c r="R580" s="230"/>
      <c r="S580" s="230"/>
      <c r="T580" s="239" t="s">
        <v>1545</v>
      </c>
      <c r="U580" s="177" t="s">
        <v>1214</v>
      </c>
      <c r="V580" s="193" t="s">
        <v>545</v>
      </c>
      <c r="W580" s="196" t="s">
        <v>1298</v>
      </c>
      <c r="X580" s="173" t="s">
        <v>808</v>
      </c>
      <c r="Y580" s="173" t="s">
        <v>545</v>
      </c>
      <c r="Z580" s="173" t="s">
        <v>545</v>
      </c>
      <c r="AA580" s="105" t="s">
        <v>545</v>
      </c>
      <c r="AB580" s="105" t="s">
        <v>545</v>
      </c>
      <c r="AC580" s="230"/>
      <c r="AD580" s="62"/>
      <c r="AE580" s="500"/>
      <c r="AF580" s="226">
        <v>4</v>
      </c>
      <c r="AG580" s="226">
        <v>30300</v>
      </c>
      <c r="AH580" s="262" t="s">
        <v>161</v>
      </c>
      <c r="AI580" s="485"/>
      <c r="AL580" s="318">
        <v>54</v>
      </c>
      <c r="AP580" s="397">
        <v>13.8</v>
      </c>
      <c r="AQ580" s="320">
        <v>3.91</v>
      </c>
      <c r="AR580" s="371">
        <v>80.099999999999994</v>
      </c>
      <c r="AS580" s="492">
        <v>97.81</v>
      </c>
      <c r="AT580" s="373">
        <v>3.5294117647058822</v>
      </c>
      <c r="AU580" s="490">
        <v>282.70588235294116</v>
      </c>
      <c r="AV580" s="325">
        <v>0.1642661587906202</v>
      </c>
      <c r="AX580" s="326"/>
      <c r="AZ580" s="231" t="s">
        <v>754</v>
      </c>
      <c r="BB580" s="231"/>
      <c r="BD580" s="491"/>
      <c r="BL580" s="331" t="e">
        <v>#DIV/0!</v>
      </c>
      <c r="BM580" s="332">
        <v>0.8</v>
      </c>
      <c r="BN580" s="231"/>
      <c r="BP580" s="280"/>
      <c r="BR580" s="330">
        <v>1.96</v>
      </c>
      <c r="BS580" s="330">
        <v>94.9</v>
      </c>
      <c r="BT580" s="477">
        <v>58229</v>
      </c>
      <c r="BU580" s="330">
        <v>5.0999999999999943</v>
      </c>
      <c r="BV580" s="330">
        <v>3.56</v>
      </c>
      <c r="BW580" s="330">
        <v>16.100000000000001</v>
      </c>
      <c r="BX580" s="330">
        <v>0.63</v>
      </c>
      <c r="BY580" s="330">
        <v>34.1</v>
      </c>
      <c r="BZ580" s="330">
        <v>1.33</v>
      </c>
      <c r="CA580" s="330">
        <v>41</v>
      </c>
      <c r="CB580" s="330">
        <v>1.6</v>
      </c>
      <c r="CC580" s="330">
        <v>0.47</v>
      </c>
      <c r="CN580" s="470"/>
      <c r="CO580" s="470"/>
      <c r="CP580" s="470"/>
      <c r="CQ580" s="470"/>
      <c r="CR580" s="470"/>
      <c r="CS580" s="470"/>
      <c r="CT580" s="470"/>
      <c r="CU580" s="470"/>
      <c r="CX580" s="158"/>
      <c r="CY580" s="158"/>
      <c r="CZ580" s="62"/>
      <c r="DA580" s="62"/>
      <c r="DM580" s="226">
        <v>67</v>
      </c>
      <c r="DO580" s="46" t="s">
        <v>48</v>
      </c>
      <c r="DP580" s="986" t="s">
        <v>161</v>
      </c>
      <c r="DQ580" s="98">
        <v>2</v>
      </c>
      <c r="DR580" s="553" t="s">
        <v>34</v>
      </c>
      <c r="DS580" s="553" t="s">
        <v>34</v>
      </c>
      <c r="DX580" s="223" t="s">
        <v>863</v>
      </c>
      <c r="DY580" s="223" t="s">
        <v>863</v>
      </c>
      <c r="DZ580" s="230">
        <v>25545</v>
      </c>
      <c r="EA580" s="230">
        <v>79.400000000000006</v>
      </c>
      <c r="EB580" s="230">
        <v>20.6</v>
      </c>
      <c r="EC580" s="223" t="s">
        <v>863</v>
      </c>
      <c r="ED580" s="223" t="s">
        <v>863</v>
      </c>
      <c r="EE580" s="223" t="s">
        <v>863</v>
      </c>
      <c r="EF580" s="223" t="s">
        <v>863</v>
      </c>
      <c r="EG580" s="230">
        <v>0</v>
      </c>
      <c r="EH580" s="547">
        <v>3</v>
      </c>
      <c r="EI580" s="282" t="s">
        <v>757</v>
      </c>
      <c r="EJ580" s="282">
        <v>15</v>
      </c>
      <c r="EK580" s="230"/>
      <c r="EL580" s="107">
        <v>2</v>
      </c>
      <c r="EM580" s="107">
        <v>1</v>
      </c>
      <c r="EN580" s="107">
        <v>178</v>
      </c>
      <c r="EO580" s="107">
        <v>94</v>
      </c>
      <c r="EP580" s="557">
        <f>EO580/((EN580/100)*(EN580/100))</f>
        <v>29.667971215755585</v>
      </c>
      <c r="EQ580" s="557">
        <v>1</v>
      </c>
      <c r="ER580" s="107" t="s">
        <v>863</v>
      </c>
      <c r="ES580" s="557">
        <v>2</v>
      </c>
      <c r="ET580" s="557">
        <v>2</v>
      </c>
      <c r="EU580" s="107" t="s">
        <v>863</v>
      </c>
      <c r="EV580" s="107"/>
      <c r="EW580" s="107"/>
      <c r="EX580" s="990">
        <v>8801</v>
      </c>
      <c r="EY580" s="620">
        <v>75</v>
      </c>
      <c r="EZ580" s="620">
        <v>631079</v>
      </c>
      <c r="FA580" s="620">
        <v>2</v>
      </c>
      <c r="FB580" s="621">
        <v>16828.773333333334</v>
      </c>
      <c r="FC580" s="622">
        <v>543446</v>
      </c>
      <c r="FD580" s="607">
        <v>14491.893333333333</v>
      </c>
      <c r="FE580" s="623">
        <v>217378.4</v>
      </c>
      <c r="FF580" s="624">
        <v>40</v>
      </c>
      <c r="FG580" s="625">
        <v>499503</v>
      </c>
      <c r="FH580" s="625">
        <v>10000</v>
      </c>
      <c r="FJ580" s="626">
        <v>12487.575000000001</v>
      </c>
      <c r="FK580" s="627">
        <v>124875.75</v>
      </c>
      <c r="FL580" s="628">
        <v>1.7407575129678901</v>
      </c>
      <c r="FM580" s="591"/>
      <c r="FN580" s="592"/>
      <c r="FP580" s="602"/>
      <c r="FQ580" s="544"/>
      <c r="FR580" s="93"/>
      <c r="FS580" s="629">
        <v>86.113782901982162</v>
      </c>
      <c r="GR580" s="225"/>
      <c r="GS580" s="225"/>
    </row>
    <row r="581" spans="1:201" hidden="1" x14ac:dyDescent="0.25">
      <c r="A581" s="101">
        <v>458</v>
      </c>
      <c r="B581" s="228">
        <f>COUNTIFS($E$1:E581,E581,$G$1:G581,G581)</f>
        <v>1</v>
      </c>
      <c r="C581" s="228"/>
      <c r="D581" s="966">
        <v>8802</v>
      </c>
      <c r="E581" s="233" t="s">
        <v>1755</v>
      </c>
      <c r="F581" s="223" t="s">
        <v>1756</v>
      </c>
      <c r="G581" s="230">
        <v>5509011354</v>
      </c>
      <c r="H581" s="230">
        <f t="shared" si="15"/>
        <v>63</v>
      </c>
      <c r="I581" s="223" t="s">
        <v>1750</v>
      </c>
      <c r="J581" s="232" t="s">
        <v>27</v>
      </c>
      <c r="K581" s="230" t="s">
        <v>53</v>
      </c>
      <c r="L581" s="257" t="s">
        <v>48</v>
      </c>
      <c r="M581" s="230">
        <v>5</v>
      </c>
      <c r="N581" s="223">
        <v>2</v>
      </c>
      <c r="O581" s="223" t="s">
        <v>863</v>
      </c>
      <c r="P581" s="230"/>
      <c r="Q581" s="301" t="s">
        <v>1709</v>
      </c>
      <c r="R581" s="230"/>
      <c r="S581" s="230"/>
      <c r="T581" s="239" t="s">
        <v>545</v>
      </c>
      <c r="U581" s="177" t="s">
        <v>545</v>
      </c>
      <c r="V581" s="193" t="s">
        <v>545</v>
      </c>
      <c r="W581" s="246" t="s">
        <v>1688</v>
      </c>
      <c r="X581" s="173" t="s">
        <v>545</v>
      </c>
      <c r="Y581" s="173" t="s">
        <v>545</v>
      </c>
      <c r="Z581" s="173" t="s">
        <v>545</v>
      </c>
      <c r="AA581" s="105" t="s">
        <v>545</v>
      </c>
      <c r="AB581" s="105" t="s">
        <v>545</v>
      </c>
      <c r="AC581" s="230"/>
      <c r="AD581" s="62"/>
      <c r="AE581" s="500"/>
      <c r="AF581" s="108" t="s">
        <v>545</v>
      </c>
      <c r="AH581" s="262" t="s">
        <v>161</v>
      </c>
      <c r="AI581" s="485"/>
      <c r="AL581" s="318">
        <v>3.62</v>
      </c>
      <c r="AP581" s="397">
        <v>42.1</v>
      </c>
      <c r="AQ581" s="320">
        <v>26.7</v>
      </c>
      <c r="AR581" s="371">
        <v>25</v>
      </c>
      <c r="AS581" s="492">
        <v>93.8</v>
      </c>
      <c r="AT581" s="373">
        <v>1.5767790262172285</v>
      </c>
      <c r="AU581" s="490">
        <v>39.419475655430716</v>
      </c>
      <c r="AV581" s="325">
        <v>0.81431334622823981</v>
      </c>
      <c r="AW581" s="226">
        <v>38.4</v>
      </c>
      <c r="AX581" s="326">
        <v>1.77</v>
      </c>
      <c r="AY581" s="226">
        <v>4.22</v>
      </c>
      <c r="AZ581" s="231" t="s">
        <v>754</v>
      </c>
      <c r="BA581" s="345">
        <v>4.41</v>
      </c>
      <c r="BB581" s="231" t="s">
        <v>754</v>
      </c>
      <c r="BD581" s="491"/>
      <c r="BJ581" s="226">
        <v>44.1</v>
      </c>
      <c r="BK581" s="226">
        <v>54.3</v>
      </c>
      <c r="BL581" s="331"/>
      <c r="BM581" s="332" t="s">
        <v>754</v>
      </c>
      <c r="BN581" s="231" t="s">
        <v>754</v>
      </c>
      <c r="BO581" s="226">
        <v>12.8</v>
      </c>
      <c r="BP581" s="280">
        <v>14.9</v>
      </c>
      <c r="BR581" s="62" t="s">
        <v>754</v>
      </c>
      <c r="BS581" s="62" t="s">
        <v>754</v>
      </c>
      <c r="BT581" s="62" t="s">
        <v>754</v>
      </c>
      <c r="BU581" s="62" t="s">
        <v>754</v>
      </c>
      <c r="BV581" s="62" t="s">
        <v>754</v>
      </c>
      <c r="BW581" s="62" t="s">
        <v>754</v>
      </c>
      <c r="BX581" s="62" t="s">
        <v>754</v>
      </c>
      <c r="BY581" s="62" t="s">
        <v>754</v>
      </c>
      <c r="BZ581" s="62" t="s">
        <v>754</v>
      </c>
      <c r="CA581" s="62" t="s">
        <v>754</v>
      </c>
      <c r="CB581" s="62" t="s">
        <v>754</v>
      </c>
      <c r="CC581" s="62" t="s">
        <v>754</v>
      </c>
      <c r="CN581" s="470"/>
      <c r="CO581" s="470"/>
      <c r="CP581" s="470"/>
      <c r="CQ581" s="470"/>
      <c r="CR581" s="470"/>
      <c r="CS581" s="470"/>
      <c r="CT581" s="470"/>
      <c r="CU581" s="470"/>
      <c r="CX581" s="158"/>
      <c r="CY581" s="158"/>
      <c r="CZ581" s="62"/>
      <c r="DA581" s="62"/>
      <c r="DM581" s="226">
        <v>63</v>
      </c>
      <c r="DO581" s="46" t="s">
        <v>48</v>
      </c>
      <c r="DP581" s="986" t="s">
        <v>161</v>
      </c>
      <c r="DX581" s="223" t="s">
        <v>863</v>
      </c>
      <c r="DY581" s="223" t="s">
        <v>863</v>
      </c>
      <c r="DZ581" s="230">
        <v>306</v>
      </c>
      <c r="EA581" s="230">
        <v>31</v>
      </c>
      <c r="EB581" s="230">
        <v>69</v>
      </c>
      <c r="EC581" s="223" t="s">
        <v>863</v>
      </c>
      <c r="ED581" s="223" t="s">
        <v>863</v>
      </c>
      <c r="EE581" s="223" t="s">
        <v>863</v>
      </c>
      <c r="EF581" s="223" t="s">
        <v>863</v>
      </c>
      <c r="EG581" s="230">
        <v>0</v>
      </c>
      <c r="EI581" s="282">
        <v>2</v>
      </c>
      <c r="EJ581" s="282">
        <v>5</v>
      </c>
      <c r="EK581" s="230"/>
      <c r="EL581" s="107">
        <v>2</v>
      </c>
      <c r="EM581" s="107">
        <v>0</v>
      </c>
      <c r="EN581" s="107">
        <v>170</v>
      </c>
      <c r="EO581" s="107">
        <v>110</v>
      </c>
      <c r="EP581" s="557">
        <f>EO581/((EN581/100)*(EN581/100))</f>
        <v>38.062283737024224</v>
      </c>
      <c r="EQ581" s="557">
        <v>1</v>
      </c>
      <c r="ER581" s="107" t="s">
        <v>863</v>
      </c>
      <c r="ES581" s="557">
        <v>3</v>
      </c>
      <c r="ET581" s="557">
        <v>2</v>
      </c>
      <c r="EU581" s="107" t="s">
        <v>863</v>
      </c>
      <c r="EV581" s="107"/>
      <c r="EW581" s="107"/>
      <c r="EX581" s="990">
        <v>8802</v>
      </c>
      <c r="EY581" s="935">
        <v>45</v>
      </c>
      <c r="EZ581" s="620">
        <v>21358</v>
      </c>
      <c r="FA581" s="620">
        <v>2</v>
      </c>
      <c r="FB581" s="621">
        <v>949.24444444444441</v>
      </c>
      <c r="FC581" s="622">
        <v>3935</v>
      </c>
      <c r="FD581" s="607">
        <v>174.88888888888889</v>
      </c>
      <c r="FE581" s="623">
        <v>874.44444444444434</v>
      </c>
      <c r="FF581" s="936">
        <v>33</v>
      </c>
      <c r="FG581" s="625">
        <v>8164</v>
      </c>
      <c r="FH581" s="625">
        <v>300</v>
      </c>
      <c r="FJ581" s="626">
        <v>247.39393939393941</v>
      </c>
      <c r="FK581" s="627">
        <v>74.218181818181819</v>
      </c>
      <c r="FL581" s="628">
        <v>11.782078501823724</v>
      </c>
      <c r="FM581" s="591"/>
      <c r="FN581" s="592"/>
      <c r="FP581" s="602"/>
      <c r="FQ581" s="544"/>
      <c r="FR581" s="93"/>
      <c r="FS581" s="629">
        <v>18.424009738739581</v>
      </c>
      <c r="GR581" s="225"/>
      <c r="GS581" s="225"/>
    </row>
    <row r="582" spans="1:201" hidden="1" x14ac:dyDescent="0.25">
      <c r="A582" s="101">
        <v>459</v>
      </c>
      <c r="B582" s="228">
        <f>COUNTIFS($E$1:E582,E582,$G$1:G582,G582)</f>
        <v>1</v>
      </c>
      <c r="C582" s="228"/>
      <c r="D582" s="966">
        <v>8811</v>
      </c>
      <c r="E582" s="233" t="s">
        <v>1757</v>
      </c>
      <c r="F582" s="223" t="s">
        <v>62</v>
      </c>
      <c r="G582" s="230">
        <v>5607271560</v>
      </c>
      <c r="H582" s="230">
        <f t="shared" si="15"/>
        <v>62</v>
      </c>
      <c r="I582" s="223" t="s">
        <v>1758</v>
      </c>
      <c r="J582" s="232" t="s">
        <v>1759</v>
      </c>
      <c r="K582" s="230" t="s">
        <v>53</v>
      </c>
      <c r="L582" s="257" t="s">
        <v>48</v>
      </c>
      <c r="M582" s="230">
        <v>9</v>
      </c>
      <c r="N582" s="223" t="s">
        <v>757</v>
      </c>
      <c r="O582" s="223" t="s">
        <v>969</v>
      </c>
      <c r="P582" s="228"/>
      <c r="Q582" s="301" t="s">
        <v>1709</v>
      </c>
      <c r="R582" s="230"/>
      <c r="S582" s="230"/>
      <c r="T582" s="239" t="s">
        <v>1545</v>
      </c>
      <c r="U582" s="177" t="s">
        <v>1214</v>
      </c>
      <c r="V582" s="193" t="s">
        <v>545</v>
      </c>
      <c r="W582" s="196" t="s">
        <v>1298</v>
      </c>
      <c r="X582" s="173" t="s">
        <v>808</v>
      </c>
      <c r="Y582" s="173" t="s">
        <v>545</v>
      </c>
      <c r="Z582" s="173" t="s">
        <v>545</v>
      </c>
      <c r="AA582" s="105" t="s">
        <v>545</v>
      </c>
      <c r="AB582" s="105" t="s">
        <v>545</v>
      </c>
      <c r="AC582" s="230"/>
      <c r="AD582" s="62"/>
      <c r="AE582" s="500"/>
      <c r="AF582" s="108">
        <v>4</v>
      </c>
      <c r="AG582" s="501">
        <v>38000</v>
      </c>
      <c r="AH582" s="262" t="s">
        <v>158</v>
      </c>
      <c r="AI582" s="485"/>
      <c r="AL582" s="318">
        <v>33.1</v>
      </c>
      <c r="AP582" s="397">
        <v>1.27</v>
      </c>
      <c r="AQ582" s="320">
        <v>5.6</v>
      </c>
      <c r="AR582" s="371">
        <v>91.4</v>
      </c>
      <c r="AS582" s="492">
        <v>98.27000000000001</v>
      </c>
      <c r="AT582" s="373">
        <v>0.22678571428571431</v>
      </c>
      <c r="AU582" s="490">
        <v>20.728214285714291</v>
      </c>
      <c r="AV582" s="325">
        <v>1.3092783505154639E-2</v>
      </c>
      <c r="AX582" s="326"/>
      <c r="AZ582" s="231" t="s">
        <v>754</v>
      </c>
      <c r="BB582" s="231"/>
      <c r="BD582" s="491"/>
      <c r="BL582" s="331" t="e">
        <v>#DIV/0!</v>
      </c>
      <c r="BM582" s="332">
        <v>0.03</v>
      </c>
      <c r="BN582" s="231"/>
      <c r="BP582" s="280"/>
      <c r="BR582" s="330">
        <v>4.2</v>
      </c>
      <c r="BS582" s="330">
        <v>95.3</v>
      </c>
      <c r="BT582" s="477">
        <v>48820</v>
      </c>
      <c r="BU582" s="330">
        <v>4.7000000000000028</v>
      </c>
      <c r="BV582" s="330">
        <v>4.58</v>
      </c>
      <c r="BW582" s="330">
        <v>23.2</v>
      </c>
      <c r="BX582" s="330">
        <v>1.22</v>
      </c>
      <c r="BY582" s="330">
        <v>56.6</v>
      </c>
      <c r="BZ582" s="330">
        <v>2.98</v>
      </c>
      <c r="CA582" s="330">
        <v>7.24</v>
      </c>
      <c r="CB582" s="330">
        <v>0.38</v>
      </c>
      <c r="CC582" s="330">
        <v>1.6E-2</v>
      </c>
      <c r="CN582" s="470"/>
      <c r="CO582" s="470"/>
      <c r="CP582" s="470"/>
      <c r="CQ582" s="470"/>
      <c r="CR582" s="470"/>
      <c r="CS582" s="470"/>
      <c r="CT582" s="470"/>
      <c r="CU582" s="470"/>
      <c r="CX582" s="158"/>
      <c r="CY582" s="158"/>
      <c r="CZ582" s="62"/>
      <c r="DA582" s="62"/>
      <c r="DM582" s="226">
        <v>62</v>
      </c>
      <c r="DO582" s="46" t="s">
        <v>48</v>
      </c>
      <c r="DP582" s="986" t="s">
        <v>158</v>
      </c>
      <c r="DQ582" s="98">
        <v>2</v>
      </c>
      <c r="DR582" s="553" t="s">
        <v>60</v>
      </c>
      <c r="DS582" s="553" t="s">
        <v>66</v>
      </c>
      <c r="DX582" s="223" t="s">
        <v>863</v>
      </c>
      <c r="DY582" s="223" t="s">
        <v>863</v>
      </c>
      <c r="DZ582" s="230">
        <v>42256</v>
      </c>
      <c r="EA582" s="230">
        <v>94.9</v>
      </c>
      <c r="EB582" s="230">
        <v>5.0999999999999996</v>
      </c>
      <c r="EC582" s="223" t="s">
        <v>863</v>
      </c>
      <c r="ED582" s="223" t="s">
        <v>863</v>
      </c>
      <c r="EE582" s="223" t="s">
        <v>863</v>
      </c>
      <c r="EF582" s="223" t="s">
        <v>863</v>
      </c>
      <c r="EG582" s="844" t="s">
        <v>2765</v>
      </c>
      <c r="EH582" s="547">
        <v>2</v>
      </c>
      <c r="EI582" s="282" t="s">
        <v>757</v>
      </c>
      <c r="EJ582" s="282">
        <v>9</v>
      </c>
      <c r="EK582" s="230"/>
      <c r="EL582" s="107">
        <v>2</v>
      </c>
      <c r="EM582" s="107">
        <v>1</v>
      </c>
      <c r="EN582" s="107">
        <v>181</v>
      </c>
      <c r="EO582" s="107">
        <v>99</v>
      </c>
      <c r="EP582" s="557">
        <f>EO582/((EN582/100)*(EN582/100))</f>
        <v>30.218857788223804</v>
      </c>
      <c r="EQ582" s="557">
        <v>2</v>
      </c>
      <c r="ER582" s="1030">
        <v>43301</v>
      </c>
      <c r="ES582" s="557">
        <v>2</v>
      </c>
      <c r="ET582" s="557">
        <v>1</v>
      </c>
      <c r="EU582" s="107" t="s">
        <v>863</v>
      </c>
      <c r="EV582" s="1030">
        <v>43232</v>
      </c>
      <c r="EW582" s="107"/>
      <c r="EX582" s="990">
        <v>8811</v>
      </c>
      <c r="EY582" s="935">
        <v>62</v>
      </c>
      <c r="EZ582" s="620">
        <v>1441862</v>
      </c>
      <c r="FA582" s="620">
        <v>2</v>
      </c>
      <c r="FB582" s="621">
        <v>46511.677419354841</v>
      </c>
      <c r="FC582" s="622">
        <v>1183158</v>
      </c>
      <c r="FD582" s="607">
        <v>38166.387096774197</v>
      </c>
      <c r="FE582" s="623">
        <v>343497.48387096782</v>
      </c>
      <c r="FF582" s="936">
        <v>32</v>
      </c>
      <c r="FG582" s="625">
        <v>639878</v>
      </c>
      <c r="FH582" s="625">
        <v>10000</v>
      </c>
      <c r="FJ582" s="626">
        <v>19996.1875</v>
      </c>
      <c r="FK582" s="627">
        <v>199961.875</v>
      </c>
      <c r="FL582" s="628">
        <v>1.7178148778159228</v>
      </c>
      <c r="FM582" s="591"/>
      <c r="FN582" s="592"/>
      <c r="FP582" s="602"/>
      <c r="FQ582" s="544"/>
      <c r="FR582" s="93"/>
      <c r="FS582" s="629">
        <v>82.057644906378002</v>
      </c>
      <c r="GR582" s="225"/>
      <c r="GS582" s="225"/>
    </row>
    <row r="583" spans="1:201" hidden="1" x14ac:dyDescent="0.25">
      <c r="A583" s="101">
        <v>460</v>
      </c>
      <c r="B583" s="228">
        <f>COUNTIFS($E$1:E583,E583,$G$1:G583,G583)</f>
        <v>1</v>
      </c>
      <c r="C583" s="228"/>
      <c r="D583" s="966">
        <v>8823</v>
      </c>
      <c r="E583" s="233" t="s">
        <v>1760</v>
      </c>
      <c r="F583" s="223" t="s">
        <v>36</v>
      </c>
      <c r="G583" s="230">
        <v>5807071039</v>
      </c>
      <c r="H583" s="230">
        <f t="shared" si="15"/>
        <v>60</v>
      </c>
      <c r="I583" s="223" t="s">
        <v>1761</v>
      </c>
      <c r="J583" s="232" t="s">
        <v>27</v>
      </c>
      <c r="K583" s="230" t="s">
        <v>53</v>
      </c>
      <c r="L583" s="257" t="s">
        <v>48</v>
      </c>
      <c r="M583" s="230">
        <v>41</v>
      </c>
      <c r="N583" s="223">
        <v>1</v>
      </c>
      <c r="O583" s="223" t="s">
        <v>863</v>
      </c>
      <c r="P583" s="228"/>
      <c r="Q583" s="301" t="s">
        <v>1806</v>
      </c>
      <c r="R583" s="230"/>
      <c r="S583" s="230"/>
      <c r="T583" s="239" t="s">
        <v>1545</v>
      </c>
      <c r="U583" s="177" t="s">
        <v>1214</v>
      </c>
      <c r="V583" s="193" t="s">
        <v>545</v>
      </c>
      <c r="W583" s="196" t="s">
        <v>1298</v>
      </c>
      <c r="X583" s="173" t="s">
        <v>808</v>
      </c>
      <c r="Y583" s="173" t="s">
        <v>545</v>
      </c>
      <c r="Z583" s="173" t="s">
        <v>545</v>
      </c>
      <c r="AA583" s="105" t="s">
        <v>545</v>
      </c>
      <c r="AB583" s="105" t="s">
        <v>545</v>
      </c>
      <c r="AC583" s="230"/>
      <c r="AD583" s="62"/>
      <c r="AE583" s="500"/>
      <c r="AF583" s="108">
        <v>0</v>
      </c>
      <c r="AG583" s="226">
        <v>0</v>
      </c>
      <c r="AH583" s="262" t="s">
        <v>161</v>
      </c>
      <c r="AI583" s="485"/>
      <c r="AL583" s="318">
        <v>32</v>
      </c>
      <c r="AP583" s="397">
        <v>27.1</v>
      </c>
      <c r="AQ583" s="320">
        <v>60.3</v>
      </c>
      <c r="AR583" s="371">
        <v>10.4</v>
      </c>
      <c r="AS583" s="492">
        <v>97.800000000000011</v>
      </c>
      <c r="AT583" s="373">
        <v>0.44941956882255396</v>
      </c>
      <c r="AU583" s="490">
        <v>4.6739635157545614</v>
      </c>
      <c r="AV583" s="325">
        <v>0.38330975954738333</v>
      </c>
      <c r="AX583" s="326"/>
      <c r="AZ583" s="231" t="s">
        <v>754</v>
      </c>
      <c r="BB583" s="231"/>
      <c r="BD583" s="491"/>
      <c r="BL583" s="331" t="e">
        <v>#DIV/0!</v>
      </c>
      <c r="BM583" s="332">
        <v>0.4</v>
      </c>
      <c r="BN583" s="231"/>
      <c r="BP583" s="280"/>
      <c r="BR583" s="330">
        <v>35</v>
      </c>
      <c r="BS583" s="330">
        <v>94.5</v>
      </c>
      <c r="BT583" s="477">
        <v>65894</v>
      </c>
      <c r="BU583" s="330">
        <v>5.5</v>
      </c>
      <c r="BV583" s="330">
        <v>56.4</v>
      </c>
      <c r="BW583" s="330">
        <v>28.4</v>
      </c>
      <c r="BX583" s="330">
        <v>17.100000000000001</v>
      </c>
      <c r="BY583" s="330">
        <v>29.7</v>
      </c>
      <c r="BZ583" s="330">
        <v>17.899999999999999</v>
      </c>
      <c r="CA583" s="330">
        <v>35.4</v>
      </c>
      <c r="CB583" s="330">
        <v>21.4</v>
      </c>
      <c r="CC583" s="330">
        <v>1.71</v>
      </c>
      <c r="CN583" s="470"/>
      <c r="CO583" s="470"/>
      <c r="CP583" s="470"/>
      <c r="CQ583" s="470"/>
      <c r="CR583" s="470"/>
      <c r="CS583" s="470"/>
      <c r="CT583" s="470"/>
      <c r="CU583" s="470"/>
      <c r="CX583" s="158"/>
      <c r="CY583" s="158"/>
      <c r="CZ583" s="62"/>
      <c r="DA583" s="62"/>
      <c r="DM583" s="226">
        <v>60</v>
      </c>
      <c r="DO583" s="46" t="s">
        <v>48</v>
      </c>
      <c r="DP583" s="986" t="s">
        <v>161</v>
      </c>
      <c r="DX583" s="223" t="s">
        <v>863</v>
      </c>
      <c r="DY583" s="223" t="s">
        <v>863</v>
      </c>
      <c r="DZ583" s="230">
        <v>464</v>
      </c>
      <c r="EA583" s="230">
        <v>8</v>
      </c>
      <c r="EB583" s="230">
        <v>92</v>
      </c>
      <c r="EC583" s="223" t="s">
        <v>863</v>
      </c>
      <c r="ED583" s="223" t="s">
        <v>863</v>
      </c>
      <c r="EE583" s="223" t="s">
        <v>863</v>
      </c>
      <c r="EF583" s="223" t="s">
        <v>863</v>
      </c>
      <c r="EG583" s="448" t="s">
        <v>2766</v>
      </c>
      <c r="EI583" s="282">
        <v>1</v>
      </c>
      <c r="EJ583" s="282">
        <v>41</v>
      </c>
      <c r="EK583" s="230"/>
      <c r="EL583" s="107">
        <v>3</v>
      </c>
      <c r="EM583" s="107">
        <v>1</v>
      </c>
      <c r="EN583" s="107">
        <v>188</v>
      </c>
      <c r="EO583" s="107">
        <v>120</v>
      </c>
      <c r="EP583" s="557">
        <f>EO583/((EN583/100)*(EN583/100))</f>
        <v>33.952014486192851</v>
      </c>
      <c r="EQ583" s="557">
        <v>1</v>
      </c>
      <c r="ER583" s="107" t="s">
        <v>863</v>
      </c>
      <c r="ES583" s="557">
        <v>3</v>
      </c>
      <c r="ET583" s="557">
        <v>1</v>
      </c>
      <c r="EU583" s="107">
        <v>1</v>
      </c>
      <c r="EV583" s="1031" t="s">
        <v>2030</v>
      </c>
      <c r="EW583" s="107"/>
      <c r="EX583" s="990">
        <v>8823</v>
      </c>
      <c r="EY583" s="935">
        <v>50</v>
      </c>
      <c r="EZ583" s="620">
        <v>20062</v>
      </c>
      <c r="FA583" s="620">
        <v>2</v>
      </c>
      <c r="FB583" s="621">
        <v>802.48</v>
      </c>
      <c r="FC583" s="622">
        <v>8876</v>
      </c>
      <c r="FD583" s="607">
        <v>355.04</v>
      </c>
      <c r="FE583" s="623">
        <v>14556.64</v>
      </c>
      <c r="FF583" s="936">
        <v>22</v>
      </c>
      <c r="FG583" s="625">
        <v>9468</v>
      </c>
      <c r="FH583" s="625">
        <v>3000</v>
      </c>
      <c r="FJ583" s="626">
        <v>430.36363636363637</v>
      </c>
      <c r="FK583" s="627">
        <v>1291.0909090909092</v>
      </c>
      <c r="FL583" s="628">
        <v>11.274682439093084</v>
      </c>
      <c r="FM583" s="591"/>
      <c r="FN583" s="592"/>
      <c r="FP583" s="602"/>
      <c r="FQ583" s="544"/>
      <c r="FR583" s="93"/>
      <c r="FS583" s="629">
        <v>44.242847173761341</v>
      </c>
      <c r="GR583" s="225"/>
      <c r="GS583" s="225"/>
    </row>
    <row r="584" spans="1:201" hidden="1" x14ac:dyDescent="0.25">
      <c r="A584" s="101">
        <v>461</v>
      </c>
      <c r="B584" s="228">
        <f>COUNTIFS($E$1:E584,E584,$G$1:G584,G584)</f>
        <v>2</v>
      </c>
      <c r="C584" s="228"/>
      <c r="D584" s="966">
        <v>8824</v>
      </c>
      <c r="E584" s="233" t="s">
        <v>1645</v>
      </c>
      <c r="F584" s="223" t="s">
        <v>79</v>
      </c>
      <c r="G584" s="230">
        <v>476231445</v>
      </c>
      <c r="H584" s="230">
        <f t="shared" si="15"/>
        <v>71</v>
      </c>
      <c r="I584" s="223" t="s">
        <v>1761</v>
      </c>
      <c r="J584" s="232" t="s">
        <v>506</v>
      </c>
      <c r="K584" s="230" t="s">
        <v>53</v>
      </c>
      <c r="L584" s="257" t="s">
        <v>48</v>
      </c>
      <c r="M584" s="230">
        <v>7</v>
      </c>
      <c r="N584" s="223" t="s">
        <v>1762</v>
      </c>
      <c r="O584" s="223" t="s">
        <v>969</v>
      </c>
      <c r="P584" s="228"/>
      <c r="Q584" s="301" t="s">
        <v>1806</v>
      </c>
      <c r="R584" s="230"/>
      <c r="S584" s="230"/>
      <c r="T584" s="239" t="s">
        <v>545</v>
      </c>
      <c r="U584" s="177" t="s">
        <v>545</v>
      </c>
      <c r="V584" s="193" t="s">
        <v>545</v>
      </c>
      <c r="W584" s="246" t="s">
        <v>1688</v>
      </c>
      <c r="X584" s="173" t="s">
        <v>545</v>
      </c>
      <c r="Y584" s="173" t="s">
        <v>545</v>
      </c>
      <c r="Z584" s="173" t="s">
        <v>545</v>
      </c>
      <c r="AA584" s="105" t="s">
        <v>545</v>
      </c>
      <c r="AB584" s="105" t="s">
        <v>545</v>
      </c>
      <c r="AC584" s="230"/>
      <c r="AD584" s="62"/>
      <c r="AE584" s="500"/>
      <c r="AF584" s="108">
        <v>0</v>
      </c>
      <c r="AG584" s="226">
        <v>0</v>
      </c>
      <c r="AH584" s="262" t="s">
        <v>161</v>
      </c>
      <c r="AI584" s="485"/>
      <c r="AL584" s="318">
        <v>10.7</v>
      </c>
      <c r="AP584" s="397">
        <v>29</v>
      </c>
      <c r="AQ584" s="320">
        <v>26.2</v>
      </c>
      <c r="AR584" s="371">
        <v>41.8</v>
      </c>
      <c r="AS584" s="492">
        <v>97</v>
      </c>
      <c r="AT584" s="373">
        <v>1.1068702290076335</v>
      </c>
      <c r="AU584" s="490">
        <v>46.267175572519079</v>
      </c>
      <c r="AV584" s="325">
        <v>0.4264705882352941</v>
      </c>
      <c r="AW584" s="226">
        <v>26.5</v>
      </c>
      <c r="AX584" s="326">
        <v>0.66</v>
      </c>
      <c r="AY584" s="226">
        <v>2.27</v>
      </c>
      <c r="AZ584" s="231" t="s">
        <v>754</v>
      </c>
      <c r="BA584" s="345">
        <v>14.1</v>
      </c>
      <c r="BB584" s="231" t="s">
        <v>754</v>
      </c>
      <c r="BD584" s="491"/>
      <c r="BJ584" s="226">
        <v>29</v>
      </c>
      <c r="BK584" s="226">
        <v>71</v>
      </c>
      <c r="BL584" s="331"/>
      <c r="BM584" s="332" t="s">
        <v>754</v>
      </c>
      <c r="BN584" s="231" t="s">
        <v>754</v>
      </c>
      <c r="BO584" s="226">
        <v>5.51</v>
      </c>
      <c r="BP584" s="280">
        <v>8.08</v>
      </c>
      <c r="BR584" s="62" t="s">
        <v>754</v>
      </c>
      <c r="BS584" s="62" t="s">
        <v>754</v>
      </c>
      <c r="BT584" s="62" t="s">
        <v>754</v>
      </c>
      <c r="BU584" s="62" t="s">
        <v>754</v>
      </c>
      <c r="BV584" s="62" t="s">
        <v>754</v>
      </c>
      <c r="BW584" s="62" t="s">
        <v>754</v>
      </c>
      <c r="BX584" s="62" t="s">
        <v>754</v>
      </c>
      <c r="BY584" s="62" t="s">
        <v>754</v>
      </c>
      <c r="BZ584" s="62" t="s">
        <v>754</v>
      </c>
      <c r="CA584" s="62" t="s">
        <v>754</v>
      </c>
      <c r="CB584" s="62" t="s">
        <v>754</v>
      </c>
      <c r="CC584" s="62" t="s">
        <v>754</v>
      </c>
      <c r="CN584" s="470"/>
      <c r="CO584" s="470"/>
      <c r="CP584" s="470"/>
      <c r="CQ584" s="470"/>
      <c r="CR584" s="470"/>
      <c r="CS584" s="470"/>
      <c r="CT584" s="470"/>
      <c r="CU584" s="470"/>
      <c r="CX584" s="158"/>
      <c r="CY584" s="158"/>
      <c r="CZ584" s="62"/>
      <c r="DA584" s="62"/>
      <c r="DM584" s="226">
        <v>71</v>
      </c>
      <c r="DO584" s="46" t="s">
        <v>48</v>
      </c>
      <c r="DP584" s="986" t="s">
        <v>161</v>
      </c>
      <c r="DX584" s="223" t="s">
        <v>863</v>
      </c>
      <c r="DY584" s="223" t="s">
        <v>863</v>
      </c>
      <c r="DZ584" s="230">
        <v>267</v>
      </c>
      <c r="EA584" s="230">
        <v>39.299999999999997</v>
      </c>
      <c r="EB584" s="230">
        <v>60.7</v>
      </c>
      <c r="EC584" s="223" t="s">
        <v>863</v>
      </c>
      <c r="ED584" s="223" t="s">
        <v>863</v>
      </c>
      <c r="EE584" s="223" t="s">
        <v>863</v>
      </c>
      <c r="EF584" s="223" t="s">
        <v>863</v>
      </c>
      <c r="EG584" s="230">
        <v>0</v>
      </c>
      <c r="EI584" s="282" t="s">
        <v>1762</v>
      </c>
      <c r="EJ584" s="282">
        <v>7</v>
      </c>
      <c r="EK584" s="230"/>
      <c r="EL584" s="107">
        <v>2</v>
      </c>
      <c r="EM584" s="107">
        <v>1</v>
      </c>
      <c r="EN584" s="107">
        <v>160</v>
      </c>
      <c r="EO584" s="107">
        <v>74</v>
      </c>
      <c r="EP584" s="557">
        <f>EO584/((EN584/100)*(EN584/100))</f>
        <v>28.906249999999993</v>
      </c>
      <c r="EQ584" s="557">
        <v>1</v>
      </c>
      <c r="ER584" s="107" t="s">
        <v>863</v>
      </c>
      <c r="ES584" s="557">
        <v>2</v>
      </c>
      <c r="ET584" s="557">
        <v>1</v>
      </c>
      <c r="EU584" s="107" t="s">
        <v>863</v>
      </c>
      <c r="EV584" s="107"/>
      <c r="EW584" s="107" t="s">
        <v>1986</v>
      </c>
      <c r="EX584" s="990">
        <v>8824</v>
      </c>
      <c r="EY584" s="935">
        <v>44</v>
      </c>
      <c r="EZ584" s="620">
        <v>8376</v>
      </c>
      <c r="FA584" s="620">
        <v>2</v>
      </c>
      <c r="FB584" s="621">
        <v>380.72727272727275</v>
      </c>
      <c r="FC584" s="622">
        <v>964</v>
      </c>
      <c r="FD584" s="607">
        <v>43.81818181818182</v>
      </c>
      <c r="FE584" s="623">
        <v>306.72727272727275</v>
      </c>
      <c r="FF584" s="624" t="s">
        <v>754</v>
      </c>
      <c r="FG584" s="624" t="s">
        <v>754</v>
      </c>
      <c r="FH584" s="624" t="s">
        <v>754</v>
      </c>
      <c r="FI584" s="624" t="s">
        <v>754</v>
      </c>
      <c r="FJ584" s="624" t="s">
        <v>754</v>
      </c>
      <c r="FK584" s="624" t="s">
        <v>754</v>
      </c>
      <c r="FL584" s="624" t="s">
        <v>754</v>
      </c>
      <c r="FM584" s="591"/>
      <c r="FN584" s="592"/>
      <c r="FP584" s="602"/>
      <c r="FQ584" s="544"/>
      <c r="FR584" s="93"/>
      <c r="FS584" s="629">
        <v>11.509073543457498</v>
      </c>
      <c r="GR584" s="225"/>
      <c r="GS584" s="225"/>
    </row>
    <row r="585" spans="1:201" hidden="1" x14ac:dyDescent="0.25">
      <c r="A585" s="101">
        <v>462</v>
      </c>
      <c r="B585" s="228">
        <f>COUNTIFS($E$1:E585,E585,$G$1:G585,G585)</f>
        <v>1</v>
      </c>
      <c r="C585" s="228"/>
      <c r="D585" s="966">
        <v>8833</v>
      </c>
      <c r="E585" s="233" t="s">
        <v>1763</v>
      </c>
      <c r="F585" s="223" t="s">
        <v>81</v>
      </c>
      <c r="G585" s="230">
        <v>530422350</v>
      </c>
      <c r="H585" s="230">
        <f t="shared" ref="H585:H648" si="16">LEFT(I585,4)-CONCATENATE(19,LEFT(G585,2))</f>
        <v>65</v>
      </c>
      <c r="I585" s="223" t="s">
        <v>1764</v>
      </c>
      <c r="J585" s="232" t="s">
        <v>1765</v>
      </c>
      <c r="K585" s="230" t="s">
        <v>53</v>
      </c>
      <c r="L585" s="257" t="s">
        <v>48</v>
      </c>
      <c r="M585" s="230">
        <v>6</v>
      </c>
      <c r="N585" s="223">
        <v>9</v>
      </c>
      <c r="O585" s="223" t="s">
        <v>969</v>
      </c>
      <c r="P585" s="228"/>
      <c r="Q585" s="301" t="s">
        <v>1806</v>
      </c>
      <c r="R585" s="230"/>
      <c r="S585" s="230"/>
      <c r="T585" s="239" t="s">
        <v>1545</v>
      </c>
      <c r="U585" s="177" t="s">
        <v>1214</v>
      </c>
      <c r="V585" s="193" t="s">
        <v>545</v>
      </c>
      <c r="W585" s="196" t="s">
        <v>1298</v>
      </c>
      <c r="X585" s="173" t="s">
        <v>808</v>
      </c>
      <c r="Y585" s="173" t="s">
        <v>545</v>
      </c>
      <c r="Z585" s="173" t="s">
        <v>545</v>
      </c>
      <c r="AA585" s="105" t="s">
        <v>545</v>
      </c>
      <c r="AB585" s="105" t="s">
        <v>545</v>
      </c>
      <c r="AC585" s="230"/>
      <c r="AD585" s="62"/>
      <c r="AE585" s="500"/>
      <c r="AF585" s="108">
        <v>3</v>
      </c>
      <c r="AG585" s="501">
        <v>330000</v>
      </c>
      <c r="AH585" s="262" t="s">
        <v>158</v>
      </c>
      <c r="AI585" s="485"/>
      <c r="AL585" s="318">
        <v>41.7</v>
      </c>
      <c r="AP585" s="397">
        <v>1.08</v>
      </c>
      <c r="AQ585" s="320">
        <v>2.67</v>
      </c>
      <c r="AR585" s="371">
        <v>94.4</v>
      </c>
      <c r="AS585" s="492">
        <v>98.15</v>
      </c>
      <c r="AT585" s="373">
        <v>0.40449438202247195</v>
      </c>
      <c r="AU585" s="490">
        <v>38.184269662921352</v>
      </c>
      <c r="AV585" s="325">
        <v>1.1125991552487896E-2</v>
      </c>
      <c r="AX585" s="326"/>
      <c r="AZ585" s="231" t="s">
        <v>754</v>
      </c>
      <c r="BB585" s="231"/>
      <c r="BD585" s="491"/>
      <c r="BL585" s="331" t="e">
        <v>#DIV/0!</v>
      </c>
      <c r="BM585" s="332">
        <v>0.02</v>
      </c>
      <c r="BN585" s="231"/>
      <c r="BR585" s="330">
        <v>2</v>
      </c>
      <c r="BS585" s="330">
        <v>97.8</v>
      </c>
      <c r="BT585" s="477">
        <v>87576</v>
      </c>
      <c r="BU585" s="330">
        <v>2.2000000000000028</v>
      </c>
      <c r="BV585" s="330">
        <v>2.5</v>
      </c>
      <c r="BW585" s="330">
        <v>15.7</v>
      </c>
      <c r="BX585" s="330">
        <v>0.42</v>
      </c>
      <c r="BY585" s="330">
        <v>59.1</v>
      </c>
      <c r="BZ585" s="330">
        <v>1.58</v>
      </c>
      <c r="CA585" s="330">
        <v>18.7</v>
      </c>
      <c r="CB585" s="330">
        <v>0.5</v>
      </c>
      <c r="CC585" s="330">
        <v>4.8000000000000001E-2</v>
      </c>
      <c r="CN585" s="470"/>
      <c r="CO585" s="470"/>
      <c r="CP585" s="470"/>
      <c r="CQ585" s="470"/>
      <c r="CR585" s="470"/>
      <c r="CS585" s="470"/>
      <c r="CT585" s="470"/>
      <c r="CU585" s="470"/>
      <c r="CX585" s="158"/>
      <c r="CY585" s="158"/>
      <c r="CZ585" s="62"/>
      <c r="DA585" s="62"/>
      <c r="DM585" s="226">
        <v>65</v>
      </c>
      <c r="DO585" s="46" t="s">
        <v>48</v>
      </c>
      <c r="DP585" s="986" t="s">
        <v>158</v>
      </c>
      <c r="DQ585" s="98">
        <v>2</v>
      </c>
      <c r="DR585" s="553" t="s">
        <v>1095</v>
      </c>
      <c r="DS585" s="553" t="s">
        <v>34</v>
      </c>
      <c r="DX585" s="223" t="s">
        <v>863</v>
      </c>
      <c r="DY585" s="223" t="s">
        <v>863</v>
      </c>
      <c r="DZ585" s="230">
        <v>45682</v>
      </c>
      <c r="EA585" s="230">
        <v>96</v>
      </c>
      <c r="EB585" s="230">
        <v>4</v>
      </c>
      <c r="EC585" s="223" t="s">
        <v>863</v>
      </c>
      <c r="ED585" s="223" t="s">
        <v>863</v>
      </c>
      <c r="EE585" s="223" t="s">
        <v>863</v>
      </c>
      <c r="EF585" s="223" t="s">
        <v>863</v>
      </c>
      <c r="EG585" s="230">
        <v>0</v>
      </c>
      <c r="EH585" s="547">
        <v>3</v>
      </c>
      <c r="EI585" s="282">
        <v>9</v>
      </c>
      <c r="EJ585" s="282">
        <v>6</v>
      </c>
      <c r="EK585" s="230"/>
      <c r="EL585" s="107">
        <v>2</v>
      </c>
      <c r="EM585" s="107">
        <v>0</v>
      </c>
      <c r="EN585" s="107" t="s">
        <v>754</v>
      </c>
      <c r="EO585" s="107" t="s">
        <v>754</v>
      </c>
      <c r="EP585" s="557" t="s">
        <v>754</v>
      </c>
      <c r="EQ585" s="557">
        <v>2</v>
      </c>
      <c r="ER585" s="107" t="s">
        <v>863</v>
      </c>
      <c r="ES585" s="557">
        <v>3</v>
      </c>
      <c r="ET585" s="557">
        <v>2</v>
      </c>
      <c r="EU585" s="107" t="s">
        <v>863</v>
      </c>
      <c r="EV585" s="107"/>
      <c r="EW585" s="107"/>
      <c r="EX585" s="990">
        <v>8833</v>
      </c>
      <c r="EY585" s="935">
        <v>75</v>
      </c>
      <c r="EZ585" s="620">
        <v>2114120</v>
      </c>
      <c r="FA585" s="620">
        <v>2</v>
      </c>
      <c r="FB585" s="621">
        <v>56376.533333333333</v>
      </c>
      <c r="FC585" s="622">
        <v>1190098</v>
      </c>
      <c r="FD585" s="607">
        <v>31735.946666666667</v>
      </c>
      <c r="FE585" s="623">
        <v>190415.68</v>
      </c>
      <c r="FF585" s="936">
        <v>28</v>
      </c>
      <c r="FG585" s="625">
        <v>422360</v>
      </c>
      <c r="FH585" s="625">
        <v>10000</v>
      </c>
      <c r="FJ585" s="626">
        <v>15084.285714285714</v>
      </c>
      <c r="FK585" s="627">
        <v>150842.85714285713</v>
      </c>
      <c r="FL585" s="628">
        <v>1.2623446917321717</v>
      </c>
      <c r="FM585" s="591"/>
      <c r="FN585" s="592"/>
      <c r="FP585" s="602"/>
      <c r="FQ585" s="544"/>
      <c r="FR585" s="93"/>
      <c r="FS585" s="629">
        <v>56.292831059731711</v>
      </c>
      <c r="GR585" s="225"/>
      <c r="GS585" s="225"/>
    </row>
    <row r="586" spans="1:201" hidden="1" x14ac:dyDescent="0.25">
      <c r="A586" s="101">
        <v>463</v>
      </c>
      <c r="B586" s="228">
        <f>COUNTIFS($E$1:E586,E586,$G$1:G586,G586)</f>
        <v>3</v>
      </c>
      <c r="C586" s="228"/>
      <c r="D586" s="966">
        <v>8834</v>
      </c>
      <c r="E586" s="233" t="s">
        <v>982</v>
      </c>
      <c r="F586" s="223" t="s">
        <v>498</v>
      </c>
      <c r="G586" s="230" t="s">
        <v>1559</v>
      </c>
      <c r="H586" s="230">
        <f t="shared" si="16"/>
        <v>115</v>
      </c>
      <c r="I586" s="223" t="s">
        <v>1764</v>
      </c>
      <c r="J586" s="232" t="s">
        <v>983</v>
      </c>
      <c r="K586" s="230" t="s">
        <v>1322</v>
      </c>
      <c r="L586" s="257" t="s">
        <v>48</v>
      </c>
      <c r="M586" s="230">
        <v>23</v>
      </c>
      <c r="N586" s="223" t="s">
        <v>974</v>
      </c>
      <c r="O586" s="223" t="s">
        <v>969</v>
      </c>
      <c r="P586" s="228"/>
      <c r="Q586" s="301" t="s">
        <v>1806</v>
      </c>
      <c r="R586" s="230"/>
      <c r="S586" s="230"/>
      <c r="T586" s="239" t="s">
        <v>1545</v>
      </c>
      <c r="U586" s="177" t="s">
        <v>1214</v>
      </c>
      <c r="V586" s="193" t="s">
        <v>545</v>
      </c>
      <c r="W586" s="196" t="s">
        <v>1298</v>
      </c>
      <c r="X586" s="173" t="s">
        <v>808</v>
      </c>
      <c r="Y586" s="173" t="s">
        <v>545</v>
      </c>
      <c r="Z586" s="173" t="s">
        <v>545</v>
      </c>
      <c r="AA586" s="105" t="s">
        <v>545</v>
      </c>
      <c r="AB586" s="105" t="s">
        <v>545</v>
      </c>
      <c r="AC586" s="230"/>
      <c r="AD586" s="62"/>
      <c r="AE586" s="500"/>
      <c r="AF586" s="108">
        <v>3</v>
      </c>
      <c r="AG586" s="501">
        <v>197000</v>
      </c>
      <c r="AH586" s="262" t="s">
        <v>158</v>
      </c>
      <c r="AI586" s="485"/>
      <c r="AL586" s="318">
        <v>42</v>
      </c>
      <c r="AP586" s="397">
        <v>76.2</v>
      </c>
      <c r="AQ586" s="320">
        <v>9.09</v>
      </c>
      <c r="AR586" s="371">
        <v>13.7</v>
      </c>
      <c r="AS586" s="492">
        <v>98.990000000000009</v>
      </c>
      <c r="AT586" s="373">
        <v>8.3828382838283826</v>
      </c>
      <c r="AU586" s="490">
        <v>114.84488448844884</v>
      </c>
      <c r="AV586" s="325">
        <v>3.3435717419921018</v>
      </c>
      <c r="AX586" s="326"/>
      <c r="AZ586" s="231" t="s">
        <v>754</v>
      </c>
      <c r="BB586" s="231"/>
      <c r="BD586" s="491"/>
      <c r="BL586" s="331" t="e">
        <v>#DIV/0!</v>
      </c>
      <c r="BM586" s="332">
        <v>2.25</v>
      </c>
      <c r="BN586" s="231"/>
      <c r="BR586" s="330">
        <v>3.64</v>
      </c>
      <c r="BS586" s="330">
        <v>95.3</v>
      </c>
      <c r="BT586" s="477">
        <v>43141</v>
      </c>
      <c r="BU586" s="330">
        <v>4.7000000000000028</v>
      </c>
      <c r="BV586" s="330">
        <v>8.48</v>
      </c>
      <c r="BW586" s="330">
        <v>9.89</v>
      </c>
      <c r="BX586" s="330">
        <v>0.9</v>
      </c>
      <c r="BY586" s="330">
        <v>30.2</v>
      </c>
      <c r="BZ586" s="330">
        <v>2.74</v>
      </c>
      <c r="CA586" s="330">
        <v>53.3</v>
      </c>
      <c r="CB586" s="330">
        <v>4.84</v>
      </c>
      <c r="CC586" s="330">
        <v>2.06</v>
      </c>
      <c r="CN586" s="470"/>
      <c r="CO586" s="470"/>
      <c r="CP586" s="470"/>
      <c r="CQ586" s="470"/>
      <c r="CR586" s="470"/>
      <c r="CS586" s="470"/>
      <c r="CT586" s="470"/>
      <c r="CU586" s="470"/>
      <c r="CX586" s="158"/>
      <c r="CY586" s="158"/>
      <c r="CZ586" s="62"/>
      <c r="DA586" s="62"/>
      <c r="DM586" s="226">
        <v>15</v>
      </c>
      <c r="DO586" s="46" t="s">
        <v>48</v>
      </c>
      <c r="DP586" s="986" t="s">
        <v>161</v>
      </c>
      <c r="DX586" s="230" t="s">
        <v>863</v>
      </c>
      <c r="DY586" s="230" t="s">
        <v>863</v>
      </c>
      <c r="DZ586" s="230" t="s">
        <v>863</v>
      </c>
      <c r="EA586" s="230" t="s">
        <v>863</v>
      </c>
      <c r="EB586" s="230" t="s">
        <v>863</v>
      </c>
      <c r="EC586" s="230" t="s">
        <v>863</v>
      </c>
      <c r="ED586" s="230" t="s">
        <v>863</v>
      </c>
      <c r="EE586" s="230" t="s">
        <v>863</v>
      </c>
      <c r="EF586" s="230" t="s">
        <v>863</v>
      </c>
      <c r="EG586" s="230">
        <v>0</v>
      </c>
      <c r="EI586" s="282" t="s">
        <v>757</v>
      </c>
      <c r="EJ586" s="282">
        <v>6.2</v>
      </c>
      <c r="EK586" s="230"/>
      <c r="EL586" s="107">
        <v>2</v>
      </c>
      <c r="EM586" s="107">
        <v>0</v>
      </c>
      <c r="EN586" s="107" t="s">
        <v>754</v>
      </c>
      <c r="EO586" s="107" t="s">
        <v>754</v>
      </c>
      <c r="EP586" s="557" t="s">
        <v>754</v>
      </c>
      <c r="EQ586" s="557">
        <v>2</v>
      </c>
      <c r="ER586" s="107" t="s">
        <v>863</v>
      </c>
      <c r="ES586" s="557">
        <v>2</v>
      </c>
      <c r="ET586" s="557">
        <v>2</v>
      </c>
      <c r="EU586" s="107" t="s">
        <v>863</v>
      </c>
      <c r="EV586" s="107"/>
      <c r="EW586" s="107"/>
      <c r="EX586" s="990">
        <v>8834</v>
      </c>
      <c r="EY586" s="935">
        <v>75</v>
      </c>
      <c r="EZ586" s="620">
        <v>1247906</v>
      </c>
      <c r="FA586" s="620">
        <v>2</v>
      </c>
      <c r="FB586" s="621">
        <v>33277.493333333332</v>
      </c>
      <c r="FC586" s="622">
        <v>303274</v>
      </c>
      <c r="FD586" s="607">
        <v>8087.3066666666664</v>
      </c>
      <c r="FE586" s="623">
        <v>186008.05333333332</v>
      </c>
      <c r="FF586" s="936">
        <v>28</v>
      </c>
      <c r="FG586" s="625">
        <v>343243</v>
      </c>
      <c r="FH586" s="625">
        <v>10000</v>
      </c>
      <c r="FJ586" s="626">
        <v>12258.678571428571</v>
      </c>
      <c r="FK586" s="627">
        <v>122586.7857142857</v>
      </c>
      <c r="FL586" s="628">
        <v>1.5173581087839616</v>
      </c>
      <c r="FM586" s="591"/>
      <c r="FN586" s="592"/>
      <c r="FP586" s="602"/>
      <c r="FQ586" s="544"/>
      <c r="FR586" s="93"/>
      <c r="FS586" s="629">
        <v>24.302631768738991</v>
      </c>
      <c r="GR586" s="225"/>
      <c r="GS586" s="225"/>
    </row>
    <row r="587" spans="1:201" hidden="1" x14ac:dyDescent="0.25">
      <c r="A587" s="101">
        <v>464</v>
      </c>
      <c r="B587" s="228">
        <f>COUNTIFS($E$1:E587,E587,$G$1:G587,G587)</f>
        <v>1</v>
      </c>
      <c r="C587" s="228"/>
      <c r="D587" s="966">
        <v>8849</v>
      </c>
      <c r="E587" s="233" t="s">
        <v>1766</v>
      </c>
      <c r="F587" s="223" t="s">
        <v>1767</v>
      </c>
      <c r="G587" s="230" t="s">
        <v>1768</v>
      </c>
      <c r="H587" s="230">
        <f t="shared" si="16"/>
        <v>112</v>
      </c>
      <c r="I587" s="223" t="s">
        <v>1769</v>
      </c>
      <c r="J587" s="232" t="s">
        <v>1770</v>
      </c>
      <c r="K587" s="230" t="s">
        <v>1322</v>
      </c>
      <c r="L587" s="257" t="s">
        <v>48</v>
      </c>
      <c r="M587" s="230">
        <v>7</v>
      </c>
      <c r="N587" s="223" t="s">
        <v>586</v>
      </c>
      <c r="O587" s="223" t="s">
        <v>863</v>
      </c>
      <c r="P587" s="228"/>
      <c r="Q587" s="301" t="s">
        <v>1806</v>
      </c>
      <c r="R587" s="230"/>
      <c r="S587" s="230"/>
      <c r="T587" s="239" t="s">
        <v>1545</v>
      </c>
      <c r="U587" s="177" t="s">
        <v>1214</v>
      </c>
      <c r="V587" s="193" t="s">
        <v>545</v>
      </c>
      <c r="W587" s="196" t="s">
        <v>1298</v>
      </c>
      <c r="X587" s="173" t="s">
        <v>808</v>
      </c>
      <c r="Y587" s="173" t="s">
        <v>545</v>
      </c>
      <c r="Z587" s="173" t="s">
        <v>545</v>
      </c>
      <c r="AA587" s="105" t="s">
        <v>545</v>
      </c>
      <c r="AB587" s="105" t="s">
        <v>545</v>
      </c>
      <c r="AC587" s="230"/>
      <c r="AD587" s="62"/>
      <c r="AE587" s="500"/>
      <c r="AF587" s="108">
        <v>3</v>
      </c>
      <c r="AG587" s="501">
        <v>31500</v>
      </c>
      <c r="AH587" s="262"/>
      <c r="AI587" s="485"/>
      <c r="AL587" s="318">
        <v>20.6</v>
      </c>
      <c r="AP587" s="397">
        <v>8.6</v>
      </c>
      <c r="AQ587" s="320">
        <v>7.1</v>
      </c>
      <c r="AR587" s="371">
        <v>73.3</v>
      </c>
      <c r="AS587" s="502">
        <v>89</v>
      </c>
      <c r="AT587" s="373">
        <v>1.2112676056338028</v>
      </c>
      <c r="AU587" s="490">
        <v>88.785915492957741</v>
      </c>
      <c r="AV587" s="325">
        <v>0.10696517412935325</v>
      </c>
      <c r="AX587" s="326"/>
      <c r="AZ587" s="231" t="s">
        <v>754</v>
      </c>
      <c r="BB587" s="231"/>
      <c r="BD587" s="491"/>
      <c r="BL587" s="331" t="e">
        <v>#DIV/0!</v>
      </c>
      <c r="BM587" s="332">
        <v>0.2</v>
      </c>
      <c r="BN587" s="231"/>
      <c r="BR587" s="330">
        <v>4.9800000000000004</v>
      </c>
      <c r="BS587" s="330">
        <v>94.7</v>
      </c>
      <c r="BT587" s="477">
        <v>57870</v>
      </c>
      <c r="BU587" s="330">
        <v>5.2999999999999972</v>
      </c>
      <c r="BV587" s="330">
        <v>6.53</v>
      </c>
      <c r="BW587" s="330">
        <v>29</v>
      </c>
      <c r="BX587" s="330">
        <v>2.06</v>
      </c>
      <c r="BY587" s="330">
        <v>41.1</v>
      </c>
      <c r="BZ587" s="330">
        <v>2.92</v>
      </c>
      <c r="CA587" s="330">
        <v>21.8</v>
      </c>
      <c r="CB587" s="330">
        <v>1.55</v>
      </c>
      <c r="CC587" s="330">
        <v>0.37</v>
      </c>
      <c r="CN587" s="470"/>
      <c r="CO587" s="470"/>
      <c r="CP587" s="470"/>
      <c r="CQ587" s="470"/>
      <c r="CR587" s="470"/>
      <c r="CS587" s="470"/>
      <c r="CT587" s="470"/>
      <c r="CU587" s="470"/>
      <c r="CX587" s="158"/>
      <c r="CY587" s="158"/>
      <c r="CZ587" s="62"/>
      <c r="DA587" s="62"/>
      <c r="DM587" s="226">
        <v>12</v>
      </c>
      <c r="DO587" s="46" t="s">
        <v>48</v>
      </c>
      <c r="DX587" s="230">
        <v>28.4</v>
      </c>
      <c r="DY587" s="223" t="s">
        <v>863</v>
      </c>
      <c r="DZ587" s="230">
        <v>25373</v>
      </c>
      <c r="EA587" s="230">
        <v>89.7</v>
      </c>
      <c r="EB587" s="230">
        <v>10.3</v>
      </c>
      <c r="EC587" s="223" t="s">
        <v>863</v>
      </c>
      <c r="ED587" s="223" t="s">
        <v>863</v>
      </c>
      <c r="EE587" s="223" t="s">
        <v>863</v>
      </c>
      <c r="EF587" s="223" t="s">
        <v>863</v>
      </c>
      <c r="EG587" s="223">
        <v>0</v>
      </c>
      <c r="EX587" s="990">
        <v>8849</v>
      </c>
      <c r="EY587" s="935">
        <v>65</v>
      </c>
      <c r="EZ587" s="620">
        <v>987159</v>
      </c>
      <c r="FA587" s="620">
        <v>2</v>
      </c>
      <c r="FB587" s="621">
        <v>30374.123076923075</v>
      </c>
      <c r="FC587" s="622">
        <v>730060</v>
      </c>
      <c r="FD587" s="607">
        <v>22463.384615384617</v>
      </c>
      <c r="FE587" s="623">
        <v>157243.69230769231</v>
      </c>
      <c r="FF587" s="936">
        <v>32</v>
      </c>
      <c r="FG587" s="625">
        <v>293929</v>
      </c>
      <c r="FH587" s="625">
        <v>10000</v>
      </c>
      <c r="FJ587" s="626">
        <v>9185.28125</v>
      </c>
      <c r="FK587" s="627">
        <v>91852.8125</v>
      </c>
      <c r="FL587" s="628">
        <v>1.7119093909910741</v>
      </c>
      <c r="FM587" s="591"/>
      <c r="FN587" s="592"/>
      <c r="FP587" s="602"/>
      <c r="FQ587" s="544"/>
      <c r="FR587" s="93"/>
      <c r="FS587" s="629">
        <v>73.955664690287989</v>
      </c>
      <c r="GR587" s="225"/>
      <c r="GS587" s="225"/>
    </row>
    <row r="588" spans="1:201" hidden="1" x14ac:dyDescent="0.25">
      <c r="A588" s="101">
        <v>465</v>
      </c>
      <c r="B588" s="228">
        <f>COUNTIFS($E$1:E588,E588,$G$1:G588,G588)</f>
        <v>1</v>
      </c>
      <c r="C588" s="228"/>
      <c r="D588" s="966">
        <v>8860</v>
      </c>
      <c r="E588" s="233" t="s">
        <v>1771</v>
      </c>
      <c r="F588" s="223" t="s">
        <v>90</v>
      </c>
      <c r="G588" s="230" t="s">
        <v>1772</v>
      </c>
      <c r="H588" s="230">
        <f t="shared" si="16"/>
        <v>47</v>
      </c>
      <c r="I588" s="223" t="s">
        <v>1773</v>
      </c>
      <c r="J588" s="232" t="s">
        <v>753</v>
      </c>
      <c r="K588" s="230" t="s">
        <v>53</v>
      </c>
      <c r="L588" s="257" t="s">
        <v>48</v>
      </c>
      <c r="M588" s="230">
        <v>6.2</v>
      </c>
      <c r="N588" s="223" t="s">
        <v>757</v>
      </c>
      <c r="O588" s="223" t="s">
        <v>863</v>
      </c>
      <c r="P588" s="228"/>
      <c r="Q588" s="301" t="s">
        <v>1806</v>
      </c>
      <c r="R588" s="230"/>
      <c r="S588" s="230"/>
      <c r="T588" s="239" t="s">
        <v>1545</v>
      </c>
      <c r="U588" s="177" t="s">
        <v>1214</v>
      </c>
      <c r="V588" s="193" t="s">
        <v>545</v>
      </c>
      <c r="W588" s="196" t="s">
        <v>1298</v>
      </c>
      <c r="X588" s="173" t="s">
        <v>808</v>
      </c>
      <c r="Y588" s="173" t="s">
        <v>545</v>
      </c>
      <c r="Z588" s="173" t="s">
        <v>545</v>
      </c>
      <c r="AA588" s="105" t="s">
        <v>545</v>
      </c>
      <c r="AB588" s="105" t="s">
        <v>545</v>
      </c>
      <c r="AC588" s="230"/>
      <c r="AD588" s="62"/>
      <c r="AE588" s="500"/>
      <c r="AF588" s="108">
        <v>3</v>
      </c>
      <c r="AG588" s="501"/>
      <c r="AH588" s="262" t="s">
        <v>161</v>
      </c>
      <c r="AI588" s="485"/>
      <c r="AL588" s="318">
        <v>72.400000000000006</v>
      </c>
      <c r="AP588" s="397">
        <v>6.8</v>
      </c>
      <c r="AQ588" s="320">
        <v>2.33</v>
      </c>
      <c r="AR588" s="371">
        <v>80.2</v>
      </c>
      <c r="AS588" s="502">
        <v>89.33</v>
      </c>
      <c r="AT588" s="373">
        <v>2.9184549356223175</v>
      </c>
      <c r="AU588" s="490">
        <v>234.06008583690988</v>
      </c>
      <c r="AV588" s="325">
        <v>8.2394280867563313E-2</v>
      </c>
      <c r="AX588" s="326"/>
      <c r="AZ588" s="231" t="s">
        <v>754</v>
      </c>
      <c r="BB588" s="231"/>
      <c r="BD588" s="491"/>
      <c r="BL588" s="331" t="e">
        <v>#DIV/0!</v>
      </c>
      <c r="BM588" s="332">
        <v>0.04</v>
      </c>
      <c r="BN588" s="231"/>
      <c r="BR588" s="330">
        <v>1.0899999999999999</v>
      </c>
      <c r="BS588" s="330">
        <v>94.3</v>
      </c>
      <c r="BT588" s="477">
        <v>64683</v>
      </c>
      <c r="BU588" s="330">
        <v>5.7000000000000028</v>
      </c>
      <c r="BV588" s="330">
        <v>1.7199999999999998</v>
      </c>
      <c r="BW588" s="330">
        <v>16.5</v>
      </c>
      <c r="BX588" s="330">
        <v>0.38</v>
      </c>
      <c r="BY588" s="330">
        <v>30.4</v>
      </c>
      <c r="BZ588" s="330">
        <v>0.71</v>
      </c>
      <c r="CA588" s="330">
        <v>27.1</v>
      </c>
      <c r="CB588" s="330">
        <v>0.63</v>
      </c>
      <c r="CC588" s="330">
        <v>0.23</v>
      </c>
      <c r="CN588" s="470"/>
      <c r="CO588" s="470"/>
      <c r="CP588" s="470"/>
      <c r="CQ588" s="470"/>
      <c r="CR588" s="470"/>
      <c r="CS588" s="470"/>
      <c r="CT588" s="470"/>
      <c r="CU588" s="470"/>
      <c r="CX588" s="158"/>
      <c r="CY588" s="158"/>
      <c r="CZ588" s="62"/>
      <c r="DA588" s="62"/>
      <c r="DM588" s="226">
        <v>47</v>
      </c>
      <c r="DO588" s="46" t="s">
        <v>48</v>
      </c>
      <c r="DQ588" s="98">
        <v>2</v>
      </c>
      <c r="DR588" s="553" t="s">
        <v>1001</v>
      </c>
      <c r="DS588" s="553" t="s">
        <v>1001</v>
      </c>
      <c r="DX588" s="223" t="s">
        <v>863</v>
      </c>
      <c r="DY588" s="223" t="s">
        <v>863</v>
      </c>
      <c r="DZ588" s="230">
        <v>44969</v>
      </c>
      <c r="EA588" s="230">
        <v>89.4</v>
      </c>
      <c r="EB588" s="230">
        <v>10.6</v>
      </c>
      <c r="EC588" s="223" t="s">
        <v>863</v>
      </c>
      <c r="ED588" s="223" t="s">
        <v>863</v>
      </c>
      <c r="EE588" s="223" t="s">
        <v>863</v>
      </c>
      <c r="EF588" s="223" t="s">
        <v>863</v>
      </c>
      <c r="EG588" s="230">
        <v>0</v>
      </c>
      <c r="EH588" s="547">
        <v>1</v>
      </c>
      <c r="EQ588" s="548">
        <v>2</v>
      </c>
      <c r="ES588" s="548">
        <v>2</v>
      </c>
      <c r="ET588" s="548">
        <v>2</v>
      </c>
      <c r="EX588" s="990">
        <v>8860</v>
      </c>
      <c r="EY588" s="935">
        <v>52</v>
      </c>
      <c r="EZ588" s="620">
        <v>925131</v>
      </c>
      <c r="FA588" s="620">
        <v>2</v>
      </c>
      <c r="FB588" s="621">
        <v>35581.961538461539</v>
      </c>
      <c r="FC588" s="622">
        <v>879938</v>
      </c>
      <c r="FD588" s="607">
        <v>33843.769230769234</v>
      </c>
      <c r="FE588" s="623">
        <v>209831.36923076925</v>
      </c>
      <c r="FF588" s="936">
        <v>32</v>
      </c>
      <c r="FG588" s="625">
        <v>342645</v>
      </c>
      <c r="FH588" s="625">
        <v>10000</v>
      </c>
      <c r="FJ588" s="626">
        <v>10707.65625</v>
      </c>
      <c r="FK588" s="627">
        <v>107076.5625</v>
      </c>
      <c r="FL588" s="628">
        <v>1.9596386392285357</v>
      </c>
      <c r="FM588" s="591"/>
      <c r="FN588" s="592"/>
      <c r="FP588" s="602"/>
      <c r="FQ588" s="544"/>
      <c r="FR588" s="93"/>
      <c r="FS588" s="629">
        <v>95.114962097259735</v>
      </c>
      <c r="GR588" s="225"/>
      <c r="GS588" s="225"/>
    </row>
    <row r="589" spans="1:201" hidden="1" x14ac:dyDescent="0.25">
      <c r="A589" s="101">
        <v>466</v>
      </c>
      <c r="B589" s="228">
        <f>COUNTIFS($E$1:E589,E589,$G$1:G589,G589)</f>
        <v>1</v>
      </c>
      <c r="C589" s="228"/>
      <c r="D589" s="966">
        <v>8889</v>
      </c>
      <c r="E589" s="233" t="s">
        <v>1774</v>
      </c>
      <c r="F589" s="223" t="s">
        <v>36</v>
      </c>
      <c r="G589" s="230" t="s">
        <v>1775</v>
      </c>
      <c r="H589" s="230">
        <f t="shared" si="16"/>
        <v>69</v>
      </c>
      <c r="I589" s="223" t="s">
        <v>1776</v>
      </c>
      <c r="J589" s="232" t="s">
        <v>34</v>
      </c>
      <c r="K589" s="230" t="s">
        <v>53</v>
      </c>
      <c r="L589" s="257" t="s">
        <v>48</v>
      </c>
      <c r="M589" s="230">
        <v>10</v>
      </c>
      <c r="N589" s="223" t="s">
        <v>757</v>
      </c>
      <c r="O589" s="223" t="s">
        <v>863</v>
      </c>
      <c r="P589" s="230"/>
      <c r="Q589" s="302" t="s">
        <v>1806</v>
      </c>
      <c r="R589" s="230"/>
      <c r="S589" s="230"/>
      <c r="T589" s="239" t="s">
        <v>545</v>
      </c>
      <c r="U589" s="177" t="s">
        <v>545</v>
      </c>
      <c r="V589" s="193" t="s">
        <v>545</v>
      </c>
      <c r="W589" s="196" t="s">
        <v>40</v>
      </c>
      <c r="X589" s="173" t="s">
        <v>545</v>
      </c>
      <c r="Y589" s="173" t="s">
        <v>545</v>
      </c>
      <c r="Z589" s="173" t="s">
        <v>545</v>
      </c>
      <c r="AA589" s="105" t="s">
        <v>545</v>
      </c>
      <c r="AB589" s="105" t="s">
        <v>545</v>
      </c>
      <c r="AC589" s="230"/>
      <c r="AD589" s="62"/>
      <c r="AE589" s="500"/>
      <c r="AF589" s="211" t="s">
        <v>754</v>
      </c>
      <c r="AG589" s="503" t="s">
        <v>754</v>
      </c>
      <c r="AH589" s="262" t="s">
        <v>161</v>
      </c>
      <c r="AI589" s="485" t="s">
        <v>1574</v>
      </c>
      <c r="AL589" s="318">
        <v>67.8</v>
      </c>
      <c r="AP589" s="397">
        <v>58.6</v>
      </c>
      <c r="AQ589" s="320">
        <v>19</v>
      </c>
      <c r="AR589" s="371">
        <v>17</v>
      </c>
      <c r="AS589" s="492">
        <v>94.6</v>
      </c>
      <c r="AT589" s="373">
        <v>3.0842105263157897</v>
      </c>
      <c r="AU589" s="490">
        <v>52.431578947368422</v>
      </c>
      <c r="AV589" s="325">
        <v>1.6277777777777778</v>
      </c>
      <c r="AW589" s="231" t="s">
        <v>754</v>
      </c>
      <c r="AX589" s="231" t="s">
        <v>754</v>
      </c>
      <c r="AY589" s="231" t="s">
        <v>754</v>
      </c>
      <c r="AZ589" s="231" t="s">
        <v>754</v>
      </c>
      <c r="BA589" s="345" t="s">
        <v>754</v>
      </c>
      <c r="BB589" s="231" t="s">
        <v>754</v>
      </c>
      <c r="BC589" s="231" t="s">
        <v>754</v>
      </c>
      <c r="BD589" s="231" t="s">
        <v>754</v>
      </c>
      <c r="BE589" s="231" t="s">
        <v>754</v>
      </c>
      <c r="BF589" s="231" t="s">
        <v>754</v>
      </c>
      <c r="BG589" s="231" t="s">
        <v>754</v>
      </c>
      <c r="BH589" s="231" t="s">
        <v>754</v>
      </c>
      <c r="BI589" s="231" t="s">
        <v>754</v>
      </c>
      <c r="BJ589" s="231" t="s">
        <v>754</v>
      </c>
      <c r="BK589" s="231" t="s">
        <v>754</v>
      </c>
      <c r="BL589" s="231" t="s">
        <v>754</v>
      </c>
      <c r="BM589" s="231" t="s">
        <v>754</v>
      </c>
      <c r="BN589" s="231" t="s">
        <v>754</v>
      </c>
      <c r="BO589" s="231" t="s">
        <v>754</v>
      </c>
      <c r="BP589" s="231" t="s">
        <v>754</v>
      </c>
      <c r="BQ589" s="231" t="s">
        <v>754</v>
      </c>
      <c r="BR589" s="231" t="s">
        <v>754</v>
      </c>
      <c r="BS589" s="231" t="s">
        <v>754</v>
      </c>
      <c r="BT589" s="231" t="s">
        <v>754</v>
      </c>
      <c r="BU589" s="231" t="s">
        <v>754</v>
      </c>
      <c r="BV589" s="231" t="s">
        <v>754</v>
      </c>
      <c r="BW589" s="231" t="s">
        <v>754</v>
      </c>
      <c r="BX589" s="231" t="s">
        <v>754</v>
      </c>
      <c r="BY589" s="231" t="s">
        <v>754</v>
      </c>
      <c r="BZ589" s="231" t="s">
        <v>754</v>
      </c>
      <c r="CA589" s="231" t="s">
        <v>754</v>
      </c>
      <c r="CB589" s="231" t="s">
        <v>754</v>
      </c>
      <c r="CC589" s="231" t="s">
        <v>754</v>
      </c>
      <c r="CN589" s="470"/>
      <c r="CO589" s="470"/>
      <c r="CP589" s="470"/>
      <c r="CQ589" s="470"/>
      <c r="CR589" s="470"/>
      <c r="CS589" s="470"/>
      <c r="CT589" s="470"/>
      <c r="CU589" s="470"/>
      <c r="CX589" s="158"/>
      <c r="CY589" s="158"/>
      <c r="CZ589" s="62"/>
      <c r="DA589" s="62"/>
      <c r="DB589" s="486" t="s">
        <v>1844</v>
      </c>
      <c r="DM589" s="226">
        <v>69</v>
      </c>
      <c r="DO589" s="46" t="s">
        <v>48</v>
      </c>
      <c r="DX589" s="230">
        <v>7.2</v>
      </c>
      <c r="DY589" s="223" t="s">
        <v>863</v>
      </c>
      <c r="DZ589" s="230">
        <v>612</v>
      </c>
      <c r="EA589" s="230">
        <v>23.2</v>
      </c>
      <c r="EB589" s="230">
        <v>76.8</v>
      </c>
      <c r="EC589" s="230">
        <v>9.9</v>
      </c>
      <c r="ED589" s="230">
        <v>230</v>
      </c>
      <c r="EE589" s="223" t="s">
        <v>863</v>
      </c>
      <c r="EF589" s="230">
        <v>3.42</v>
      </c>
      <c r="EG589" s="223">
        <v>0</v>
      </c>
      <c r="EX589" s="941">
        <v>8889</v>
      </c>
      <c r="EY589" s="935">
        <v>66</v>
      </c>
      <c r="EZ589" s="620">
        <v>59159</v>
      </c>
      <c r="FA589" s="620">
        <v>2</v>
      </c>
      <c r="FB589" s="621">
        <v>1792.6969696969697</v>
      </c>
      <c r="FC589" s="937">
        <v>21860</v>
      </c>
      <c r="FD589" s="938">
        <v>662.42424242424238</v>
      </c>
      <c r="FE589" s="623">
        <v>6624.242424242424</v>
      </c>
      <c r="FF589" s="936">
        <v>34</v>
      </c>
      <c r="FG589" s="625">
        <v>30</v>
      </c>
      <c r="FH589" s="625">
        <v>3000</v>
      </c>
      <c r="FJ589" s="939">
        <v>0.88235294117647056</v>
      </c>
      <c r="FK589" s="940">
        <v>2.6470588235294117</v>
      </c>
      <c r="FL589" s="940">
        <v>2502.4915824915824</v>
      </c>
      <c r="FM589" s="591"/>
      <c r="FN589" s="592"/>
      <c r="FP589" s="602"/>
      <c r="FQ589" s="544"/>
      <c r="FR589" s="93"/>
      <c r="FS589" s="629">
        <v>36.951266924728273</v>
      </c>
      <c r="GR589" s="225"/>
      <c r="GS589" s="225"/>
    </row>
    <row r="590" spans="1:201" hidden="1" x14ac:dyDescent="0.25">
      <c r="A590" s="101">
        <v>467</v>
      </c>
      <c r="B590" s="228">
        <f>COUNTIFS($E$1:E590,E590,$G$1:G590,G590)</f>
        <v>1</v>
      </c>
      <c r="C590" s="228"/>
      <c r="D590" s="966">
        <v>8901</v>
      </c>
      <c r="E590" s="233" t="s">
        <v>1777</v>
      </c>
      <c r="F590" s="223" t="s">
        <v>33</v>
      </c>
      <c r="G590" s="230" t="s">
        <v>1778</v>
      </c>
      <c r="H590" s="230">
        <f t="shared" si="16"/>
        <v>80</v>
      </c>
      <c r="I590" s="223" t="s">
        <v>1779</v>
      </c>
      <c r="J590" s="232" t="s">
        <v>1780</v>
      </c>
      <c r="K590" s="230" t="s">
        <v>53</v>
      </c>
      <c r="L590" s="257" t="s">
        <v>48</v>
      </c>
      <c r="M590" s="230">
        <v>4.5</v>
      </c>
      <c r="N590" s="223" t="s">
        <v>760</v>
      </c>
      <c r="O590" s="223" t="s">
        <v>863</v>
      </c>
      <c r="P590" s="230"/>
      <c r="Q590" s="302" t="s">
        <v>1806</v>
      </c>
      <c r="R590" s="230"/>
      <c r="S590" s="230"/>
      <c r="T590" s="239" t="s">
        <v>545</v>
      </c>
      <c r="U590" s="177" t="s">
        <v>545</v>
      </c>
      <c r="V590" s="193" t="s">
        <v>545</v>
      </c>
      <c r="W590" s="246" t="s">
        <v>1688</v>
      </c>
      <c r="X590" s="173" t="s">
        <v>545</v>
      </c>
      <c r="Y590" s="173" t="s">
        <v>545</v>
      </c>
      <c r="Z590" s="173" t="s">
        <v>545</v>
      </c>
      <c r="AA590" s="105" t="s">
        <v>545</v>
      </c>
      <c r="AB590" s="105" t="s">
        <v>545</v>
      </c>
      <c r="AC590" s="230"/>
      <c r="AD590" s="62"/>
      <c r="AE590" s="500"/>
      <c r="AF590" s="211" t="s">
        <v>754</v>
      </c>
      <c r="AG590" s="503" t="s">
        <v>754</v>
      </c>
      <c r="AH590" s="262" t="s">
        <v>158</v>
      </c>
      <c r="AI590" s="485"/>
      <c r="AL590" s="318">
        <v>14.4</v>
      </c>
      <c r="AP590" s="397">
        <v>13.1</v>
      </c>
      <c r="AQ590" s="320">
        <v>78.8</v>
      </c>
      <c r="AR590" s="371">
        <v>1.17</v>
      </c>
      <c r="AS590" s="492">
        <v>93.07</v>
      </c>
      <c r="AT590" s="373">
        <v>0.16624365482233502</v>
      </c>
      <c r="AU590" s="490">
        <v>0.19450507614213197</v>
      </c>
      <c r="AV590" s="325">
        <v>0.16381142928598225</v>
      </c>
      <c r="AW590" s="226">
        <v>10.8</v>
      </c>
      <c r="AX590" s="326">
        <v>0.62</v>
      </c>
      <c r="AY590" s="226">
        <v>4.75</v>
      </c>
      <c r="AZ590" s="231" t="s">
        <v>754</v>
      </c>
      <c r="BA590" s="345">
        <v>20.3</v>
      </c>
      <c r="BB590" s="231" t="s">
        <v>754</v>
      </c>
      <c r="BD590" s="491"/>
      <c r="BJ590" s="226">
        <v>42.5</v>
      </c>
      <c r="BK590" s="226">
        <v>57</v>
      </c>
      <c r="BL590" s="331"/>
      <c r="BM590" s="332" t="s">
        <v>754</v>
      </c>
      <c r="BN590" s="231" t="s">
        <v>754</v>
      </c>
      <c r="BO590" s="226">
        <v>9.32</v>
      </c>
      <c r="BP590" s="226">
        <v>12.7</v>
      </c>
      <c r="BR590" s="62" t="s">
        <v>754</v>
      </c>
      <c r="BS590" s="62" t="s">
        <v>754</v>
      </c>
      <c r="BT590" s="62" t="s">
        <v>754</v>
      </c>
      <c r="BU590" s="62" t="s">
        <v>754</v>
      </c>
      <c r="BV590" s="62" t="s">
        <v>754</v>
      </c>
      <c r="BW590" s="62" t="s">
        <v>754</v>
      </c>
      <c r="BX590" s="62" t="s">
        <v>754</v>
      </c>
      <c r="BY590" s="62" t="s">
        <v>754</v>
      </c>
      <c r="BZ590" s="62" t="s">
        <v>754</v>
      </c>
      <c r="CA590" s="62" t="s">
        <v>754</v>
      </c>
      <c r="CB590" s="62" t="s">
        <v>754</v>
      </c>
      <c r="CC590" s="62" t="s">
        <v>754</v>
      </c>
      <c r="CN590" s="470"/>
      <c r="CO590" s="470"/>
      <c r="CP590" s="470"/>
      <c r="CQ590" s="470"/>
      <c r="CR590" s="470"/>
      <c r="CS590" s="470"/>
      <c r="CT590" s="470"/>
      <c r="CU590" s="470"/>
      <c r="CX590" s="158"/>
      <c r="CY590" s="158"/>
      <c r="CZ590" s="62"/>
      <c r="DA590" s="62"/>
      <c r="DM590" s="226">
        <v>80</v>
      </c>
      <c r="DO590" s="46" t="s">
        <v>48</v>
      </c>
      <c r="DX590" s="223" t="s">
        <v>863</v>
      </c>
      <c r="DY590" s="223" t="s">
        <v>863</v>
      </c>
      <c r="DZ590" s="230">
        <v>117</v>
      </c>
      <c r="EA590" s="230">
        <v>15.4</v>
      </c>
      <c r="EB590" s="230">
        <v>84.6</v>
      </c>
      <c r="EC590" s="223" t="s">
        <v>863</v>
      </c>
      <c r="ED590" s="223" t="s">
        <v>863</v>
      </c>
      <c r="EE590" s="223" t="s">
        <v>863</v>
      </c>
      <c r="EF590" s="223" t="s">
        <v>863</v>
      </c>
      <c r="EG590" s="457" t="s">
        <v>2767</v>
      </c>
      <c r="EX590" s="941">
        <v>8901</v>
      </c>
      <c r="EY590" s="935">
        <v>75</v>
      </c>
      <c r="EZ590" s="620">
        <v>6626</v>
      </c>
      <c r="FA590" s="620">
        <v>2</v>
      </c>
      <c r="FB590" s="621">
        <v>176.69333333333333</v>
      </c>
      <c r="FC590" s="937">
        <v>1394</v>
      </c>
      <c r="FD590" s="938">
        <v>37.173333333333332</v>
      </c>
      <c r="FE590" s="623">
        <v>167.27999999999997</v>
      </c>
      <c r="FF590" s="624" t="s">
        <v>754</v>
      </c>
      <c r="FG590" s="624" t="s">
        <v>754</v>
      </c>
      <c r="FH590" s="624" t="s">
        <v>754</v>
      </c>
      <c r="FI590" s="624" t="s">
        <v>754</v>
      </c>
      <c r="FJ590" s="624" t="s">
        <v>754</v>
      </c>
      <c r="FK590" s="624" t="s">
        <v>754</v>
      </c>
      <c r="FL590" s="624" t="s">
        <v>754</v>
      </c>
      <c r="FM590" s="591"/>
      <c r="FN590" s="592"/>
      <c r="FP590" s="602"/>
      <c r="FQ590" s="544"/>
      <c r="FR590" s="93"/>
      <c r="FS590" s="629">
        <v>21.038333836402053</v>
      </c>
      <c r="GR590" s="225"/>
      <c r="GS590" s="225"/>
    </row>
    <row r="591" spans="1:201" hidden="1" x14ac:dyDescent="0.25">
      <c r="A591" s="101">
        <v>468</v>
      </c>
      <c r="B591" s="228">
        <f>COUNTIFS($E$1:E591,E591,$G$1:G591,G591)</f>
        <v>1</v>
      </c>
      <c r="C591" s="228"/>
      <c r="D591" s="1046">
        <v>8902</v>
      </c>
      <c r="E591" s="10" t="s">
        <v>1781</v>
      </c>
      <c r="F591" s="209" t="s">
        <v>1782</v>
      </c>
      <c r="G591" s="207">
        <v>335527799</v>
      </c>
      <c r="H591" s="230">
        <f t="shared" si="16"/>
        <v>85</v>
      </c>
      <c r="I591" s="209" t="s">
        <v>1779</v>
      </c>
      <c r="J591" s="210" t="s">
        <v>1783</v>
      </c>
      <c r="K591" s="207" t="s">
        <v>53</v>
      </c>
      <c r="L591" s="256" t="s">
        <v>48</v>
      </c>
      <c r="M591" s="207">
        <v>11</v>
      </c>
      <c r="N591" s="209">
        <v>9</v>
      </c>
      <c r="O591" s="209" t="s">
        <v>969</v>
      </c>
      <c r="P591" s="207"/>
      <c r="Q591" s="302" t="s">
        <v>1806</v>
      </c>
      <c r="R591" s="230"/>
      <c r="S591" s="230"/>
      <c r="T591" s="239" t="s">
        <v>1545</v>
      </c>
      <c r="U591" s="177" t="s">
        <v>1214</v>
      </c>
      <c r="V591" s="193" t="s">
        <v>545</v>
      </c>
      <c r="W591" s="196" t="s">
        <v>1298</v>
      </c>
      <c r="X591" s="173" t="s">
        <v>808</v>
      </c>
      <c r="Y591" s="173" t="s">
        <v>545</v>
      </c>
      <c r="Z591" s="173" t="s">
        <v>545</v>
      </c>
      <c r="AA591" s="105" t="s">
        <v>545</v>
      </c>
      <c r="AB591" s="105" t="s">
        <v>545</v>
      </c>
      <c r="AC591" s="230"/>
      <c r="AD591" s="62"/>
      <c r="AE591" s="500"/>
      <c r="AF591" s="211">
        <v>3</v>
      </c>
      <c r="AG591" s="211">
        <v>1.3</v>
      </c>
      <c r="AH591" s="262" t="s">
        <v>158</v>
      </c>
      <c r="AI591" s="485"/>
      <c r="AL591" s="318">
        <v>12.1</v>
      </c>
      <c r="AP591" s="397">
        <v>11.8</v>
      </c>
      <c r="AQ591" s="320">
        <v>15.6</v>
      </c>
      <c r="AR591" s="371">
        <v>64.099999999999994</v>
      </c>
      <c r="AS591" s="502">
        <v>91.5</v>
      </c>
      <c r="AT591" s="373">
        <v>0.7564102564102565</v>
      </c>
      <c r="AU591" s="490">
        <v>48.485897435897435</v>
      </c>
      <c r="AV591" s="325">
        <v>0.14805520702634883</v>
      </c>
      <c r="AX591" s="326"/>
      <c r="AZ591" s="231" t="s">
        <v>754</v>
      </c>
      <c r="BB591" s="231"/>
      <c r="BD591" s="491"/>
      <c r="BL591" s="331" t="e">
        <v>#DIV/0!</v>
      </c>
      <c r="BM591" s="332">
        <v>0.03</v>
      </c>
      <c r="BN591" s="231"/>
      <c r="BR591" s="330">
        <v>3.56</v>
      </c>
      <c r="BS591" s="330">
        <v>89</v>
      </c>
      <c r="BT591" s="477">
        <v>62327</v>
      </c>
      <c r="BU591" s="330">
        <v>11</v>
      </c>
      <c r="BV591" s="330">
        <v>13.4</v>
      </c>
      <c r="BW591" s="330">
        <v>7.46</v>
      </c>
      <c r="BX591" s="330">
        <v>1.17</v>
      </c>
      <c r="BY591" s="330">
        <v>15.3</v>
      </c>
      <c r="BZ591" s="330">
        <v>2.39</v>
      </c>
      <c r="CA591" s="330">
        <v>63</v>
      </c>
      <c r="CB591" s="330">
        <v>9.84</v>
      </c>
      <c r="CC591" s="330">
        <v>0.31</v>
      </c>
      <c r="CN591" s="470"/>
      <c r="CO591" s="470"/>
      <c r="CP591" s="470"/>
      <c r="CQ591" s="470"/>
      <c r="CR591" s="470"/>
      <c r="CS591" s="470"/>
      <c r="CT591" s="470"/>
      <c r="CU591" s="470"/>
      <c r="CX591" s="158"/>
      <c r="CY591" s="158"/>
      <c r="CZ591" s="62"/>
      <c r="DA591" s="62"/>
      <c r="DM591" s="226">
        <v>85</v>
      </c>
      <c r="DO591" s="46" t="s">
        <v>48</v>
      </c>
      <c r="DQ591" s="230">
        <v>3</v>
      </c>
      <c r="DR591" s="546" t="s">
        <v>998</v>
      </c>
      <c r="DS591" s="546" t="s">
        <v>998</v>
      </c>
      <c r="DX591" s="230">
        <v>8.4</v>
      </c>
      <c r="DY591" s="223" t="s">
        <v>863</v>
      </c>
      <c r="DZ591" s="230">
        <v>2741</v>
      </c>
      <c r="EA591" s="230">
        <v>44.5</v>
      </c>
      <c r="EB591" s="230">
        <v>55.5</v>
      </c>
      <c r="EC591" s="223">
        <v>5.9</v>
      </c>
      <c r="ED591" s="230">
        <v>2607</v>
      </c>
      <c r="EE591" s="223" t="s">
        <v>863</v>
      </c>
      <c r="EF591" s="230">
        <v>3.46</v>
      </c>
      <c r="EG591" s="223">
        <v>0</v>
      </c>
      <c r="EH591" s="547">
        <v>3</v>
      </c>
      <c r="EQ591" s="548">
        <v>3</v>
      </c>
      <c r="ES591" s="548">
        <v>4</v>
      </c>
      <c r="ET591" s="548">
        <v>2</v>
      </c>
      <c r="EX591" s="941">
        <v>8902</v>
      </c>
      <c r="EY591" s="935">
        <v>75</v>
      </c>
      <c r="EZ591" s="620">
        <v>356825</v>
      </c>
      <c r="FA591" s="620">
        <v>2</v>
      </c>
      <c r="FB591" s="621">
        <v>9515.3333333333339</v>
      </c>
      <c r="FC591" s="937">
        <v>35971</v>
      </c>
      <c r="FD591" s="938">
        <v>959.22666666666669</v>
      </c>
      <c r="FE591" s="623">
        <v>10551.493333333334</v>
      </c>
      <c r="FF591" s="936">
        <v>20</v>
      </c>
      <c r="FG591" s="625">
        <v>55708</v>
      </c>
      <c r="FH591" s="625">
        <v>3000</v>
      </c>
      <c r="FJ591" s="626">
        <v>2785.4</v>
      </c>
      <c r="FK591" s="627">
        <v>8356.2000000000007</v>
      </c>
      <c r="FL591" s="628">
        <v>1.2627143119280693</v>
      </c>
      <c r="FM591" s="591"/>
      <c r="FN591" s="592"/>
      <c r="FP591" s="602"/>
      <c r="FQ591" s="544"/>
      <c r="FR591" s="93"/>
      <c r="FS591" s="629">
        <v>10.080851958242835</v>
      </c>
      <c r="GR591" s="225"/>
      <c r="GS591" s="225"/>
    </row>
    <row r="592" spans="1:201" hidden="1" x14ac:dyDescent="0.25">
      <c r="A592" s="101">
        <v>469</v>
      </c>
      <c r="B592" s="228">
        <f>COUNTIFS($E$1:E592,E592,$G$1:G592,G592)</f>
        <v>1</v>
      </c>
      <c r="C592" s="228"/>
      <c r="D592" s="966">
        <v>8909</v>
      </c>
      <c r="E592" s="233" t="s">
        <v>1784</v>
      </c>
      <c r="F592" s="223" t="s">
        <v>51</v>
      </c>
      <c r="G592" s="230">
        <v>535227156</v>
      </c>
      <c r="H592" s="230">
        <f t="shared" si="16"/>
        <v>65</v>
      </c>
      <c r="I592" s="223" t="s">
        <v>1785</v>
      </c>
      <c r="J592" s="232" t="s">
        <v>27</v>
      </c>
      <c r="K592" s="230" t="s">
        <v>53</v>
      </c>
      <c r="L592" s="257" t="s">
        <v>48</v>
      </c>
      <c r="M592" s="230">
        <v>16</v>
      </c>
      <c r="N592" s="223" t="s">
        <v>760</v>
      </c>
      <c r="O592" s="223" t="s">
        <v>969</v>
      </c>
      <c r="P592" s="230"/>
      <c r="Q592" s="301" t="s">
        <v>1806</v>
      </c>
      <c r="R592" s="230"/>
      <c r="S592" s="230"/>
      <c r="T592" s="239" t="s">
        <v>545</v>
      </c>
      <c r="U592" s="177" t="s">
        <v>545</v>
      </c>
      <c r="V592" s="193" t="s">
        <v>545</v>
      </c>
      <c r="W592" s="246" t="s">
        <v>1688</v>
      </c>
      <c r="X592" s="173" t="s">
        <v>545</v>
      </c>
      <c r="Y592" s="173" t="s">
        <v>545</v>
      </c>
      <c r="Z592" s="173" t="s">
        <v>545</v>
      </c>
      <c r="AA592" s="105" t="s">
        <v>545</v>
      </c>
      <c r="AB592" s="105" t="s">
        <v>545</v>
      </c>
      <c r="AC592" s="230"/>
      <c r="AD592" s="62"/>
      <c r="AE592" s="500"/>
      <c r="AF592" s="211" t="s">
        <v>545</v>
      </c>
      <c r="AG592" s="211" t="s">
        <v>545</v>
      </c>
      <c r="AH592" s="262" t="s">
        <v>161</v>
      </c>
      <c r="AI592" s="485"/>
      <c r="AL592" s="318">
        <v>24.7</v>
      </c>
      <c r="AP592" s="397">
        <v>7.46</v>
      </c>
      <c r="AQ592" s="320">
        <v>37.299999999999997</v>
      </c>
      <c r="AR592" s="371">
        <v>49.8</v>
      </c>
      <c r="AS592" s="492">
        <v>94.56</v>
      </c>
      <c r="AT592" s="373">
        <v>0.2</v>
      </c>
      <c r="AU592" s="490">
        <v>9.9600000000000009</v>
      </c>
      <c r="AV592" s="325">
        <v>8.5648679678530432E-2</v>
      </c>
      <c r="AW592" s="226">
        <v>5.68</v>
      </c>
      <c r="AX592" s="326">
        <v>0.97</v>
      </c>
      <c r="AY592" s="226">
        <v>13</v>
      </c>
      <c r="AZ592" s="231" t="s">
        <v>754</v>
      </c>
      <c r="BA592" s="345">
        <v>20.7</v>
      </c>
      <c r="BB592" s="231" t="s">
        <v>754</v>
      </c>
      <c r="BD592" s="491"/>
      <c r="BJ592" s="226">
        <v>44.9</v>
      </c>
      <c r="BK592" s="226">
        <v>55.1</v>
      </c>
      <c r="BL592" s="331">
        <v>0.81488203266787651</v>
      </c>
      <c r="BM592" s="332">
        <v>0</v>
      </c>
      <c r="BN592" s="231" t="s">
        <v>754</v>
      </c>
      <c r="BO592" s="226">
        <v>3.35</v>
      </c>
      <c r="BP592" s="226">
        <v>5.46</v>
      </c>
      <c r="BR592" s="62" t="s">
        <v>754</v>
      </c>
      <c r="BS592" s="62" t="s">
        <v>754</v>
      </c>
      <c r="BT592" s="62" t="s">
        <v>754</v>
      </c>
      <c r="BU592" s="62" t="s">
        <v>754</v>
      </c>
      <c r="BV592" s="62" t="s">
        <v>754</v>
      </c>
      <c r="BW592" s="62" t="s">
        <v>754</v>
      </c>
      <c r="BX592" s="62" t="s">
        <v>754</v>
      </c>
      <c r="BY592" s="62" t="s">
        <v>754</v>
      </c>
      <c r="BZ592" s="62" t="s">
        <v>754</v>
      </c>
      <c r="CA592" s="62" t="s">
        <v>754</v>
      </c>
      <c r="CB592" s="62" t="s">
        <v>754</v>
      </c>
      <c r="CC592" s="62" t="s">
        <v>754</v>
      </c>
      <c r="CN592" s="470"/>
      <c r="CO592" s="470"/>
      <c r="CP592" s="470"/>
      <c r="CQ592" s="470"/>
      <c r="CR592" s="470"/>
      <c r="CS592" s="470"/>
      <c r="CT592" s="470"/>
      <c r="CU592" s="470"/>
      <c r="CX592" s="158"/>
      <c r="CY592" s="158"/>
      <c r="CZ592" s="62"/>
      <c r="DA592" s="62"/>
      <c r="DM592" s="226">
        <v>65</v>
      </c>
      <c r="DO592" s="46" t="s">
        <v>48</v>
      </c>
      <c r="DX592" s="223" t="s">
        <v>863</v>
      </c>
      <c r="DY592" s="223" t="s">
        <v>863</v>
      </c>
      <c r="DZ592" s="230">
        <v>272</v>
      </c>
      <c r="EA592" s="230">
        <v>44.5</v>
      </c>
      <c r="EB592" s="230">
        <v>55.5</v>
      </c>
      <c r="EC592" s="223" t="s">
        <v>863</v>
      </c>
      <c r="ED592" s="223" t="s">
        <v>863</v>
      </c>
      <c r="EE592" s="223" t="s">
        <v>863</v>
      </c>
      <c r="EF592" s="223" t="s">
        <v>863</v>
      </c>
      <c r="EG592" s="230">
        <v>0</v>
      </c>
      <c r="EX592" s="941">
        <v>8909</v>
      </c>
      <c r="EY592" s="935">
        <v>56</v>
      </c>
      <c r="EZ592" s="620">
        <v>13379</v>
      </c>
      <c r="FA592" s="620">
        <v>2</v>
      </c>
      <c r="FB592" s="621">
        <v>477.82142857142856</v>
      </c>
      <c r="FC592" s="937">
        <v>2089</v>
      </c>
      <c r="FD592" s="938">
        <v>74.607142857142861</v>
      </c>
      <c r="FE592" s="623">
        <v>1193.7142857142858</v>
      </c>
      <c r="FF592" s="936">
        <v>25</v>
      </c>
      <c r="FG592" s="625">
        <v>10891</v>
      </c>
      <c r="FH592" s="625">
        <v>400</v>
      </c>
      <c r="FJ592" s="626">
        <v>435.64</v>
      </c>
      <c r="FK592" s="627">
        <v>174.256</v>
      </c>
      <c r="FL592" s="628">
        <v>6.8503482560961215</v>
      </c>
      <c r="FM592" s="591"/>
      <c r="FN592" s="592"/>
      <c r="FP592" s="602"/>
      <c r="FQ592" s="544"/>
      <c r="FR592" s="93"/>
      <c r="FS592" s="629">
        <v>15.614021974736527</v>
      </c>
      <c r="GR592" s="225"/>
      <c r="GS592" s="225"/>
    </row>
    <row r="593" spans="1:201" hidden="1" x14ac:dyDescent="0.25">
      <c r="A593" s="101">
        <v>470</v>
      </c>
      <c r="B593" s="228">
        <f>COUNTIFS($E$1:E593,E593,$G$1:G593,G593)</f>
        <v>1</v>
      </c>
      <c r="C593" s="228"/>
      <c r="D593" s="966">
        <v>8910</v>
      </c>
      <c r="E593" s="233" t="s">
        <v>1786</v>
      </c>
      <c r="F593" s="223" t="s">
        <v>153</v>
      </c>
      <c r="G593" s="230">
        <v>6407210733</v>
      </c>
      <c r="H593" s="230">
        <f t="shared" si="16"/>
        <v>54</v>
      </c>
      <c r="I593" s="223" t="s">
        <v>1785</v>
      </c>
      <c r="J593" s="232" t="s">
        <v>34</v>
      </c>
      <c r="K593" s="230" t="s">
        <v>53</v>
      </c>
      <c r="L593" s="257" t="s">
        <v>48</v>
      </c>
      <c r="M593" s="230">
        <v>12</v>
      </c>
      <c r="N593" s="223" t="s">
        <v>760</v>
      </c>
      <c r="O593" s="223" t="s">
        <v>863</v>
      </c>
      <c r="P593" s="230"/>
      <c r="Q593" s="301" t="s">
        <v>1806</v>
      </c>
      <c r="R593" s="230"/>
      <c r="S593" s="230"/>
      <c r="T593" s="239" t="s">
        <v>545</v>
      </c>
      <c r="U593" s="177" t="s">
        <v>545</v>
      </c>
      <c r="V593" s="193" t="s">
        <v>545</v>
      </c>
      <c r="W593" s="246" t="s">
        <v>1688</v>
      </c>
      <c r="X593" s="173" t="s">
        <v>545</v>
      </c>
      <c r="Y593" s="173" t="s">
        <v>545</v>
      </c>
      <c r="Z593" s="173" t="s">
        <v>545</v>
      </c>
      <c r="AA593" s="105" t="s">
        <v>545</v>
      </c>
      <c r="AB593" s="105" t="s">
        <v>545</v>
      </c>
      <c r="AC593" s="230"/>
      <c r="AD593" s="62"/>
      <c r="AE593" s="500"/>
      <c r="AF593" s="211" t="s">
        <v>545</v>
      </c>
      <c r="AG593" s="211" t="s">
        <v>545</v>
      </c>
      <c r="AH593" s="262" t="s">
        <v>158</v>
      </c>
      <c r="AI593" s="485"/>
      <c r="AL593" s="318">
        <v>2.41</v>
      </c>
      <c r="AP593" s="397">
        <v>33.6</v>
      </c>
      <c r="AQ593" s="320">
        <v>58.7</v>
      </c>
      <c r="AR593" s="371">
        <v>3.74</v>
      </c>
      <c r="AS593" s="492">
        <v>96.04</v>
      </c>
      <c r="AT593" s="373">
        <v>0.57240204429301533</v>
      </c>
      <c r="AU593" s="490">
        <v>2.1407836456558775</v>
      </c>
      <c r="AV593" s="325">
        <v>0.53811659192825112</v>
      </c>
      <c r="AW593" s="226">
        <v>31</v>
      </c>
      <c r="AX593" s="326">
        <v>0.68</v>
      </c>
      <c r="AY593" s="226">
        <v>2.0299999999999998</v>
      </c>
      <c r="AZ593" s="231" t="s">
        <v>754</v>
      </c>
      <c r="BA593" s="345">
        <v>6</v>
      </c>
      <c r="BB593" s="231" t="s">
        <v>754</v>
      </c>
      <c r="BD593" s="491"/>
      <c r="BJ593" s="226">
        <v>49.8</v>
      </c>
      <c r="BK593" s="226">
        <v>50.2</v>
      </c>
      <c r="BL593" s="331">
        <v>0.99203187250996006</v>
      </c>
      <c r="BM593" s="332" t="s">
        <v>754</v>
      </c>
      <c r="BN593" s="231" t="s">
        <v>754</v>
      </c>
      <c r="BO593" s="226">
        <v>0.93</v>
      </c>
      <c r="BP593" s="226">
        <v>2.37</v>
      </c>
      <c r="BR593" s="62" t="s">
        <v>754</v>
      </c>
      <c r="BS593" s="62" t="s">
        <v>754</v>
      </c>
      <c r="BT593" s="62" t="s">
        <v>754</v>
      </c>
      <c r="BU593" s="62" t="s">
        <v>754</v>
      </c>
      <c r="BV593" s="62" t="s">
        <v>754</v>
      </c>
      <c r="BW593" s="62" t="s">
        <v>754</v>
      </c>
      <c r="BX593" s="62" t="s">
        <v>754</v>
      </c>
      <c r="BY593" s="62" t="s">
        <v>754</v>
      </c>
      <c r="BZ593" s="62" t="s">
        <v>754</v>
      </c>
      <c r="CA593" s="62" t="s">
        <v>754</v>
      </c>
      <c r="CB593" s="62" t="s">
        <v>754</v>
      </c>
      <c r="CC593" s="62" t="s">
        <v>754</v>
      </c>
      <c r="CN593" s="470"/>
      <c r="CO593" s="470"/>
      <c r="CP593" s="470"/>
      <c r="CQ593" s="470"/>
      <c r="CR593" s="470"/>
      <c r="CS593" s="470"/>
      <c r="CT593" s="470"/>
      <c r="CU593" s="470"/>
      <c r="CX593" s="158"/>
      <c r="CY593" s="158"/>
      <c r="CZ593" s="62"/>
      <c r="DA593" s="62"/>
      <c r="DM593" s="226">
        <v>54</v>
      </c>
      <c r="DO593" s="46" t="s">
        <v>48</v>
      </c>
      <c r="DX593" s="223" t="s">
        <v>863</v>
      </c>
      <c r="DY593" s="223" t="s">
        <v>863</v>
      </c>
      <c r="DZ593" s="230">
        <v>362</v>
      </c>
      <c r="EA593" s="230">
        <v>45.6</v>
      </c>
      <c r="EB593" s="230">
        <v>54.4</v>
      </c>
      <c r="EC593" s="223" t="s">
        <v>863</v>
      </c>
      <c r="ED593" s="223" t="s">
        <v>863</v>
      </c>
      <c r="EE593" s="223" t="s">
        <v>863</v>
      </c>
      <c r="EF593" s="223" t="s">
        <v>863</v>
      </c>
      <c r="EG593" s="457">
        <v>0</v>
      </c>
      <c r="EX593" s="941">
        <v>8910</v>
      </c>
      <c r="EY593" s="935">
        <v>53</v>
      </c>
      <c r="EZ593" s="620">
        <v>30073</v>
      </c>
      <c r="FA593" s="620">
        <v>2</v>
      </c>
      <c r="FB593" s="621">
        <v>1134.8301886792453</v>
      </c>
      <c r="FC593" s="937">
        <v>2252</v>
      </c>
      <c r="FD593" s="938">
        <v>84.981132075471692</v>
      </c>
      <c r="FE593" s="623">
        <v>1019.7735849056603</v>
      </c>
      <c r="FF593" s="936">
        <v>24</v>
      </c>
      <c r="FG593" s="625">
        <v>6366</v>
      </c>
      <c r="FH593" s="625">
        <v>400</v>
      </c>
      <c r="FJ593" s="626">
        <v>265.25</v>
      </c>
      <c r="FK593" s="627">
        <v>106.1</v>
      </c>
      <c r="FL593" s="628">
        <v>9.6114381235217756</v>
      </c>
      <c r="FM593" s="591"/>
      <c r="FN593" s="592"/>
      <c r="FP593" s="602"/>
      <c r="FQ593" s="544"/>
      <c r="FR593" s="93"/>
      <c r="FS593" s="629">
        <v>7.4884447843580624</v>
      </c>
      <c r="GR593" s="225"/>
      <c r="GS593" s="225"/>
    </row>
    <row r="594" spans="1:201" hidden="1" x14ac:dyDescent="0.25">
      <c r="A594" s="101">
        <v>471</v>
      </c>
      <c r="B594" s="228">
        <f>COUNTIFS($E$1:E594,E594,$G$1:G594,G594)</f>
        <v>1</v>
      </c>
      <c r="C594" s="228"/>
      <c r="D594" s="966">
        <v>8914</v>
      </c>
      <c r="E594" s="233" t="s">
        <v>1787</v>
      </c>
      <c r="F594" s="223" t="s">
        <v>1788</v>
      </c>
      <c r="G594" s="230">
        <v>7006145355</v>
      </c>
      <c r="H594" s="230">
        <f t="shared" si="16"/>
        <v>48</v>
      </c>
      <c r="I594" s="223" t="s">
        <v>1789</v>
      </c>
      <c r="J594" s="232" t="s">
        <v>1790</v>
      </c>
      <c r="K594" s="230" t="s">
        <v>53</v>
      </c>
      <c r="L594" s="257" t="s">
        <v>48</v>
      </c>
      <c r="M594" s="230">
        <v>11</v>
      </c>
      <c r="N594" s="223" t="s">
        <v>760</v>
      </c>
      <c r="O594" s="223" t="s">
        <v>965</v>
      </c>
      <c r="P594" s="230"/>
      <c r="Q594" s="301" t="s">
        <v>1806</v>
      </c>
      <c r="R594" s="230"/>
      <c r="S594" s="230"/>
      <c r="T594" s="239" t="s">
        <v>545</v>
      </c>
      <c r="U594" s="177" t="s">
        <v>545</v>
      </c>
      <c r="V594" s="193" t="s">
        <v>545</v>
      </c>
      <c r="W594" s="246" t="s">
        <v>1688</v>
      </c>
      <c r="X594" s="173" t="s">
        <v>545</v>
      </c>
      <c r="Y594" s="173" t="s">
        <v>545</v>
      </c>
      <c r="Z594" s="173" t="s">
        <v>545</v>
      </c>
      <c r="AA594" s="105" t="s">
        <v>545</v>
      </c>
      <c r="AB594" s="105" t="s">
        <v>545</v>
      </c>
      <c r="AC594" s="230"/>
      <c r="AD594" s="62"/>
      <c r="AE594" s="500"/>
      <c r="AF594" s="211" t="s">
        <v>545</v>
      </c>
      <c r="AG594" s="211" t="s">
        <v>545</v>
      </c>
      <c r="AH594" s="262" t="s">
        <v>161</v>
      </c>
      <c r="AI594" s="485"/>
      <c r="AL594" s="318">
        <v>52.8</v>
      </c>
      <c r="AP594" s="397">
        <v>45.5</v>
      </c>
      <c r="AQ594" s="320">
        <v>45.5</v>
      </c>
      <c r="AR594" s="371">
        <v>5.42</v>
      </c>
      <c r="AS594" s="492">
        <v>96.42</v>
      </c>
      <c r="AT594" s="373">
        <v>1</v>
      </c>
      <c r="AU594" s="490">
        <v>5.42</v>
      </c>
      <c r="AV594" s="325">
        <v>0.89355852317360562</v>
      </c>
      <c r="AW594" s="226">
        <v>40.700000000000003</v>
      </c>
      <c r="AX594" s="326">
        <v>2.1</v>
      </c>
      <c r="AY594" s="226">
        <v>4.6100000000000003</v>
      </c>
      <c r="AZ594" s="231" t="s">
        <v>754</v>
      </c>
      <c r="BA594" s="345">
        <v>6.04</v>
      </c>
      <c r="BB594" s="231" t="s">
        <v>754</v>
      </c>
      <c r="BD594" s="491"/>
      <c r="BJ594" s="226">
        <v>29.5</v>
      </c>
      <c r="BK594" s="226">
        <v>68.900000000000006</v>
      </c>
      <c r="BL594" s="331">
        <v>0.42815674891146588</v>
      </c>
      <c r="BM594" s="332" t="s">
        <v>754</v>
      </c>
      <c r="BN594" s="231" t="s">
        <v>754</v>
      </c>
      <c r="BO594" s="226">
        <v>7.95</v>
      </c>
      <c r="BP594" s="226">
        <v>9.08</v>
      </c>
      <c r="BR594" s="62" t="s">
        <v>754</v>
      </c>
      <c r="BS594" s="62" t="s">
        <v>754</v>
      </c>
      <c r="BT594" s="62" t="s">
        <v>754</v>
      </c>
      <c r="BU594" s="62" t="s">
        <v>754</v>
      </c>
      <c r="BV594" s="62" t="s">
        <v>754</v>
      </c>
      <c r="BW594" s="62" t="s">
        <v>754</v>
      </c>
      <c r="BX594" s="62" t="s">
        <v>754</v>
      </c>
      <c r="BY594" s="62" t="s">
        <v>754</v>
      </c>
      <c r="BZ594" s="62" t="s">
        <v>754</v>
      </c>
      <c r="CA594" s="62" t="s">
        <v>754</v>
      </c>
      <c r="CB594" s="62" t="s">
        <v>754</v>
      </c>
      <c r="CC594" s="62" t="s">
        <v>754</v>
      </c>
      <c r="CN594" s="470"/>
      <c r="CO594" s="470"/>
      <c r="CP594" s="470"/>
      <c r="CQ594" s="470"/>
      <c r="CR594" s="470"/>
      <c r="CS594" s="470"/>
      <c r="CT594" s="470"/>
      <c r="CU594" s="470"/>
      <c r="CX594" s="158"/>
      <c r="CY594" s="158"/>
      <c r="CZ594" s="62"/>
      <c r="DA594" s="62"/>
      <c r="DM594" s="226">
        <v>48</v>
      </c>
      <c r="DO594" s="46" t="s">
        <v>48</v>
      </c>
      <c r="DX594" s="223" t="s">
        <v>863</v>
      </c>
      <c r="DY594" s="223" t="s">
        <v>863</v>
      </c>
      <c r="DZ594" s="230">
        <v>273</v>
      </c>
      <c r="EA594" s="230">
        <v>11.7</v>
      </c>
      <c r="EB594" s="230">
        <v>88.3</v>
      </c>
      <c r="EC594" s="223" t="s">
        <v>863</v>
      </c>
      <c r="ED594" s="223" t="s">
        <v>863</v>
      </c>
      <c r="EE594" s="223" t="s">
        <v>863</v>
      </c>
      <c r="EF594" s="223" t="s">
        <v>863</v>
      </c>
      <c r="EG594" s="230">
        <v>0</v>
      </c>
      <c r="EX594" s="941">
        <v>8914</v>
      </c>
      <c r="EY594" s="935">
        <v>47</v>
      </c>
      <c r="EZ594" s="620">
        <v>10164</v>
      </c>
      <c r="FA594" s="620">
        <v>2</v>
      </c>
      <c r="FB594" s="621">
        <v>432.51063829787233</v>
      </c>
      <c r="FC594" s="937">
        <v>3585</v>
      </c>
      <c r="FD594" s="938">
        <v>152.55319148936169</v>
      </c>
      <c r="FE594" s="623">
        <v>1678.0851063829787</v>
      </c>
      <c r="FF594" s="936">
        <v>25</v>
      </c>
      <c r="FG594" s="625">
        <v>8212</v>
      </c>
      <c r="FH594" s="625">
        <v>400</v>
      </c>
      <c r="FJ594" s="626">
        <v>328.48</v>
      </c>
      <c r="FK594" s="627">
        <v>131.392</v>
      </c>
      <c r="FL594" s="628">
        <v>12.771592687400897</v>
      </c>
      <c r="FM594" s="591"/>
      <c r="FN594" s="592"/>
      <c r="FP594" s="602"/>
      <c r="FQ594" s="544"/>
      <c r="FR594" s="93"/>
      <c r="FS594" s="629">
        <v>35.271546635183</v>
      </c>
      <c r="GR594" s="225"/>
      <c r="GS594" s="225"/>
    </row>
    <row r="595" spans="1:201" hidden="1" x14ac:dyDescent="0.25">
      <c r="A595" s="101">
        <v>472</v>
      </c>
      <c r="B595" s="228">
        <f>COUNTIFS($E$1:E595,E595,$G$1:G595,G595)</f>
        <v>1</v>
      </c>
      <c r="C595" s="228"/>
      <c r="D595" s="966">
        <v>8920</v>
      </c>
      <c r="E595" s="233" t="s">
        <v>1791</v>
      </c>
      <c r="F595" s="223" t="s">
        <v>747</v>
      </c>
      <c r="G595" s="230">
        <v>5754221605</v>
      </c>
      <c r="H595" s="230">
        <f t="shared" si="16"/>
        <v>61</v>
      </c>
      <c r="I595" s="223" t="s">
        <v>1789</v>
      </c>
      <c r="J595" s="232" t="s">
        <v>71</v>
      </c>
      <c r="K595" s="230" t="s">
        <v>53</v>
      </c>
      <c r="L595" s="257" t="s">
        <v>48</v>
      </c>
      <c r="M595" s="230">
        <v>5</v>
      </c>
      <c r="N595" s="223" t="s">
        <v>760</v>
      </c>
      <c r="O595" s="223" t="s">
        <v>863</v>
      </c>
      <c r="P595" s="230"/>
      <c r="Q595" s="301" t="s">
        <v>1806</v>
      </c>
      <c r="R595" s="230"/>
      <c r="S595" s="230"/>
      <c r="T595" s="239" t="s">
        <v>545</v>
      </c>
      <c r="U595" s="177" t="s">
        <v>545</v>
      </c>
      <c r="V595" s="193" t="s">
        <v>545</v>
      </c>
      <c r="W595" s="246" t="s">
        <v>1688</v>
      </c>
      <c r="X595" s="173" t="s">
        <v>545</v>
      </c>
      <c r="Y595" s="173" t="s">
        <v>545</v>
      </c>
      <c r="Z595" s="173" t="s">
        <v>545</v>
      </c>
      <c r="AA595" s="105" t="s">
        <v>545</v>
      </c>
      <c r="AB595" s="105" t="s">
        <v>545</v>
      </c>
      <c r="AC595" s="230"/>
      <c r="AD595" s="62"/>
      <c r="AE595" s="500"/>
      <c r="AF595" s="211" t="s">
        <v>545</v>
      </c>
      <c r="AG595" s="211" t="s">
        <v>545</v>
      </c>
      <c r="AH595" s="262" t="s">
        <v>161</v>
      </c>
      <c r="AI595" s="485"/>
      <c r="AL595" s="318">
        <v>21.7</v>
      </c>
      <c r="AP595" s="397">
        <v>47</v>
      </c>
      <c r="AQ595" s="320">
        <v>33.299999999999997</v>
      </c>
      <c r="AR595" s="371">
        <v>18</v>
      </c>
      <c r="AS595" s="492">
        <v>98.3</v>
      </c>
      <c r="AT595" s="373">
        <v>1.4114114114114116</v>
      </c>
      <c r="AU595" s="490">
        <v>25.405405405405407</v>
      </c>
      <c r="AV595" s="325">
        <v>0.91617933723196887</v>
      </c>
      <c r="AW595" s="226">
        <v>42.8</v>
      </c>
      <c r="AX595" s="326">
        <v>1.25</v>
      </c>
      <c r="AY595" s="226">
        <v>2.66</v>
      </c>
      <c r="AZ595" s="231" t="s">
        <v>754</v>
      </c>
      <c r="BA595" s="345">
        <v>3.82</v>
      </c>
      <c r="BB595" s="231" t="s">
        <v>754</v>
      </c>
      <c r="BD595" s="491"/>
      <c r="BJ595" s="226">
        <v>30.7</v>
      </c>
      <c r="BK595" s="226">
        <v>69.2</v>
      </c>
      <c r="BL595" s="331">
        <v>0.44364161849710981</v>
      </c>
      <c r="BM595" s="332" t="s">
        <v>754</v>
      </c>
      <c r="BN595" s="231" t="s">
        <v>754</v>
      </c>
      <c r="BO595" s="226">
        <v>2.2400000000000002</v>
      </c>
      <c r="BP595" s="226">
        <v>3.57</v>
      </c>
      <c r="BR595" s="62" t="s">
        <v>754</v>
      </c>
      <c r="BS595" s="62" t="s">
        <v>754</v>
      </c>
      <c r="BT595" s="62" t="s">
        <v>754</v>
      </c>
      <c r="BU595" s="62" t="s">
        <v>754</v>
      </c>
      <c r="BV595" s="62" t="s">
        <v>754</v>
      </c>
      <c r="BW595" s="62" t="s">
        <v>754</v>
      </c>
      <c r="BX595" s="62" t="s">
        <v>754</v>
      </c>
      <c r="BY595" s="62" t="s">
        <v>754</v>
      </c>
      <c r="BZ595" s="62" t="s">
        <v>754</v>
      </c>
      <c r="CA595" s="62" t="s">
        <v>754</v>
      </c>
      <c r="CB595" s="62" t="s">
        <v>754</v>
      </c>
      <c r="CC595" s="62" t="s">
        <v>754</v>
      </c>
      <c r="CN595" s="470"/>
      <c r="CO595" s="470"/>
      <c r="CP595" s="470"/>
      <c r="CQ595" s="470"/>
      <c r="CR595" s="470"/>
      <c r="CS595" s="470"/>
      <c r="CT595" s="470"/>
      <c r="CU595" s="470"/>
      <c r="CX595" s="158"/>
      <c r="CY595" s="158"/>
      <c r="CZ595" s="62"/>
      <c r="DA595" s="62"/>
      <c r="DM595" s="226">
        <v>61</v>
      </c>
      <c r="DO595" s="46" t="s">
        <v>48</v>
      </c>
      <c r="DX595" s="223" t="s">
        <v>863</v>
      </c>
      <c r="DY595" s="223" t="s">
        <v>863</v>
      </c>
      <c r="DZ595" s="230">
        <v>404</v>
      </c>
      <c r="EA595" s="230">
        <v>10.199999999999999</v>
      </c>
      <c r="EB595" s="230">
        <v>89.8</v>
      </c>
      <c r="EC595" s="223" t="s">
        <v>863</v>
      </c>
      <c r="ED595" s="223" t="s">
        <v>863</v>
      </c>
      <c r="EE595" s="223" t="s">
        <v>863</v>
      </c>
      <c r="EF595" s="223" t="s">
        <v>863</v>
      </c>
      <c r="EG595" s="230">
        <v>0</v>
      </c>
      <c r="EX595" s="941">
        <v>8920</v>
      </c>
      <c r="EY595" s="935">
        <v>59</v>
      </c>
      <c r="EZ595" s="620">
        <v>29500</v>
      </c>
      <c r="FA595" s="620">
        <v>2</v>
      </c>
      <c r="FB595" s="942">
        <v>1000</v>
      </c>
      <c r="FC595" s="937">
        <v>6865</v>
      </c>
      <c r="FD595" s="943">
        <v>232.71186440677965</v>
      </c>
      <c r="FE595" s="623">
        <v>1163.5593220338983</v>
      </c>
      <c r="FF595" s="936">
        <v>31</v>
      </c>
      <c r="FG595" s="625">
        <v>21092</v>
      </c>
      <c r="FH595" s="625">
        <v>400</v>
      </c>
      <c r="FJ595" s="626">
        <v>680.38709677419354</v>
      </c>
      <c r="FK595" s="944">
        <v>272.15483870967739</v>
      </c>
      <c r="FL595" s="628">
        <v>4.2753578350856785</v>
      </c>
      <c r="FM595" s="592"/>
      <c r="FN595" s="592"/>
      <c r="FP595" s="602"/>
      <c r="FQ595" s="544"/>
      <c r="FR595" s="93"/>
      <c r="FS595" s="629">
        <v>23.271186440677965</v>
      </c>
      <c r="GR595" s="225"/>
      <c r="GS595" s="225"/>
    </row>
    <row r="596" spans="1:201" hidden="1" x14ac:dyDescent="0.25">
      <c r="A596" s="101">
        <v>473</v>
      </c>
      <c r="B596" s="228">
        <f>COUNTIFS($E$1:E596,E596,$G$1:G596,G596)</f>
        <v>1</v>
      </c>
      <c r="C596" s="228"/>
      <c r="D596" s="966">
        <v>8921</v>
      </c>
      <c r="E596" s="233" t="s">
        <v>150</v>
      </c>
      <c r="F596" s="223" t="s">
        <v>286</v>
      </c>
      <c r="G596" s="230">
        <v>5404263403</v>
      </c>
      <c r="H596" s="230">
        <f t="shared" si="16"/>
        <v>64</v>
      </c>
      <c r="I596" s="223" t="s">
        <v>1789</v>
      </c>
      <c r="J596" s="232" t="s">
        <v>1792</v>
      </c>
      <c r="K596" s="230" t="s">
        <v>53</v>
      </c>
      <c r="L596" s="257" t="s">
        <v>48</v>
      </c>
      <c r="M596" s="230">
        <v>20</v>
      </c>
      <c r="N596" s="223" t="s">
        <v>760</v>
      </c>
      <c r="O596" s="223" t="s">
        <v>863</v>
      </c>
      <c r="P596" s="230"/>
      <c r="Q596" s="301" t="s">
        <v>1806</v>
      </c>
      <c r="R596" s="230"/>
      <c r="S596" s="230"/>
      <c r="T596" s="239" t="s">
        <v>545</v>
      </c>
      <c r="U596" s="177" t="s">
        <v>545</v>
      </c>
      <c r="V596" s="193" t="s">
        <v>545</v>
      </c>
      <c r="W596" s="246" t="s">
        <v>1688</v>
      </c>
      <c r="X596" s="173" t="s">
        <v>545</v>
      </c>
      <c r="Y596" s="173" t="s">
        <v>545</v>
      </c>
      <c r="Z596" s="173" t="s">
        <v>545</v>
      </c>
      <c r="AA596" s="105" t="s">
        <v>545</v>
      </c>
      <c r="AB596" s="105" t="s">
        <v>545</v>
      </c>
      <c r="AC596" s="230"/>
      <c r="AD596" s="62"/>
      <c r="AE596" s="500"/>
      <c r="AF596" s="211" t="s">
        <v>545</v>
      </c>
      <c r="AG596" s="211" t="s">
        <v>545</v>
      </c>
      <c r="AH596" s="262" t="s">
        <v>161</v>
      </c>
      <c r="AI596" s="485"/>
      <c r="AL596" s="318">
        <v>7.09</v>
      </c>
      <c r="AP596" s="397">
        <v>69.8</v>
      </c>
      <c r="AQ596" s="320">
        <v>24.7</v>
      </c>
      <c r="AR596" s="371">
        <v>1.55</v>
      </c>
      <c r="AS596" s="492">
        <v>96.05</v>
      </c>
      <c r="AT596" s="373">
        <v>2.8259109311740889</v>
      </c>
      <c r="AU596" s="490">
        <v>4.3801619433198375</v>
      </c>
      <c r="AV596" s="325">
        <v>2.6590476190476191</v>
      </c>
      <c r="AW596" s="226">
        <v>62.9</v>
      </c>
      <c r="AX596" s="326">
        <v>0.87</v>
      </c>
      <c r="AY596" s="226">
        <v>1.24</v>
      </c>
      <c r="AZ596" s="231" t="s">
        <v>754</v>
      </c>
      <c r="BA596" s="345">
        <v>11.9</v>
      </c>
      <c r="BB596" s="231" t="s">
        <v>754</v>
      </c>
      <c r="BD596" s="491"/>
      <c r="BJ596" s="226">
        <v>32.200000000000003</v>
      </c>
      <c r="BK596" s="226">
        <v>64.7</v>
      </c>
      <c r="BL596" s="331">
        <v>0.49768160741885631</v>
      </c>
      <c r="BM596" s="332" t="s">
        <v>754</v>
      </c>
      <c r="BN596" s="231" t="s">
        <v>754</v>
      </c>
      <c r="BO596" s="226">
        <v>15.8</v>
      </c>
      <c r="BP596" s="226">
        <v>29.4</v>
      </c>
      <c r="BR596" s="62" t="s">
        <v>754</v>
      </c>
      <c r="BS596" s="62" t="s">
        <v>754</v>
      </c>
      <c r="BT596" s="62" t="s">
        <v>754</v>
      </c>
      <c r="BU596" s="62" t="s">
        <v>754</v>
      </c>
      <c r="BV596" s="62" t="s">
        <v>754</v>
      </c>
      <c r="BW596" s="62" t="s">
        <v>754</v>
      </c>
      <c r="BX596" s="62" t="s">
        <v>754</v>
      </c>
      <c r="BY596" s="62" t="s">
        <v>754</v>
      </c>
      <c r="BZ596" s="62" t="s">
        <v>754</v>
      </c>
      <c r="CA596" s="62" t="s">
        <v>754</v>
      </c>
      <c r="CB596" s="62" t="s">
        <v>754</v>
      </c>
      <c r="CC596" s="62" t="s">
        <v>754</v>
      </c>
      <c r="CN596" s="470"/>
      <c r="CO596" s="470"/>
      <c r="CP596" s="470"/>
      <c r="CQ596" s="470"/>
      <c r="CR596" s="470"/>
      <c r="CS596" s="470"/>
      <c r="CT596" s="470"/>
      <c r="CU596" s="470"/>
      <c r="CX596" s="158"/>
      <c r="CY596" s="158"/>
      <c r="CZ596" s="62"/>
      <c r="DA596" s="62"/>
      <c r="DM596" s="226">
        <v>64</v>
      </c>
      <c r="DO596" s="46" t="s">
        <v>48</v>
      </c>
      <c r="DX596" s="223" t="s">
        <v>863</v>
      </c>
      <c r="DY596" s="223" t="s">
        <v>863</v>
      </c>
      <c r="DZ596" s="230">
        <v>236</v>
      </c>
      <c r="EA596" s="230">
        <v>8</v>
      </c>
      <c r="EB596" s="230">
        <v>92</v>
      </c>
      <c r="EC596" s="223" t="s">
        <v>863</v>
      </c>
      <c r="ED596" s="223" t="s">
        <v>863</v>
      </c>
      <c r="EE596" s="223" t="s">
        <v>863</v>
      </c>
      <c r="EF596" s="223" t="s">
        <v>863</v>
      </c>
      <c r="EG596" s="230">
        <v>0</v>
      </c>
      <c r="EX596" s="941">
        <v>8921</v>
      </c>
      <c r="EY596" s="935">
        <v>59</v>
      </c>
      <c r="EZ596" s="620">
        <v>41380</v>
      </c>
      <c r="FA596" s="620">
        <v>2</v>
      </c>
      <c r="FB596" s="942">
        <v>1402.7118644067796</v>
      </c>
      <c r="FC596" s="937">
        <v>5371</v>
      </c>
      <c r="FD596" s="943">
        <v>182.06779661016949</v>
      </c>
      <c r="FE596" s="623">
        <v>3641.3559322033898</v>
      </c>
      <c r="FF596" s="936">
        <v>40</v>
      </c>
      <c r="FG596" s="625">
        <v>23437</v>
      </c>
      <c r="FH596" s="625">
        <v>1000</v>
      </c>
      <c r="FJ596" s="626">
        <v>585.92499999999995</v>
      </c>
      <c r="FK596" s="944">
        <v>585.92499999999995</v>
      </c>
      <c r="FL596" s="628">
        <v>6.2147133715123779</v>
      </c>
      <c r="FM596" s="592"/>
      <c r="FN596" s="592"/>
      <c r="FP596" s="602"/>
      <c r="FQ596" s="544"/>
      <c r="FR596" s="93"/>
      <c r="FS596" s="629">
        <v>12.979700338327694</v>
      </c>
      <c r="GR596" s="225"/>
      <c r="GS596" s="225"/>
    </row>
    <row r="597" spans="1:201" hidden="1" x14ac:dyDescent="0.25">
      <c r="A597" s="101">
        <v>474</v>
      </c>
      <c r="B597" s="228">
        <f>COUNTIFS($E$1:E597,E597,$G$1:G597,G597)</f>
        <v>2</v>
      </c>
      <c r="C597" s="228"/>
      <c r="D597" s="966">
        <v>8922</v>
      </c>
      <c r="E597" s="233" t="s">
        <v>338</v>
      </c>
      <c r="F597" s="223" t="s">
        <v>36</v>
      </c>
      <c r="G597" s="230">
        <v>6105170126</v>
      </c>
      <c r="H597" s="230">
        <f t="shared" si="16"/>
        <v>57</v>
      </c>
      <c r="I597" s="223" t="s">
        <v>1789</v>
      </c>
      <c r="J597" s="232" t="s">
        <v>1049</v>
      </c>
      <c r="K597" s="230" t="s">
        <v>53</v>
      </c>
      <c r="L597" s="257" t="s">
        <v>48</v>
      </c>
      <c r="M597" s="230">
        <v>9</v>
      </c>
      <c r="N597" s="223" t="s">
        <v>757</v>
      </c>
      <c r="O597" s="223" t="s">
        <v>863</v>
      </c>
      <c r="P597" s="230"/>
      <c r="Q597" s="301" t="s">
        <v>1806</v>
      </c>
      <c r="R597" s="230"/>
      <c r="S597" s="230"/>
      <c r="T597" s="239" t="s">
        <v>545</v>
      </c>
      <c r="U597" s="177" t="s">
        <v>545</v>
      </c>
      <c r="V597" s="193" t="s">
        <v>545</v>
      </c>
      <c r="W597" s="246" t="s">
        <v>1688</v>
      </c>
      <c r="X597" s="173" t="s">
        <v>545</v>
      </c>
      <c r="Y597" s="173" t="s">
        <v>545</v>
      </c>
      <c r="Z597" s="173" t="s">
        <v>545</v>
      </c>
      <c r="AA597" s="105" t="s">
        <v>545</v>
      </c>
      <c r="AB597" s="105" t="s">
        <v>545</v>
      </c>
      <c r="AC597" s="230"/>
      <c r="AD597" s="62"/>
      <c r="AE597" s="500"/>
      <c r="AF597" s="211" t="s">
        <v>545</v>
      </c>
      <c r="AG597" s="211" t="s">
        <v>545</v>
      </c>
      <c r="AH597" s="262" t="s">
        <v>161</v>
      </c>
      <c r="AI597" s="485"/>
      <c r="AL597" s="318">
        <v>0.42</v>
      </c>
      <c r="AP597" s="397">
        <v>31.1</v>
      </c>
      <c r="AQ597" s="320">
        <v>44.9</v>
      </c>
      <c r="AR597" s="371">
        <v>12.7</v>
      </c>
      <c r="AS597" s="492">
        <v>88.7</v>
      </c>
      <c r="AT597" s="373">
        <v>0.69265033407572385</v>
      </c>
      <c r="AU597" s="490">
        <v>8.7966592427616916</v>
      </c>
      <c r="AV597" s="325">
        <v>0.53993055555555558</v>
      </c>
      <c r="AW597" s="226">
        <v>27.7</v>
      </c>
      <c r="AX597" s="326">
        <v>1.95</v>
      </c>
      <c r="AY597" s="226">
        <v>6.26</v>
      </c>
      <c r="AZ597" s="231" t="s">
        <v>754</v>
      </c>
      <c r="BA597" s="345">
        <v>2.11</v>
      </c>
      <c r="BB597" s="231" t="s">
        <v>754</v>
      </c>
      <c r="BD597" s="491"/>
      <c r="BJ597" s="226">
        <v>38.4</v>
      </c>
      <c r="BK597" s="226">
        <v>61.6</v>
      </c>
      <c r="BL597" s="331">
        <v>0.62337662337662336</v>
      </c>
      <c r="BM597" s="332" t="s">
        <v>754</v>
      </c>
      <c r="BN597" s="231" t="s">
        <v>754</v>
      </c>
      <c r="BO597" s="226">
        <v>1.8</v>
      </c>
      <c r="BP597" s="226">
        <v>3.85</v>
      </c>
      <c r="BR597" s="62" t="s">
        <v>754</v>
      </c>
      <c r="BS597" s="62" t="s">
        <v>754</v>
      </c>
      <c r="BT597" s="62" t="s">
        <v>754</v>
      </c>
      <c r="BU597" s="62" t="s">
        <v>754</v>
      </c>
      <c r="BV597" s="62" t="s">
        <v>754</v>
      </c>
      <c r="BW597" s="62" t="s">
        <v>754</v>
      </c>
      <c r="BX597" s="62" t="s">
        <v>754</v>
      </c>
      <c r="BY597" s="62" t="s">
        <v>754</v>
      </c>
      <c r="BZ597" s="62" t="s">
        <v>754</v>
      </c>
      <c r="CA597" s="62" t="s">
        <v>754</v>
      </c>
      <c r="CB597" s="62" t="s">
        <v>754</v>
      </c>
      <c r="CC597" s="62" t="s">
        <v>754</v>
      </c>
      <c r="CN597" s="470"/>
      <c r="CO597" s="470"/>
      <c r="CP597" s="470"/>
      <c r="CQ597" s="470"/>
      <c r="CR597" s="470"/>
      <c r="CS597" s="470"/>
      <c r="CT597" s="470"/>
      <c r="CU597" s="470"/>
      <c r="CX597" s="158"/>
      <c r="CY597" s="158"/>
      <c r="CZ597" s="62"/>
      <c r="DA597" s="62"/>
      <c r="DM597" s="226">
        <v>57</v>
      </c>
      <c r="DO597" s="46" t="s">
        <v>48</v>
      </c>
      <c r="DX597" s="223" t="s">
        <v>863</v>
      </c>
      <c r="DY597" s="223" t="s">
        <v>863</v>
      </c>
      <c r="DZ597" s="230">
        <v>73</v>
      </c>
      <c r="EA597" s="230">
        <v>12.4</v>
      </c>
      <c r="EB597" s="230">
        <v>87.6</v>
      </c>
      <c r="EC597" s="457">
        <v>0.6</v>
      </c>
      <c r="ED597" s="457">
        <v>134.5</v>
      </c>
      <c r="EE597" s="218" t="s">
        <v>863</v>
      </c>
      <c r="EF597" s="230">
        <v>3.28</v>
      </c>
      <c r="EG597" s="457" t="s">
        <v>2768</v>
      </c>
      <c r="EX597" s="941">
        <v>8922</v>
      </c>
      <c r="EY597" s="935">
        <v>49</v>
      </c>
      <c r="EZ597" s="620">
        <v>106598</v>
      </c>
      <c r="FA597" s="620">
        <v>2</v>
      </c>
      <c r="FB597" s="942">
        <v>4350.9387755102043</v>
      </c>
      <c r="FC597" s="937">
        <v>2205</v>
      </c>
      <c r="FD597" s="943">
        <v>90</v>
      </c>
      <c r="FE597" s="623">
        <v>810</v>
      </c>
      <c r="FF597" s="936">
        <v>18</v>
      </c>
      <c r="FG597" s="625">
        <v>4955</v>
      </c>
      <c r="FH597" s="625">
        <v>400</v>
      </c>
      <c r="FJ597" s="626">
        <v>275.27777777777777</v>
      </c>
      <c r="FK597" s="944">
        <v>110.11111111111111</v>
      </c>
      <c r="FL597" s="628">
        <v>7.3562058526740666</v>
      </c>
      <c r="FM597" s="592"/>
      <c r="FN597" s="592"/>
      <c r="FP597" s="602"/>
      <c r="FQ597" s="544"/>
      <c r="FR597" s="93"/>
      <c r="FS597" s="629">
        <v>2.0685191091765325</v>
      </c>
      <c r="GR597" s="225"/>
      <c r="GS597" s="225"/>
    </row>
    <row r="598" spans="1:201" hidden="1" x14ac:dyDescent="0.25">
      <c r="A598" s="101">
        <v>475</v>
      </c>
      <c r="B598" s="228">
        <f>COUNTIFS($E$1:E598,E598,$G$1:G598,G598)</f>
        <v>1</v>
      </c>
      <c r="C598" s="228"/>
      <c r="D598" s="966">
        <v>8923</v>
      </c>
      <c r="E598" s="233" t="s">
        <v>1793</v>
      </c>
      <c r="F598" s="223" t="s">
        <v>1767</v>
      </c>
      <c r="G598" s="230">
        <v>7603025705</v>
      </c>
      <c r="H598" s="230">
        <f t="shared" si="16"/>
        <v>42</v>
      </c>
      <c r="I598" s="223" t="s">
        <v>1789</v>
      </c>
      <c r="J598" s="232" t="s">
        <v>1746</v>
      </c>
      <c r="K598" s="230" t="s">
        <v>53</v>
      </c>
      <c r="L598" s="257" t="s">
        <v>48</v>
      </c>
      <c r="M598" s="230">
        <v>5</v>
      </c>
      <c r="N598" s="223" t="s">
        <v>760</v>
      </c>
      <c r="O598" s="223" t="s">
        <v>965</v>
      </c>
      <c r="P598" s="230"/>
      <c r="Q598" s="301" t="s">
        <v>1806</v>
      </c>
      <c r="R598" s="230"/>
      <c r="S598" s="230"/>
      <c r="T598" s="239" t="s">
        <v>545</v>
      </c>
      <c r="U598" s="177" t="s">
        <v>545</v>
      </c>
      <c r="V598" s="193" t="s">
        <v>545</v>
      </c>
      <c r="W598" s="246" t="s">
        <v>1688</v>
      </c>
      <c r="X598" s="173" t="s">
        <v>545</v>
      </c>
      <c r="Y598" s="173" t="s">
        <v>545</v>
      </c>
      <c r="Z598" s="173" t="s">
        <v>545</v>
      </c>
      <c r="AA598" s="105" t="s">
        <v>545</v>
      </c>
      <c r="AB598" s="105" t="s">
        <v>545</v>
      </c>
      <c r="AC598" s="230"/>
      <c r="AD598" s="62"/>
      <c r="AE598" s="500"/>
      <c r="AF598" s="211" t="s">
        <v>545</v>
      </c>
      <c r="AG598" s="211" t="s">
        <v>545</v>
      </c>
      <c r="AH598" s="262" t="s">
        <v>161</v>
      </c>
      <c r="AI598" s="485"/>
      <c r="AL598" s="318">
        <v>47.6</v>
      </c>
      <c r="AP598" s="397">
        <v>15.9</v>
      </c>
      <c r="AQ598" s="320">
        <v>64.599999999999994</v>
      </c>
      <c r="AR598" s="371">
        <v>15.5</v>
      </c>
      <c r="AS598" s="492">
        <v>96</v>
      </c>
      <c r="AT598" s="373">
        <v>0.24613003095975236</v>
      </c>
      <c r="AU598" s="490">
        <v>3.8150154798761617</v>
      </c>
      <c r="AV598" s="325">
        <v>0.19850187265917604</v>
      </c>
      <c r="AW598" s="226">
        <v>12.6</v>
      </c>
      <c r="AX598" s="326">
        <v>1.18</v>
      </c>
      <c r="AY598" s="226">
        <v>7.45</v>
      </c>
      <c r="AZ598" s="231" t="s">
        <v>754</v>
      </c>
      <c r="BA598" s="345">
        <v>4.8</v>
      </c>
      <c r="BB598" s="231" t="s">
        <v>754</v>
      </c>
      <c r="BD598" s="491"/>
      <c r="BJ598" s="226">
        <v>49.1</v>
      </c>
      <c r="BK598" s="226">
        <v>50.6</v>
      </c>
      <c r="BL598" s="331">
        <v>0.97035573122529639</v>
      </c>
      <c r="BM598" s="332" t="s">
        <v>754</v>
      </c>
      <c r="BN598" s="231" t="s">
        <v>754</v>
      </c>
      <c r="BO598" s="226">
        <v>4.47</v>
      </c>
      <c r="BP598" s="226">
        <v>8.35</v>
      </c>
      <c r="BR598" s="62" t="s">
        <v>754</v>
      </c>
      <c r="BS598" s="62" t="s">
        <v>754</v>
      </c>
      <c r="BT598" s="62" t="s">
        <v>754</v>
      </c>
      <c r="BU598" s="62" t="s">
        <v>754</v>
      </c>
      <c r="BV598" s="62" t="s">
        <v>754</v>
      </c>
      <c r="BW598" s="62" t="s">
        <v>754</v>
      </c>
      <c r="BX598" s="62" t="s">
        <v>754</v>
      </c>
      <c r="BY598" s="62" t="s">
        <v>754</v>
      </c>
      <c r="BZ598" s="62" t="s">
        <v>754</v>
      </c>
      <c r="CA598" s="62" t="s">
        <v>754</v>
      </c>
      <c r="CB598" s="62" t="s">
        <v>754</v>
      </c>
      <c r="CC598" s="62" t="s">
        <v>754</v>
      </c>
      <c r="CN598" s="470"/>
      <c r="CO598" s="470"/>
      <c r="CP598" s="470"/>
      <c r="CQ598" s="470"/>
      <c r="CR598" s="470"/>
      <c r="CS598" s="470"/>
      <c r="CT598" s="470"/>
      <c r="CU598" s="470"/>
      <c r="CX598" s="158"/>
      <c r="CY598" s="158"/>
      <c r="CZ598" s="62"/>
      <c r="DA598" s="62"/>
      <c r="DM598" s="226">
        <v>42</v>
      </c>
      <c r="DO598" s="46" t="s">
        <v>48</v>
      </c>
      <c r="DX598" s="223" t="s">
        <v>863</v>
      </c>
      <c r="DY598" s="223" t="s">
        <v>863</v>
      </c>
      <c r="DZ598" s="230">
        <v>708</v>
      </c>
      <c r="EA598" s="230">
        <v>23.9</v>
      </c>
      <c r="EB598" s="230">
        <v>76.099999999999994</v>
      </c>
      <c r="EC598" s="223" t="s">
        <v>863</v>
      </c>
      <c r="ED598" s="223" t="s">
        <v>863</v>
      </c>
      <c r="EE598" s="223" t="s">
        <v>863</v>
      </c>
      <c r="EF598" s="218" t="s">
        <v>863</v>
      </c>
      <c r="EG598" s="218">
        <v>0</v>
      </c>
      <c r="EX598" s="941">
        <v>8923</v>
      </c>
      <c r="EY598" s="935">
        <v>52</v>
      </c>
      <c r="EZ598" s="620">
        <v>26590</v>
      </c>
      <c r="FA598" s="620">
        <v>2</v>
      </c>
      <c r="FB598" s="942">
        <v>1022.6923076923077</v>
      </c>
      <c r="FC598" s="937">
        <v>15245</v>
      </c>
      <c r="FD598" s="943">
        <v>586.34615384615381</v>
      </c>
      <c r="FE598" s="623">
        <v>2931.7307692307691</v>
      </c>
      <c r="FF598" s="936">
        <v>29</v>
      </c>
      <c r="FG598" s="625">
        <v>36559</v>
      </c>
      <c r="FH598" s="625">
        <v>1000</v>
      </c>
      <c r="FJ598" s="626">
        <v>1260.655172413793</v>
      </c>
      <c r="FK598" s="944">
        <v>1260.655172413793</v>
      </c>
      <c r="FL598" s="628">
        <v>2.3255612108562134</v>
      </c>
      <c r="FM598" s="592"/>
      <c r="FN598" s="592"/>
      <c r="FP598" s="602"/>
      <c r="FQ598" s="544"/>
      <c r="FR598" s="93"/>
      <c r="FS598" s="629">
        <v>57.3335840541557</v>
      </c>
      <c r="GR598" s="225"/>
      <c r="GS598" s="225"/>
    </row>
    <row r="599" spans="1:201" hidden="1" x14ac:dyDescent="0.25">
      <c r="A599" s="101">
        <v>476</v>
      </c>
      <c r="B599" s="228">
        <f>COUNTIFS($E$1:E599,E599,$G$1:G599,G599)</f>
        <v>1</v>
      </c>
      <c r="C599" s="228"/>
      <c r="D599" s="966">
        <v>8933</v>
      </c>
      <c r="E599" s="233" t="s">
        <v>1794</v>
      </c>
      <c r="F599" s="223" t="s">
        <v>87</v>
      </c>
      <c r="G599" s="230">
        <v>360503425</v>
      </c>
      <c r="H599" s="230">
        <f t="shared" si="16"/>
        <v>82</v>
      </c>
      <c r="I599" s="223" t="s">
        <v>1795</v>
      </c>
      <c r="J599" s="232" t="s">
        <v>1796</v>
      </c>
      <c r="K599" s="230" t="s">
        <v>53</v>
      </c>
      <c r="L599" s="257" t="s">
        <v>48</v>
      </c>
      <c r="M599" s="230">
        <v>13</v>
      </c>
      <c r="N599" s="223" t="s">
        <v>760</v>
      </c>
      <c r="O599" s="223" t="s">
        <v>863</v>
      </c>
      <c r="P599" s="230"/>
      <c r="Q599" s="301" t="s">
        <v>1806</v>
      </c>
      <c r="R599" s="230"/>
      <c r="S599" s="230"/>
      <c r="T599" s="239" t="s">
        <v>545</v>
      </c>
      <c r="U599" s="177" t="s">
        <v>545</v>
      </c>
      <c r="V599" s="193" t="s">
        <v>545</v>
      </c>
      <c r="W599" s="246" t="s">
        <v>1688</v>
      </c>
      <c r="X599" s="173" t="s">
        <v>545</v>
      </c>
      <c r="Y599" s="173" t="s">
        <v>545</v>
      </c>
      <c r="Z599" s="173" t="s">
        <v>545</v>
      </c>
      <c r="AA599" s="105" t="s">
        <v>545</v>
      </c>
      <c r="AB599" s="105" t="s">
        <v>545</v>
      </c>
      <c r="AC599" s="230"/>
      <c r="AD599" s="62"/>
      <c r="AE599" s="500"/>
      <c r="AF599" s="211" t="s">
        <v>545</v>
      </c>
      <c r="AG599" s="211" t="s">
        <v>545</v>
      </c>
      <c r="AH599" s="262" t="s">
        <v>158</v>
      </c>
      <c r="AI599" s="485"/>
      <c r="AL599" s="318">
        <v>11.2</v>
      </c>
      <c r="AP599" s="397">
        <v>42.1</v>
      </c>
      <c r="AQ599" s="320">
        <v>52.1</v>
      </c>
      <c r="AR599" s="371">
        <v>2.89</v>
      </c>
      <c r="AS599" s="492">
        <v>97.09</v>
      </c>
      <c r="AT599" s="373">
        <v>0.80806142034548945</v>
      </c>
      <c r="AU599" s="490">
        <v>2.3352975047984645</v>
      </c>
      <c r="AV599" s="325">
        <v>0.76559374431714855</v>
      </c>
      <c r="AW599" s="226">
        <v>37.200000000000003</v>
      </c>
      <c r="AX599" s="326">
        <v>3.54</v>
      </c>
      <c r="AY599" s="226">
        <v>8.4</v>
      </c>
      <c r="AZ599" s="231" t="s">
        <v>754</v>
      </c>
      <c r="BA599" s="345">
        <v>7.23</v>
      </c>
      <c r="BB599" s="231" t="s">
        <v>754</v>
      </c>
      <c r="BD599" s="491"/>
      <c r="BJ599" s="226">
        <v>42.6</v>
      </c>
      <c r="BK599" s="226">
        <v>56.3</v>
      </c>
      <c r="BL599" s="331">
        <v>0.75666074600355249</v>
      </c>
      <c r="BM599" s="332" t="s">
        <v>754</v>
      </c>
      <c r="BN599" s="231" t="s">
        <v>754</v>
      </c>
      <c r="BO599" s="226">
        <v>11.4</v>
      </c>
      <c r="BP599" s="226">
        <v>9.74</v>
      </c>
      <c r="BR599" s="62" t="s">
        <v>754</v>
      </c>
      <c r="BS599" s="62" t="s">
        <v>754</v>
      </c>
      <c r="BT599" s="62" t="s">
        <v>754</v>
      </c>
      <c r="BU599" s="62" t="s">
        <v>754</v>
      </c>
      <c r="BV599" s="62" t="s">
        <v>754</v>
      </c>
      <c r="BW599" s="62" t="s">
        <v>754</v>
      </c>
      <c r="BX599" s="62" t="s">
        <v>754</v>
      </c>
      <c r="BY599" s="62" t="s">
        <v>754</v>
      </c>
      <c r="BZ599" s="62" t="s">
        <v>754</v>
      </c>
      <c r="CA599" s="62" t="s">
        <v>754</v>
      </c>
      <c r="CB599" s="62" t="s">
        <v>754</v>
      </c>
      <c r="CC599" s="62" t="s">
        <v>754</v>
      </c>
      <c r="CN599" s="470"/>
      <c r="CO599" s="470"/>
      <c r="CP599" s="470"/>
      <c r="CQ599" s="470"/>
      <c r="CR599" s="470"/>
      <c r="CS599" s="470"/>
      <c r="CT599" s="470"/>
      <c r="CU599" s="470"/>
      <c r="CX599" s="158"/>
      <c r="CY599" s="158"/>
      <c r="CZ599" s="62"/>
      <c r="DA599" s="62"/>
      <c r="DM599" s="226">
        <v>82</v>
      </c>
      <c r="DO599" s="46" t="s">
        <v>48</v>
      </c>
      <c r="DX599" s="223" t="s">
        <v>863</v>
      </c>
      <c r="DY599" s="223" t="s">
        <v>863</v>
      </c>
      <c r="DZ599" s="230">
        <v>127</v>
      </c>
      <c r="EA599" s="230">
        <v>10.199999999999999</v>
      </c>
      <c r="EB599" s="230">
        <v>89.8</v>
      </c>
      <c r="EC599" s="218" t="s">
        <v>863</v>
      </c>
      <c r="ED599" s="218" t="s">
        <v>863</v>
      </c>
      <c r="EE599" s="218" t="s">
        <v>863</v>
      </c>
      <c r="EF599" s="218" t="s">
        <v>863</v>
      </c>
      <c r="EG599" s="230">
        <v>0</v>
      </c>
      <c r="EX599" s="941">
        <v>8933</v>
      </c>
      <c r="EY599" s="935">
        <v>65</v>
      </c>
      <c r="EZ599" s="620">
        <v>18904</v>
      </c>
      <c r="FA599" s="620">
        <v>2</v>
      </c>
      <c r="FB599" s="942">
        <v>581.6615384615385</v>
      </c>
      <c r="FC599" s="937">
        <v>2900</v>
      </c>
      <c r="FD599" s="943">
        <v>89.230769230769226</v>
      </c>
      <c r="FE599" s="623">
        <v>1159.9999999999998</v>
      </c>
      <c r="FF599" s="936">
        <v>28</v>
      </c>
      <c r="FG599" s="625">
        <v>28579</v>
      </c>
      <c r="FH599" s="625">
        <v>400</v>
      </c>
      <c r="FJ599" s="626">
        <v>1020.6785714285714</v>
      </c>
      <c r="FK599" s="944">
        <v>408.2714285714286</v>
      </c>
      <c r="FL599" s="628">
        <v>2.8412470695265748</v>
      </c>
      <c r="FM599" s="592"/>
      <c r="FN599" s="592"/>
      <c r="FP599" s="602"/>
      <c r="FQ599" s="544"/>
      <c r="FR599" s="93"/>
      <c r="FS599" s="629">
        <v>15.340668641557343</v>
      </c>
      <c r="GR599" s="225"/>
      <c r="GS599" s="225"/>
    </row>
    <row r="600" spans="1:201" hidden="1" x14ac:dyDescent="0.25">
      <c r="A600" s="101">
        <v>477</v>
      </c>
      <c r="B600" s="228">
        <f>COUNTIFS($E$1:E600,E600,$G$1:G600,G600)</f>
        <v>1</v>
      </c>
      <c r="C600" s="228"/>
      <c r="D600" s="966">
        <v>8934</v>
      </c>
      <c r="E600" s="233" t="s">
        <v>172</v>
      </c>
      <c r="F600" s="223" t="s">
        <v>36</v>
      </c>
      <c r="G600" s="230">
        <v>530804133</v>
      </c>
      <c r="H600" s="230">
        <f t="shared" si="16"/>
        <v>65</v>
      </c>
      <c r="I600" s="223" t="s">
        <v>1795</v>
      </c>
      <c r="J600" s="232" t="s">
        <v>89</v>
      </c>
      <c r="K600" s="230" t="s">
        <v>53</v>
      </c>
      <c r="L600" s="257" t="s">
        <v>48</v>
      </c>
      <c r="M600" s="677">
        <v>30</v>
      </c>
      <c r="N600" s="223" t="s">
        <v>757</v>
      </c>
      <c r="O600" s="223" t="s">
        <v>863</v>
      </c>
      <c r="P600" s="228"/>
      <c r="Q600" s="301" t="s">
        <v>1806</v>
      </c>
      <c r="R600" s="230"/>
      <c r="S600" s="230"/>
      <c r="T600" s="239" t="s">
        <v>545</v>
      </c>
      <c r="U600" s="177" t="s">
        <v>545</v>
      </c>
      <c r="V600" s="193" t="s">
        <v>545</v>
      </c>
      <c r="W600" s="246" t="s">
        <v>1688</v>
      </c>
      <c r="X600" s="173" t="s">
        <v>545</v>
      </c>
      <c r="Y600" s="173" t="s">
        <v>545</v>
      </c>
      <c r="Z600" s="173" t="s">
        <v>545</v>
      </c>
      <c r="AA600" s="105" t="s">
        <v>545</v>
      </c>
      <c r="AB600" s="105" t="s">
        <v>545</v>
      </c>
      <c r="AC600" s="230"/>
      <c r="AD600" s="62"/>
      <c r="AE600" s="500"/>
      <c r="AF600" s="211" t="s">
        <v>545</v>
      </c>
      <c r="AG600" s="211" t="s">
        <v>545</v>
      </c>
      <c r="AH600" s="262" t="s">
        <v>158</v>
      </c>
      <c r="AI600" s="485"/>
      <c r="AL600" s="318">
        <v>78.3</v>
      </c>
      <c r="AP600" s="397">
        <v>1.61</v>
      </c>
      <c r="AQ600" s="320">
        <v>7.62</v>
      </c>
      <c r="AR600" s="371">
        <v>90.1</v>
      </c>
      <c r="AS600" s="492">
        <v>99.33</v>
      </c>
      <c r="AT600" s="373">
        <v>0.21128608923884515</v>
      </c>
      <c r="AU600" s="490">
        <v>19.036876640419948</v>
      </c>
      <c r="AV600" s="325">
        <v>1.6475644699140403E-2</v>
      </c>
      <c r="AW600" s="226">
        <v>1.29</v>
      </c>
      <c r="AX600" s="326">
        <v>0.17</v>
      </c>
      <c r="AY600" s="226">
        <v>10.3</v>
      </c>
      <c r="AZ600" s="231" t="s">
        <v>754</v>
      </c>
      <c r="BA600" s="345">
        <v>0.7</v>
      </c>
      <c r="BB600" s="231" t="s">
        <v>754</v>
      </c>
      <c r="BD600" s="491"/>
      <c r="BJ600" s="226">
        <v>62.5</v>
      </c>
      <c r="BK600" s="226">
        <v>37.5</v>
      </c>
      <c r="BL600" s="331">
        <v>1.6666666666666667</v>
      </c>
      <c r="BM600" s="332">
        <v>0</v>
      </c>
      <c r="BN600" s="231" t="s">
        <v>754</v>
      </c>
      <c r="BO600" s="226">
        <v>1.01</v>
      </c>
      <c r="BP600" s="226">
        <v>2.99</v>
      </c>
      <c r="BR600" s="62" t="s">
        <v>754</v>
      </c>
      <c r="BS600" s="62" t="s">
        <v>754</v>
      </c>
      <c r="BT600" s="62" t="s">
        <v>754</v>
      </c>
      <c r="BU600" s="62" t="s">
        <v>754</v>
      </c>
      <c r="BV600" s="62" t="s">
        <v>754</v>
      </c>
      <c r="BW600" s="62" t="s">
        <v>754</v>
      </c>
      <c r="BX600" s="62" t="s">
        <v>754</v>
      </c>
      <c r="BY600" s="62" t="s">
        <v>754</v>
      </c>
      <c r="BZ600" s="62" t="s">
        <v>754</v>
      </c>
      <c r="CA600" s="62" t="s">
        <v>754</v>
      </c>
      <c r="CB600" s="62" t="s">
        <v>754</v>
      </c>
      <c r="CC600" s="62" t="s">
        <v>754</v>
      </c>
      <c r="CN600" s="470"/>
      <c r="CO600" s="470"/>
      <c r="CP600" s="470"/>
      <c r="CQ600" s="470"/>
      <c r="CR600" s="470"/>
      <c r="CS600" s="470"/>
      <c r="CT600" s="470"/>
      <c r="CU600" s="470"/>
      <c r="CX600" s="158"/>
      <c r="CY600" s="158"/>
      <c r="CZ600" s="62"/>
      <c r="DA600" s="62"/>
      <c r="DM600" s="226">
        <v>65</v>
      </c>
      <c r="DO600" s="46" t="s">
        <v>48</v>
      </c>
      <c r="DX600" s="230">
        <v>156.1</v>
      </c>
      <c r="DY600" s="223" t="s">
        <v>863</v>
      </c>
      <c r="DZ600" s="230">
        <v>4965</v>
      </c>
      <c r="EA600" s="230">
        <v>77.8</v>
      </c>
      <c r="EB600" s="230">
        <v>22.2</v>
      </c>
      <c r="EC600" s="485" t="s">
        <v>863</v>
      </c>
      <c r="ED600" s="485" t="s">
        <v>863</v>
      </c>
      <c r="EE600" s="485" t="s">
        <v>863</v>
      </c>
      <c r="EF600" s="485" t="s">
        <v>863</v>
      </c>
      <c r="EG600" s="230">
        <v>0</v>
      </c>
      <c r="EX600" s="941">
        <v>8934</v>
      </c>
      <c r="EY600" s="935">
        <v>74</v>
      </c>
      <c r="EZ600" s="620">
        <v>136723</v>
      </c>
      <c r="FA600" s="620">
        <v>2</v>
      </c>
      <c r="FB600" s="942">
        <v>3695.2162162162163</v>
      </c>
      <c r="FC600" s="937">
        <v>114949</v>
      </c>
      <c r="FD600" s="943">
        <v>3106.7297297297296</v>
      </c>
      <c r="FE600" s="623">
        <v>93201.891891891893</v>
      </c>
      <c r="FF600" s="936">
        <v>31</v>
      </c>
      <c r="FG600" s="625">
        <v>78692</v>
      </c>
      <c r="FH600" s="625">
        <v>10000</v>
      </c>
      <c r="FJ600" s="626">
        <v>2538.4516129032259</v>
      </c>
      <c r="FK600" s="944">
        <v>25384.516129032258</v>
      </c>
      <c r="FL600" s="628">
        <v>3.6716040368126985</v>
      </c>
      <c r="FM600" s="592"/>
      <c r="FN600" s="592"/>
      <c r="FP600" s="602"/>
      <c r="FQ600" s="544"/>
      <c r="FR600" s="93"/>
      <c r="FS600" s="629">
        <v>84.074369345318644</v>
      </c>
      <c r="GR600" s="225"/>
      <c r="GS600" s="225"/>
    </row>
    <row r="601" spans="1:201" hidden="1" x14ac:dyDescent="0.25">
      <c r="A601" s="101">
        <v>478</v>
      </c>
      <c r="B601" s="228">
        <f>COUNTIFS($E$1:E601,E601,$G$1:G601,G601)</f>
        <v>1</v>
      </c>
      <c r="C601" s="228"/>
      <c r="D601" s="966">
        <v>8935</v>
      </c>
      <c r="E601" s="10" t="s">
        <v>1797</v>
      </c>
      <c r="F601" s="209" t="s">
        <v>30</v>
      </c>
      <c r="G601" s="207">
        <v>5903030980</v>
      </c>
      <c r="H601" s="230">
        <f t="shared" si="16"/>
        <v>59</v>
      </c>
      <c r="I601" s="209" t="s">
        <v>1795</v>
      </c>
      <c r="J601" s="210" t="s">
        <v>176</v>
      </c>
      <c r="K601" s="230" t="s">
        <v>53</v>
      </c>
      <c r="L601" s="257" t="s">
        <v>48</v>
      </c>
      <c r="M601" s="207">
        <v>5</v>
      </c>
      <c r="N601" s="209" t="s">
        <v>760</v>
      </c>
      <c r="O601" s="209" t="s">
        <v>965</v>
      </c>
      <c r="P601" s="228"/>
      <c r="Q601" s="301" t="s">
        <v>1806</v>
      </c>
      <c r="R601" s="230"/>
      <c r="S601" s="230"/>
      <c r="T601" s="239" t="s">
        <v>545</v>
      </c>
      <c r="U601" s="177" t="s">
        <v>545</v>
      </c>
      <c r="V601" s="193" t="s">
        <v>545</v>
      </c>
      <c r="W601" s="246" t="s">
        <v>1688</v>
      </c>
      <c r="X601" s="173" t="s">
        <v>545</v>
      </c>
      <c r="Y601" s="173" t="s">
        <v>545</v>
      </c>
      <c r="Z601" s="173" t="s">
        <v>545</v>
      </c>
      <c r="AA601" s="105" t="s">
        <v>545</v>
      </c>
      <c r="AB601" s="105" t="s">
        <v>545</v>
      </c>
      <c r="AC601" s="230"/>
      <c r="AD601" s="62"/>
      <c r="AE601" s="500"/>
      <c r="AF601" s="211" t="s">
        <v>545</v>
      </c>
      <c r="AG601" s="211" t="s">
        <v>545</v>
      </c>
      <c r="AH601" s="262" t="s">
        <v>158</v>
      </c>
      <c r="AI601" s="485"/>
      <c r="AL601" s="318">
        <v>2.88</v>
      </c>
      <c r="AP601" s="397">
        <v>27.8</v>
      </c>
      <c r="AQ601" s="320">
        <v>45.6</v>
      </c>
      <c r="AR601" s="371">
        <v>23.1</v>
      </c>
      <c r="AS601" s="492">
        <v>96.5</v>
      </c>
      <c r="AT601" s="373">
        <v>0.60964912280701755</v>
      </c>
      <c r="AU601" s="490">
        <v>14.082894736842107</v>
      </c>
      <c r="AV601" s="325">
        <v>0.40465793304221254</v>
      </c>
      <c r="AW601" s="226">
        <v>19.3</v>
      </c>
      <c r="AX601" s="326">
        <v>1.22</v>
      </c>
      <c r="AY601" s="226">
        <v>5.51</v>
      </c>
      <c r="AZ601" s="231" t="s">
        <v>754</v>
      </c>
      <c r="BA601" s="345">
        <v>2.33</v>
      </c>
      <c r="BB601" s="231" t="s">
        <v>754</v>
      </c>
      <c r="BD601" s="491"/>
      <c r="BJ601" s="226">
        <v>36.799999999999997</v>
      </c>
      <c r="BK601" s="226">
        <v>62.9</v>
      </c>
      <c r="BL601" s="331">
        <v>0.5850556438791733</v>
      </c>
      <c r="BM601" s="332" t="s">
        <v>754</v>
      </c>
      <c r="BN601" s="231" t="s">
        <v>754</v>
      </c>
      <c r="BO601" s="226">
        <v>4.0199999999999996</v>
      </c>
      <c r="BP601" s="226">
        <v>7.28</v>
      </c>
      <c r="BR601" s="62" t="s">
        <v>754</v>
      </c>
      <c r="BS601" s="62" t="s">
        <v>754</v>
      </c>
      <c r="BT601" s="62" t="s">
        <v>754</v>
      </c>
      <c r="BU601" s="62" t="s">
        <v>754</v>
      </c>
      <c r="BV601" s="62" t="s">
        <v>754</v>
      </c>
      <c r="BW601" s="62" t="s">
        <v>754</v>
      </c>
      <c r="BX601" s="62" t="s">
        <v>754</v>
      </c>
      <c r="BY601" s="62" t="s">
        <v>754</v>
      </c>
      <c r="BZ601" s="62" t="s">
        <v>754</v>
      </c>
      <c r="CA601" s="62" t="s">
        <v>754</v>
      </c>
      <c r="CB601" s="62" t="s">
        <v>754</v>
      </c>
      <c r="CC601" s="62" t="s">
        <v>754</v>
      </c>
      <c r="CN601" s="470"/>
      <c r="CO601" s="470"/>
      <c r="CP601" s="470"/>
      <c r="CQ601" s="470"/>
      <c r="CR601" s="470"/>
      <c r="CS601" s="470"/>
      <c r="CT601" s="470"/>
      <c r="CU601" s="470"/>
      <c r="CX601" s="158"/>
      <c r="CY601" s="158"/>
      <c r="CZ601" s="62"/>
      <c r="DA601" s="62"/>
      <c r="DM601" s="226">
        <v>59</v>
      </c>
      <c r="DO601" s="46" t="s">
        <v>48</v>
      </c>
      <c r="DX601" s="223" t="s">
        <v>863</v>
      </c>
      <c r="DY601" s="223" t="s">
        <v>863</v>
      </c>
      <c r="DZ601" s="230">
        <v>315</v>
      </c>
      <c r="EA601" s="230">
        <v>22.9</v>
      </c>
      <c r="EB601" s="230">
        <v>77.099999999999994</v>
      </c>
      <c r="EC601" s="223" t="s">
        <v>863</v>
      </c>
      <c r="ED601" s="223" t="s">
        <v>863</v>
      </c>
      <c r="EE601" s="223" t="s">
        <v>863</v>
      </c>
      <c r="EF601" s="223" t="s">
        <v>863</v>
      </c>
      <c r="EG601" s="230">
        <v>0</v>
      </c>
      <c r="EX601" s="941">
        <v>8935</v>
      </c>
      <c r="EY601" s="935">
        <v>44</v>
      </c>
      <c r="EZ601" s="620">
        <v>12098</v>
      </c>
      <c r="FA601" s="620">
        <v>2</v>
      </c>
      <c r="FB601" s="942">
        <v>549.90909090909088</v>
      </c>
      <c r="FC601" s="937">
        <v>1259</v>
      </c>
      <c r="FD601" s="943">
        <v>57.227272727272727</v>
      </c>
      <c r="FE601" s="623">
        <v>286.13636363636363</v>
      </c>
      <c r="FF601" s="936">
        <v>16</v>
      </c>
      <c r="FG601" s="625">
        <v>2193</v>
      </c>
      <c r="FH601" s="625">
        <v>200</v>
      </c>
      <c r="FJ601" s="626">
        <v>137.0625</v>
      </c>
      <c r="FK601" s="944">
        <v>27.412500000000001</v>
      </c>
      <c r="FL601" s="628">
        <v>10.438171040086225</v>
      </c>
      <c r="FM601" s="592"/>
      <c r="FN601" s="592"/>
      <c r="FP601" s="602"/>
      <c r="FQ601" s="544"/>
      <c r="FR601" s="93"/>
      <c r="FS601" s="629">
        <v>10.406678789882625</v>
      </c>
      <c r="GR601" s="225"/>
      <c r="GS601" s="225"/>
    </row>
    <row r="602" spans="1:201" hidden="1" x14ac:dyDescent="0.25">
      <c r="A602" s="101">
        <v>479</v>
      </c>
      <c r="B602" s="228">
        <f>COUNTIFS($E$1:E602,E602,$G$1:G602,G602)</f>
        <v>2</v>
      </c>
      <c r="C602" s="228"/>
      <c r="D602" s="966">
        <v>8936</v>
      </c>
      <c r="E602" s="233" t="s">
        <v>732</v>
      </c>
      <c r="F602" s="223" t="s">
        <v>35</v>
      </c>
      <c r="G602" s="230">
        <v>5756130391</v>
      </c>
      <c r="H602" s="230">
        <f t="shared" si="16"/>
        <v>61</v>
      </c>
      <c r="I602" s="223" t="s">
        <v>1795</v>
      </c>
      <c r="J602" s="232" t="s">
        <v>734</v>
      </c>
      <c r="K602" s="230" t="s">
        <v>53</v>
      </c>
      <c r="L602" s="257" t="s">
        <v>48</v>
      </c>
      <c r="M602" s="230">
        <v>14</v>
      </c>
      <c r="N602" s="223" t="s">
        <v>1798</v>
      </c>
      <c r="O602" s="223" t="s">
        <v>863</v>
      </c>
      <c r="P602" s="230"/>
      <c r="Q602" s="301" t="s">
        <v>1806</v>
      </c>
      <c r="R602" s="230"/>
      <c r="S602" s="230"/>
      <c r="T602" s="239" t="s">
        <v>545</v>
      </c>
      <c r="U602" s="177" t="s">
        <v>1214</v>
      </c>
      <c r="V602" s="193" t="s">
        <v>545</v>
      </c>
      <c r="W602" s="196" t="s">
        <v>1298</v>
      </c>
      <c r="X602" s="173" t="s">
        <v>808</v>
      </c>
      <c r="Y602" s="173" t="s">
        <v>545</v>
      </c>
      <c r="Z602" s="173" t="s">
        <v>545</v>
      </c>
      <c r="AA602" s="105" t="s">
        <v>545</v>
      </c>
      <c r="AB602" s="105" t="s">
        <v>545</v>
      </c>
      <c r="AC602" s="230"/>
      <c r="AD602" s="62"/>
      <c r="AE602" s="500"/>
      <c r="AF602" s="211" t="s">
        <v>545</v>
      </c>
      <c r="AG602" s="211" t="s">
        <v>545</v>
      </c>
      <c r="AH602" s="262" t="s">
        <v>158</v>
      </c>
      <c r="AI602" s="485"/>
      <c r="AL602" s="318">
        <v>70.3</v>
      </c>
      <c r="AP602" s="397">
        <v>32.700000000000003</v>
      </c>
      <c r="AQ602" s="320">
        <v>5.55</v>
      </c>
      <c r="AR602" s="371">
        <v>57.9</v>
      </c>
      <c r="AS602" s="492">
        <v>96.15</v>
      </c>
      <c r="AT602" s="373">
        <v>5.891891891891893</v>
      </c>
      <c r="AU602" s="490">
        <v>341.1405405405406</v>
      </c>
      <c r="AV602" s="325">
        <v>0.51536643026004736</v>
      </c>
      <c r="AX602" s="326"/>
      <c r="AZ602" s="231" t="s">
        <v>754</v>
      </c>
      <c r="BB602" s="231"/>
      <c r="BD602" s="491"/>
      <c r="BL602" s="331" t="e">
        <v>#DIV/0!</v>
      </c>
      <c r="BM602" s="332">
        <v>0.4</v>
      </c>
      <c r="BN602" s="231"/>
      <c r="BR602" s="330">
        <v>1.79</v>
      </c>
      <c r="BS602" s="330">
        <v>93</v>
      </c>
      <c r="BT602" s="477">
        <v>45610</v>
      </c>
      <c r="BU602" s="330">
        <v>7</v>
      </c>
      <c r="BV602" s="330">
        <v>4.8100000000000005</v>
      </c>
      <c r="BW602" s="330">
        <v>16.3</v>
      </c>
      <c r="BX602" s="330">
        <v>0.91</v>
      </c>
      <c r="BY602" s="330">
        <v>15.8</v>
      </c>
      <c r="BZ602" s="330">
        <v>0.88</v>
      </c>
      <c r="CA602" s="330">
        <v>54.4</v>
      </c>
      <c r="CB602" s="330">
        <v>3.02</v>
      </c>
      <c r="CC602" s="330">
        <v>0.91</v>
      </c>
      <c r="CN602" s="470"/>
      <c r="CO602" s="470"/>
      <c r="CP602" s="470"/>
      <c r="CQ602" s="470"/>
      <c r="CR602" s="470"/>
      <c r="CS602" s="470"/>
      <c r="CT602" s="470"/>
      <c r="CU602" s="470"/>
      <c r="CX602" s="158"/>
      <c r="CY602" s="158"/>
      <c r="CZ602" s="62"/>
      <c r="DA602" s="62"/>
      <c r="DM602" s="226">
        <v>61</v>
      </c>
      <c r="DO602" s="46" t="s">
        <v>48</v>
      </c>
      <c r="DQ602" s="230">
        <v>2</v>
      </c>
      <c r="DR602" s="546" t="s">
        <v>34</v>
      </c>
      <c r="DS602" s="546" t="s">
        <v>34</v>
      </c>
      <c r="DX602" s="223" t="s">
        <v>863</v>
      </c>
      <c r="DY602" s="223" t="s">
        <v>863</v>
      </c>
      <c r="DZ602" s="230">
        <v>8226</v>
      </c>
      <c r="EA602" s="230">
        <v>60</v>
      </c>
      <c r="EB602" s="230">
        <v>40</v>
      </c>
      <c r="EC602" s="485" t="s">
        <v>863</v>
      </c>
      <c r="ED602" s="485" t="s">
        <v>863</v>
      </c>
      <c r="EE602" s="485" t="s">
        <v>863</v>
      </c>
      <c r="EF602" s="485" t="s">
        <v>863</v>
      </c>
      <c r="EG602" s="230">
        <v>0</v>
      </c>
      <c r="EH602" s="547">
        <v>3</v>
      </c>
      <c r="EQ602" s="548">
        <v>2</v>
      </c>
      <c r="ES602" s="548">
        <v>3</v>
      </c>
      <c r="ET602" s="548">
        <v>2</v>
      </c>
      <c r="EX602" s="941">
        <v>8936</v>
      </c>
      <c r="EY602" s="935">
        <v>42</v>
      </c>
      <c r="EZ602" s="620">
        <v>535100</v>
      </c>
      <c r="FA602" s="620">
        <v>2</v>
      </c>
      <c r="FB602" s="942">
        <v>25480.952380952382</v>
      </c>
      <c r="FC602" s="937">
        <v>58408</v>
      </c>
      <c r="FD602" s="943">
        <v>2781.3333333333335</v>
      </c>
      <c r="FE602" s="623">
        <v>38938.666666666672</v>
      </c>
      <c r="FF602" s="936">
        <v>34</v>
      </c>
      <c r="FG602" s="625">
        <v>57</v>
      </c>
      <c r="FH602" s="625">
        <v>10000</v>
      </c>
      <c r="FJ602" s="939">
        <v>1.6764705882352942</v>
      </c>
      <c r="FK602" s="945">
        <v>16.764705882352942</v>
      </c>
      <c r="FL602" s="940">
        <v>2322.6573099415205</v>
      </c>
      <c r="FM602" s="592"/>
      <c r="FN602" s="592"/>
      <c r="FP602" s="602"/>
      <c r="FQ602" s="544"/>
      <c r="FR602" s="93"/>
      <c r="FS602" s="629">
        <v>10.915342926555784</v>
      </c>
      <c r="GR602" s="225"/>
      <c r="GS602" s="225"/>
    </row>
    <row r="603" spans="1:201" hidden="1" x14ac:dyDescent="0.25">
      <c r="A603" s="101">
        <v>480</v>
      </c>
      <c r="B603" s="228">
        <f>COUNTIFS($E$1:E603,E603,$G$1:G603,G603)</f>
        <v>1</v>
      </c>
      <c r="C603" s="228"/>
      <c r="D603" s="966">
        <v>8937</v>
      </c>
      <c r="E603" s="233" t="s">
        <v>1799</v>
      </c>
      <c r="F603" s="223" t="s">
        <v>1800</v>
      </c>
      <c r="G603" s="230">
        <v>6552162078</v>
      </c>
      <c r="H603" s="230">
        <f t="shared" si="16"/>
        <v>53</v>
      </c>
      <c r="I603" s="223" t="s">
        <v>1795</v>
      </c>
      <c r="J603" s="232" t="s">
        <v>1801</v>
      </c>
      <c r="K603" s="230" t="s">
        <v>53</v>
      </c>
      <c r="L603" s="257" t="s">
        <v>48</v>
      </c>
      <c r="M603" s="230">
        <v>11</v>
      </c>
      <c r="N603" s="223" t="s">
        <v>760</v>
      </c>
      <c r="O603" s="223" t="s">
        <v>965</v>
      </c>
      <c r="P603" s="230"/>
      <c r="Q603" s="301" t="s">
        <v>1806</v>
      </c>
      <c r="R603" s="230"/>
      <c r="S603" s="230"/>
      <c r="T603" s="239" t="s">
        <v>545</v>
      </c>
      <c r="U603" s="177" t="s">
        <v>545</v>
      </c>
      <c r="V603" s="193" t="s">
        <v>545</v>
      </c>
      <c r="W603" s="246" t="s">
        <v>1688</v>
      </c>
      <c r="X603" s="173" t="s">
        <v>545</v>
      </c>
      <c r="Y603" s="173" t="s">
        <v>545</v>
      </c>
      <c r="Z603" s="173" t="s">
        <v>545</v>
      </c>
      <c r="AA603" s="105" t="s">
        <v>545</v>
      </c>
      <c r="AB603" s="105" t="s">
        <v>545</v>
      </c>
      <c r="AC603" s="230"/>
      <c r="AD603" s="62"/>
      <c r="AE603" s="500"/>
      <c r="AF603" s="211" t="s">
        <v>545</v>
      </c>
      <c r="AG603" s="211" t="s">
        <v>545</v>
      </c>
      <c r="AH603" s="262" t="s">
        <v>161</v>
      </c>
      <c r="AI603" s="485"/>
      <c r="AL603" s="318" t="s">
        <v>754</v>
      </c>
      <c r="AP603" s="397" t="s">
        <v>754</v>
      </c>
      <c r="AQ603" s="320" t="s">
        <v>754</v>
      </c>
      <c r="AR603" s="371" t="s">
        <v>754</v>
      </c>
      <c r="AS603" s="492" t="s">
        <v>754</v>
      </c>
      <c r="AT603" s="373" t="s">
        <v>754</v>
      </c>
      <c r="AU603" s="490" t="s">
        <v>754</v>
      </c>
      <c r="AV603" s="325" t="s">
        <v>754</v>
      </c>
      <c r="AW603" s="231" t="s">
        <v>754</v>
      </c>
      <c r="AX603" s="326" t="s">
        <v>754</v>
      </c>
      <c r="AY603" s="226" t="s">
        <v>754</v>
      </c>
      <c r="AZ603" s="231" t="s">
        <v>754</v>
      </c>
      <c r="BA603" s="345" t="s">
        <v>754</v>
      </c>
      <c r="BB603" s="231" t="s">
        <v>754</v>
      </c>
      <c r="BD603" s="491"/>
      <c r="BJ603" s="226" t="s">
        <v>754</v>
      </c>
      <c r="BK603" s="226" t="s">
        <v>754</v>
      </c>
      <c r="BL603" s="331" t="e">
        <v>#VALUE!</v>
      </c>
      <c r="BM603" s="332" t="s">
        <v>754</v>
      </c>
      <c r="BN603" s="231" t="s">
        <v>754</v>
      </c>
      <c r="BO603" s="226" t="s">
        <v>754</v>
      </c>
      <c r="BP603" s="226" t="s">
        <v>754</v>
      </c>
      <c r="BR603" s="62" t="s">
        <v>754</v>
      </c>
      <c r="BS603" s="62" t="s">
        <v>754</v>
      </c>
      <c r="BT603" s="62" t="s">
        <v>754</v>
      </c>
      <c r="BU603" s="62" t="s">
        <v>754</v>
      </c>
      <c r="BV603" s="62" t="s">
        <v>754</v>
      </c>
      <c r="BW603" s="62" t="s">
        <v>754</v>
      </c>
      <c r="BX603" s="62" t="s">
        <v>754</v>
      </c>
      <c r="BY603" s="62" t="s">
        <v>754</v>
      </c>
      <c r="BZ603" s="62" t="s">
        <v>754</v>
      </c>
      <c r="CA603" s="62" t="s">
        <v>754</v>
      </c>
      <c r="CB603" s="62" t="s">
        <v>754</v>
      </c>
      <c r="CC603" s="62" t="s">
        <v>754</v>
      </c>
      <c r="CN603" s="470"/>
      <c r="CO603" s="470"/>
      <c r="CP603" s="470"/>
      <c r="CQ603" s="470"/>
      <c r="CR603" s="470"/>
      <c r="CS603" s="470"/>
      <c r="CT603" s="470"/>
      <c r="CU603" s="470"/>
      <c r="CX603" s="158"/>
      <c r="CY603" s="158"/>
      <c r="CZ603" s="62"/>
      <c r="DA603" s="62"/>
      <c r="DB603" s="486" t="s">
        <v>1843</v>
      </c>
      <c r="DM603" s="226">
        <v>53</v>
      </c>
      <c r="DO603" s="46" t="s">
        <v>48</v>
      </c>
      <c r="DX603" s="223" t="s">
        <v>863</v>
      </c>
      <c r="DY603" s="223" t="s">
        <v>863</v>
      </c>
      <c r="DZ603" s="230">
        <v>243</v>
      </c>
      <c r="EA603" s="230">
        <v>23.5</v>
      </c>
      <c r="EB603" s="230">
        <v>76.5</v>
      </c>
      <c r="EC603" s="223" t="s">
        <v>863</v>
      </c>
      <c r="ED603" s="223" t="s">
        <v>863</v>
      </c>
      <c r="EE603" s="223" t="s">
        <v>863</v>
      </c>
      <c r="EF603" s="223" t="s">
        <v>863</v>
      </c>
      <c r="EG603" s="223">
        <v>0</v>
      </c>
      <c r="EX603" s="941">
        <v>8937</v>
      </c>
      <c r="EY603" s="935">
        <v>41</v>
      </c>
      <c r="EZ603" s="620">
        <v>7091</v>
      </c>
      <c r="FA603" s="620">
        <v>2</v>
      </c>
      <c r="FB603" s="942">
        <v>345.90243902439022</v>
      </c>
      <c r="FC603" s="937">
        <v>1346</v>
      </c>
      <c r="FD603" s="943">
        <v>65.658536585365852</v>
      </c>
      <c r="FE603" s="623">
        <v>722.2439024390244</v>
      </c>
      <c r="FF603" s="936">
        <v>18</v>
      </c>
      <c r="FG603" s="625">
        <v>80</v>
      </c>
      <c r="FH603" s="625">
        <v>400</v>
      </c>
      <c r="FJ603" s="939">
        <v>4.4444444444444446</v>
      </c>
      <c r="FK603" s="945">
        <v>1.7777777777777779</v>
      </c>
      <c r="FL603" s="940">
        <v>406.26219512195121</v>
      </c>
      <c r="FM603" s="592"/>
      <c r="FN603" s="592"/>
      <c r="FP603" s="602"/>
      <c r="FQ603" s="544"/>
      <c r="FR603" s="93"/>
      <c r="FS603" s="629">
        <v>18.981807925539417</v>
      </c>
      <c r="GR603" s="225"/>
      <c r="GS603" s="225"/>
    </row>
    <row r="604" spans="1:201" hidden="1" x14ac:dyDescent="0.25">
      <c r="A604" s="101">
        <v>481</v>
      </c>
      <c r="B604" s="228">
        <f>COUNTIFS($E$1:E604,E604,$G$1:G604,G604)</f>
        <v>1</v>
      </c>
      <c r="C604" s="228"/>
      <c r="D604" s="966">
        <v>8938</v>
      </c>
      <c r="E604" s="233" t="s">
        <v>1802</v>
      </c>
      <c r="F604" s="223" t="s">
        <v>184</v>
      </c>
      <c r="G604" s="230">
        <v>5706240463</v>
      </c>
      <c r="H604" s="230">
        <f t="shared" si="16"/>
        <v>61</v>
      </c>
      <c r="I604" s="223" t="s">
        <v>1795</v>
      </c>
      <c r="J604" s="232" t="s">
        <v>1803</v>
      </c>
      <c r="K604" s="230" t="s">
        <v>53</v>
      </c>
      <c r="L604" s="257" t="s">
        <v>48</v>
      </c>
      <c r="M604" s="230">
        <v>5</v>
      </c>
      <c r="N604" s="223" t="s">
        <v>760</v>
      </c>
      <c r="O604" s="223" t="s">
        <v>863</v>
      </c>
      <c r="P604" s="230"/>
      <c r="Q604" s="301" t="s">
        <v>1806</v>
      </c>
      <c r="R604" s="230"/>
      <c r="S604" s="230"/>
      <c r="T604" s="239" t="s">
        <v>545</v>
      </c>
      <c r="U604" s="177" t="s">
        <v>545</v>
      </c>
      <c r="V604" s="193" t="s">
        <v>545</v>
      </c>
      <c r="W604" s="246" t="s">
        <v>1688</v>
      </c>
      <c r="X604" s="173" t="s">
        <v>545</v>
      </c>
      <c r="Y604" s="173" t="s">
        <v>545</v>
      </c>
      <c r="Z604" s="173" t="s">
        <v>545</v>
      </c>
      <c r="AA604" s="105" t="s">
        <v>545</v>
      </c>
      <c r="AB604" s="105" t="s">
        <v>545</v>
      </c>
      <c r="AC604" s="230"/>
      <c r="AD604" s="62"/>
      <c r="AE604" s="500"/>
      <c r="AF604" s="211" t="s">
        <v>545</v>
      </c>
      <c r="AG604" s="211" t="s">
        <v>545</v>
      </c>
      <c r="AH604" s="262" t="s">
        <v>158</v>
      </c>
      <c r="AI604" s="485"/>
      <c r="AL604" s="318">
        <v>39.1</v>
      </c>
      <c r="AP604" s="397">
        <v>77.900000000000006</v>
      </c>
      <c r="AQ604" s="320">
        <v>20.5</v>
      </c>
      <c r="AR604" s="371">
        <v>0.54</v>
      </c>
      <c r="AS604" s="492">
        <v>98.940000000000012</v>
      </c>
      <c r="AT604" s="373">
        <v>3.8000000000000003</v>
      </c>
      <c r="AU604" s="490">
        <v>2.0520000000000005</v>
      </c>
      <c r="AV604" s="325">
        <v>3.702471482889734</v>
      </c>
      <c r="AW604" s="226">
        <v>70.8</v>
      </c>
      <c r="AX604" s="326">
        <v>2.04</v>
      </c>
      <c r="AY604" s="226">
        <v>2.62</v>
      </c>
      <c r="AZ604" s="231" t="s">
        <v>754</v>
      </c>
      <c r="BA604" s="345">
        <v>2.9</v>
      </c>
      <c r="BB604" s="231" t="s">
        <v>754</v>
      </c>
      <c r="BD604" s="491"/>
      <c r="BJ604" s="226">
        <v>33.700000000000003</v>
      </c>
      <c r="BK604" s="226">
        <v>66.099999999999994</v>
      </c>
      <c r="BL604" s="331">
        <v>0.50983358547655078</v>
      </c>
      <c r="BM604" s="332" t="s">
        <v>754</v>
      </c>
      <c r="BN604" s="231" t="s">
        <v>754</v>
      </c>
      <c r="BO604" s="226">
        <v>7.48</v>
      </c>
      <c r="BP604" s="226">
        <v>11.3</v>
      </c>
      <c r="BR604" s="62" t="s">
        <v>754</v>
      </c>
      <c r="BS604" s="62" t="s">
        <v>754</v>
      </c>
      <c r="BT604" s="62" t="s">
        <v>754</v>
      </c>
      <c r="BU604" s="62" t="s">
        <v>754</v>
      </c>
      <c r="BV604" s="62" t="s">
        <v>754</v>
      </c>
      <c r="BW604" s="62" t="s">
        <v>754</v>
      </c>
      <c r="BX604" s="62" t="s">
        <v>754</v>
      </c>
      <c r="BY604" s="62" t="s">
        <v>754</v>
      </c>
      <c r="BZ604" s="62" t="s">
        <v>754</v>
      </c>
      <c r="CA604" s="62" t="s">
        <v>754</v>
      </c>
      <c r="CB604" s="62" t="s">
        <v>754</v>
      </c>
      <c r="CC604" s="62" t="s">
        <v>754</v>
      </c>
      <c r="CN604" s="470"/>
      <c r="CO604" s="470"/>
      <c r="CP604" s="470"/>
      <c r="CQ604" s="470"/>
      <c r="CR604" s="470"/>
      <c r="CS604" s="470"/>
      <c r="CT604" s="470"/>
      <c r="CU604" s="470"/>
      <c r="CX604" s="158"/>
      <c r="CY604" s="158"/>
      <c r="CZ604" s="62"/>
      <c r="DA604" s="62"/>
      <c r="DM604" s="226">
        <v>61</v>
      </c>
      <c r="DO604" s="46" t="s">
        <v>48</v>
      </c>
      <c r="DX604" s="223" t="s">
        <v>863</v>
      </c>
      <c r="DY604" s="223" t="s">
        <v>863</v>
      </c>
      <c r="DZ604" s="230">
        <v>385</v>
      </c>
      <c r="EA604" s="230">
        <v>10.6</v>
      </c>
      <c r="EB604" s="230">
        <v>89.4</v>
      </c>
      <c r="EC604" s="223" t="s">
        <v>863</v>
      </c>
      <c r="ED604" s="223" t="s">
        <v>863</v>
      </c>
      <c r="EE604" s="223" t="s">
        <v>863</v>
      </c>
      <c r="EF604" s="223" t="s">
        <v>863</v>
      </c>
      <c r="EG604" s="230">
        <v>0</v>
      </c>
      <c r="EX604" s="941">
        <v>8938</v>
      </c>
      <c r="EY604" s="935">
        <v>64</v>
      </c>
      <c r="EZ604" s="620">
        <v>15960</v>
      </c>
      <c r="FA604" s="620">
        <v>2</v>
      </c>
      <c r="FB604" s="942">
        <v>498.75</v>
      </c>
      <c r="FC604" s="937">
        <v>6473</v>
      </c>
      <c r="FD604" s="943">
        <v>202.28125</v>
      </c>
      <c r="FE604" s="623">
        <v>1011.40625</v>
      </c>
      <c r="FF604" s="936">
        <v>31</v>
      </c>
      <c r="FG604" s="625">
        <v>5372</v>
      </c>
      <c r="FH604" s="625">
        <v>400</v>
      </c>
      <c r="FJ604" s="626">
        <v>173.29032258064515</v>
      </c>
      <c r="FK604" s="944">
        <v>69.316129032258061</v>
      </c>
      <c r="FL604" s="628">
        <v>14.591210792069994</v>
      </c>
      <c r="FM604" s="592"/>
      <c r="FN604" s="592"/>
      <c r="FP604" s="602"/>
      <c r="FQ604" s="544"/>
      <c r="FR604" s="93"/>
      <c r="FS604" s="629">
        <v>40.557644110275689</v>
      </c>
      <c r="GR604" s="225"/>
      <c r="GS604" s="225"/>
    </row>
    <row r="605" spans="1:201" hidden="1" x14ac:dyDescent="0.25">
      <c r="A605" s="101">
        <v>482</v>
      </c>
      <c r="B605" s="228">
        <f>COUNTIFS($E$1:E605,E605,$G$1:G605,G605)</f>
        <v>1</v>
      </c>
      <c r="C605" s="228"/>
      <c r="D605" s="966">
        <v>8939</v>
      </c>
      <c r="E605" s="10" t="s">
        <v>1804</v>
      </c>
      <c r="F605" s="209" t="s">
        <v>181</v>
      </c>
      <c r="G605" s="207">
        <v>7303297023</v>
      </c>
      <c r="H605" s="230">
        <f t="shared" si="16"/>
        <v>45</v>
      </c>
      <c r="I605" s="209" t="s">
        <v>1795</v>
      </c>
      <c r="J605" s="210" t="s">
        <v>1805</v>
      </c>
      <c r="K605" s="207" t="s">
        <v>53</v>
      </c>
      <c r="L605" s="256" t="s">
        <v>48</v>
      </c>
      <c r="M605" s="207">
        <v>15</v>
      </c>
      <c r="N605" s="209" t="s">
        <v>757</v>
      </c>
      <c r="O605" s="209" t="s">
        <v>965</v>
      </c>
      <c r="P605" s="207"/>
      <c r="Q605" s="302" t="s">
        <v>1806</v>
      </c>
      <c r="R605" s="230"/>
      <c r="S605" s="230"/>
      <c r="T605" s="239" t="s">
        <v>545</v>
      </c>
      <c r="U605" s="177" t="s">
        <v>545</v>
      </c>
      <c r="V605" s="193" t="s">
        <v>545</v>
      </c>
      <c r="W605" s="246" t="s">
        <v>1688</v>
      </c>
      <c r="X605" s="173" t="s">
        <v>545</v>
      </c>
      <c r="Y605" s="173" t="s">
        <v>545</v>
      </c>
      <c r="Z605" s="173" t="s">
        <v>545</v>
      </c>
      <c r="AA605" s="105" t="s">
        <v>545</v>
      </c>
      <c r="AB605" s="105" t="s">
        <v>545</v>
      </c>
      <c r="AC605" s="230"/>
      <c r="AD605" s="62"/>
      <c r="AE605" s="500"/>
      <c r="AF605" s="211" t="s">
        <v>545</v>
      </c>
      <c r="AG605" s="211" t="s">
        <v>545</v>
      </c>
      <c r="AH605" s="262" t="s">
        <v>1822</v>
      </c>
      <c r="AI605" s="485"/>
      <c r="AL605" s="318">
        <v>6.7</v>
      </c>
      <c r="AP605" s="397">
        <v>43.3</v>
      </c>
      <c r="AQ605" s="320">
        <v>46.3</v>
      </c>
      <c r="AR605" s="371">
        <v>3.9</v>
      </c>
      <c r="AS605" s="492">
        <v>93.5</v>
      </c>
      <c r="AT605" s="373">
        <v>0.93520518358531313</v>
      </c>
      <c r="AU605" s="490">
        <v>3.647300215982721</v>
      </c>
      <c r="AV605" s="325">
        <v>0.86254980079681276</v>
      </c>
      <c r="AW605" s="226">
        <v>40.4</v>
      </c>
      <c r="AX605" s="326">
        <v>1.37</v>
      </c>
      <c r="AY605" s="226">
        <v>3.17</v>
      </c>
      <c r="AZ605" s="231" t="s">
        <v>754</v>
      </c>
      <c r="BA605" s="345" t="s">
        <v>754</v>
      </c>
      <c r="BB605" s="231" t="s">
        <v>754</v>
      </c>
      <c r="BD605" s="491"/>
      <c r="BJ605" s="226">
        <v>46.3</v>
      </c>
      <c r="BK605" s="226">
        <v>53.7</v>
      </c>
      <c r="BL605" s="331">
        <v>0.86219739292364983</v>
      </c>
      <c r="BM605" s="332" t="s">
        <v>754</v>
      </c>
      <c r="BN605" s="231" t="s">
        <v>754</v>
      </c>
      <c r="BO605" s="226" t="s">
        <v>754</v>
      </c>
      <c r="BP605" s="226" t="s">
        <v>754</v>
      </c>
      <c r="BR605" s="62" t="s">
        <v>754</v>
      </c>
      <c r="BS605" s="62" t="s">
        <v>754</v>
      </c>
      <c r="BT605" s="62" t="s">
        <v>754</v>
      </c>
      <c r="BU605" s="62" t="s">
        <v>754</v>
      </c>
      <c r="BV605" s="62" t="s">
        <v>754</v>
      </c>
      <c r="BW605" s="62" t="s">
        <v>754</v>
      </c>
      <c r="BX605" s="62" t="s">
        <v>754</v>
      </c>
      <c r="BY605" s="62" t="s">
        <v>754</v>
      </c>
      <c r="BZ605" s="62" t="s">
        <v>754</v>
      </c>
      <c r="CA605" s="62" t="s">
        <v>754</v>
      </c>
      <c r="CB605" s="62" t="s">
        <v>754</v>
      </c>
      <c r="CC605" s="62" t="s">
        <v>754</v>
      </c>
      <c r="CN605" s="470"/>
      <c r="CO605" s="470"/>
      <c r="CP605" s="470"/>
      <c r="CQ605" s="470"/>
      <c r="CR605" s="470"/>
      <c r="CS605" s="470"/>
      <c r="CT605" s="470"/>
      <c r="CU605" s="470"/>
      <c r="CX605" s="158"/>
      <c r="CY605" s="158"/>
      <c r="CZ605" s="62"/>
      <c r="DA605" s="62"/>
      <c r="DM605" s="226">
        <v>45</v>
      </c>
      <c r="DO605" s="46" t="s">
        <v>48</v>
      </c>
      <c r="DX605" s="223" t="s">
        <v>863</v>
      </c>
      <c r="DY605" s="223" t="s">
        <v>863</v>
      </c>
      <c r="DZ605" s="230">
        <v>733</v>
      </c>
      <c r="EA605" s="230">
        <v>11.6</v>
      </c>
      <c r="EB605" s="230">
        <v>88.4</v>
      </c>
      <c r="EC605" s="223" t="s">
        <v>863</v>
      </c>
      <c r="ED605" s="223" t="s">
        <v>863</v>
      </c>
      <c r="EE605" s="223" t="s">
        <v>863</v>
      </c>
      <c r="EF605" s="223" t="s">
        <v>863</v>
      </c>
      <c r="EG605" s="223">
        <v>0</v>
      </c>
      <c r="EX605" s="941">
        <v>8939</v>
      </c>
      <c r="EY605" s="935">
        <v>61</v>
      </c>
      <c r="EZ605" s="620">
        <v>12958</v>
      </c>
      <c r="FA605" s="620">
        <v>2</v>
      </c>
      <c r="FB605" s="942">
        <v>424.85245901639342</v>
      </c>
      <c r="FC605" s="937">
        <v>1175</v>
      </c>
      <c r="FD605" s="943">
        <v>38.524590163934427</v>
      </c>
      <c r="FE605" s="623">
        <v>577.86885245901647</v>
      </c>
      <c r="FF605" s="936">
        <v>30</v>
      </c>
      <c r="FG605" s="625">
        <v>63</v>
      </c>
      <c r="FH605" s="625">
        <v>300</v>
      </c>
      <c r="FJ605" s="939">
        <v>2.1</v>
      </c>
      <c r="FK605" s="945">
        <v>0.63</v>
      </c>
      <c r="FL605" s="940">
        <v>917.25214676034363</v>
      </c>
      <c r="FM605" s="592"/>
      <c r="FN605" s="592"/>
      <c r="FP605" s="602"/>
      <c r="FQ605" s="544"/>
      <c r="FR605" s="93"/>
      <c r="FS605" s="629">
        <v>9.0677573699645002</v>
      </c>
      <c r="GR605" s="225"/>
      <c r="GS605" s="225"/>
    </row>
    <row r="606" spans="1:201" hidden="1" x14ac:dyDescent="0.25">
      <c r="A606" s="101">
        <v>483</v>
      </c>
      <c r="B606" s="228">
        <f>COUNTIFS($E$1:E606,E606,$G$1:G606,G606)</f>
        <v>1</v>
      </c>
      <c r="C606" s="228"/>
      <c r="D606" s="966">
        <v>8975</v>
      </c>
      <c r="E606" s="233" t="s">
        <v>1807</v>
      </c>
      <c r="F606" s="107" t="s">
        <v>70</v>
      </c>
      <c r="G606" s="232">
        <v>5554181028</v>
      </c>
      <c r="H606" s="230">
        <f t="shared" si="16"/>
        <v>63</v>
      </c>
      <c r="I606" s="107" t="s">
        <v>1808</v>
      </c>
      <c r="J606" s="232" t="s">
        <v>753</v>
      </c>
      <c r="K606" s="230" t="s">
        <v>53</v>
      </c>
      <c r="L606" s="257" t="s">
        <v>48</v>
      </c>
      <c r="M606" s="230">
        <v>10</v>
      </c>
      <c r="N606" s="108" t="s">
        <v>1809</v>
      </c>
      <c r="O606" s="108" t="s">
        <v>863</v>
      </c>
      <c r="P606" s="226"/>
      <c r="Q606" s="265" t="s">
        <v>1806</v>
      </c>
      <c r="R606" s="226"/>
      <c r="S606" s="226"/>
      <c r="T606" s="173" t="s">
        <v>545</v>
      </c>
      <c r="U606" s="173" t="s">
        <v>545</v>
      </c>
      <c r="V606" s="173" t="s">
        <v>545</v>
      </c>
      <c r="W606" s="246" t="s">
        <v>1688</v>
      </c>
      <c r="X606" s="173" t="s">
        <v>545</v>
      </c>
      <c r="Y606" s="173" t="s">
        <v>545</v>
      </c>
      <c r="Z606" s="173" t="s">
        <v>545</v>
      </c>
      <c r="AA606" s="238" t="s">
        <v>545</v>
      </c>
      <c r="AB606" s="238" t="s">
        <v>545</v>
      </c>
      <c r="AC606" s="72"/>
      <c r="AE606" s="211"/>
      <c r="AF606" s="211" t="s">
        <v>545</v>
      </c>
      <c r="AG606" s="211" t="s">
        <v>545</v>
      </c>
      <c r="AH606" s="262" t="s">
        <v>158</v>
      </c>
      <c r="AI606" s="107" t="s">
        <v>1820</v>
      </c>
      <c r="AL606" s="318">
        <v>3.73</v>
      </c>
      <c r="AP606" s="397">
        <v>5.08</v>
      </c>
      <c r="AQ606" s="320">
        <v>16.2</v>
      </c>
      <c r="AR606" s="371">
        <v>72.900000000000006</v>
      </c>
      <c r="AS606" s="492">
        <v>94.18</v>
      </c>
      <c r="AT606" s="373">
        <v>0.31358024691358027</v>
      </c>
      <c r="AU606" s="490">
        <v>22.860000000000003</v>
      </c>
      <c r="AV606" s="325">
        <v>5.701459034792368E-2</v>
      </c>
      <c r="AW606" s="226">
        <v>4.42</v>
      </c>
      <c r="AX606" s="326">
        <v>0.16</v>
      </c>
      <c r="AY606" s="226">
        <v>3.12</v>
      </c>
      <c r="AZ606" s="231" t="s">
        <v>754</v>
      </c>
      <c r="BA606" s="345">
        <v>4</v>
      </c>
      <c r="BB606" s="231" t="s">
        <v>754</v>
      </c>
      <c r="BD606" s="491"/>
      <c r="BJ606" s="226">
        <v>47</v>
      </c>
      <c r="BK606" s="226">
        <v>53</v>
      </c>
      <c r="BL606" s="331">
        <v>0.8867924528301887</v>
      </c>
      <c r="BM606" s="332">
        <v>0</v>
      </c>
      <c r="BN606" s="231" t="s">
        <v>754</v>
      </c>
      <c r="BO606" s="226">
        <v>7.54</v>
      </c>
      <c r="BP606" s="226">
        <v>13.1</v>
      </c>
      <c r="BR606" s="62" t="s">
        <v>754</v>
      </c>
      <c r="BS606" s="62" t="s">
        <v>754</v>
      </c>
      <c r="BT606" s="62" t="s">
        <v>754</v>
      </c>
      <c r="BU606" s="62" t="s">
        <v>754</v>
      </c>
      <c r="BV606" s="62" t="s">
        <v>754</v>
      </c>
      <c r="BW606" s="62" t="s">
        <v>754</v>
      </c>
      <c r="BX606" s="62" t="s">
        <v>754</v>
      </c>
      <c r="BY606" s="62" t="s">
        <v>754</v>
      </c>
      <c r="BZ606" s="62" t="s">
        <v>754</v>
      </c>
      <c r="CA606" s="62" t="s">
        <v>754</v>
      </c>
      <c r="CB606" s="62" t="s">
        <v>754</v>
      </c>
      <c r="CC606" s="62" t="s">
        <v>754</v>
      </c>
      <c r="CN606" s="470"/>
      <c r="CO606" s="470"/>
      <c r="CP606" s="470"/>
      <c r="CQ606" s="470"/>
      <c r="CR606" s="470"/>
      <c r="CS606" s="470"/>
      <c r="CT606" s="470"/>
      <c r="CU606" s="470"/>
      <c r="CX606" s="158"/>
      <c r="CY606" s="158"/>
      <c r="CZ606" s="62"/>
      <c r="DA606" s="62"/>
      <c r="DM606" s="226">
        <v>63</v>
      </c>
      <c r="DO606" s="46" t="s">
        <v>48</v>
      </c>
      <c r="DX606" s="223" t="s">
        <v>863</v>
      </c>
      <c r="DY606" s="223" t="s">
        <v>863</v>
      </c>
      <c r="DZ606" s="230">
        <v>664</v>
      </c>
      <c r="EA606" s="230">
        <v>62.2</v>
      </c>
      <c r="EB606" s="230">
        <v>37.799999999999997</v>
      </c>
      <c r="EC606" s="485" t="s">
        <v>863</v>
      </c>
      <c r="ED606" s="485" t="s">
        <v>863</v>
      </c>
      <c r="EE606" s="485" t="s">
        <v>863</v>
      </c>
      <c r="EF606" s="485" t="s">
        <v>863</v>
      </c>
      <c r="EG606" s="457">
        <v>0</v>
      </c>
      <c r="EX606" s="941">
        <v>8975</v>
      </c>
      <c r="EY606" s="935">
        <v>74</v>
      </c>
      <c r="EZ606" s="620">
        <v>301223</v>
      </c>
      <c r="FA606" s="620">
        <v>2</v>
      </c>
      <c r="FB606" s="942">
        <v>8141.1621621621625</v>
      </c>
      <c r="FC606" s="937">
        <v>13519</v>
      </c>
      <c r="FD606" s="943">
        <v>365.37837837837839</v>
      </c>
      <c r="FE606" s="623">
        <v>3653.7837837837842</v>
      </c>
      <c r="FF606" s="936">
        <v>38</v>
      </c>
      <c r="FG606" s="625">
        <v>36</v>
      </c>
      <c r="FH606" s="625">
        <v>1000</v>
      </c>
      <c r="FJ606" s="939">
        <v>0.94736842105263153</v>
      </c>
      <c r="FK606" s="945">
        <v>0.94736842105263153</v>
      </c>
      <c r="FL606" s="940">
        <v>3856.7717717717724</v>
      </c>
      <c r="FM606" s="592"/>
      <c r="FN606" s="592"/>
      <c r="FP606" s="602"/>
      <c r="FQ606" s="544"/>
      <c r="FR606" s="93"/>
      <c r="FS606" s="629">
        <v>4.4880371020805185</v>
      </c>
      <c r="GR606" s="225"/>
      <c r="GS606" s="225"/>
    </row>
    <row r="607" spans="1:201" s="260" customFormat="1" hidden="1" x14ac:dyDescent="0.25">
      <c r="A607" s="101">
        <v>484</v>
      </c>
      <c r="B607" s="228">
        <f>COUNTIFS($E$1:E607,E607,$G$1:G607,G607)</f>
        <v>1</v>
      </c>
      <c r="C607" s="228"/>
      <c r="D607" s="966">
        <v>8976</v>
      </c>
      <c r="E607" s="233" t="s">
        <v>1810</v>
      </c>
      <c r="F607" s="223" t="s">
        <v>44</v>
      </c>
      <c r="G607" s="232">
        <v>5411181512</v>
      </c>
      <c r="H607" s="230">
        <f t="shared" si="16"/>
        <v>64</v>
      </c>
      <c r="I607" s="107" t="s">
        <v>1808</v>
      </c>
      <c r="J607" s="232" t="s">
        <v>27</v>
      </c>
      <c r="K607" s="230" t="s">
        <v>53</v>
      </c>
      <c r="L607" s="257" t="s">
        <v>48</v>
      </c>
      <c r="M607" s="230">
        <v>19</v>
      </c>
      <c r="N607" s="108" t="s">
        <v>760</v>
      </c>
      <c r="O607" s="237" t="s">
        <v>863</v>
      </c>
      <c r="P607" s="213"/>
      <c r="Q607" s="303" t="s">
        <v>1806</v>
      </c>
      <c r="R607" s="226"/>
      <c r="S607" s="226"/>
      <c r="T607" s="173" t="s">
        <v>545</v>
      </c>
      <c r="U607" s="173" t="s">
        <v>545</v>
      </c>
      <c r="V607" s="173" t="s">
        <v>545</v>
      </c>
      <c r="W607" s="246" t="s">
        <v>1688</v>
      </c>
      <c r="X607" s="173" t="s">
        <v>545</v>
      </c>
      <c r="Y607" s="173" t="s">
        <v>545</v>
      </c>
      <c r="Z607" s="173" t="s">
        <v>545</v>
      </c>
      <c r="AA607" s="238" t="s">
        <v>545</v>
      </c>
      <c r="AB607" s="238" t="s">
        <v>545</v>
      </c>
      <c r="AC607" s="72"/>
      <c r="AD607" s="226"/>
      <c r="AE607" s="211"/>
      <c r="AF607" s="211" t="s">
        <v>545</v>
      </c>
      <c r="AG607" s="211" t="s">
        <v>545</v>
      </c>
      <c r="AH607" s="262" t="s">
        <v>158</v>
      </c>
      <c r="AI607" s="107" t="s">
        <v>1820</v>
      </c>
      <c r="AJ607" s="226"/>
      <c r="AK607" s="226"/>
      <c r="AL607" s="318">
        <v>39.9</v>
      </c>
      <c r="AM607" s="226"/>
      <c r="AN607" s="226"/>
      <c r="AO607" s="226"/>
      <c r="AP607" s="397">
        <v>42.2</v>
      </c>
      <c r="AQ607" s="320">
        <v>40.9</v>
      </c>
      <c r="AR607" s="371">
        <v>14.5</v>
      </c>
      <c r="AS607" s="492">
        <v>97.6</v>
      </c>
      <c r="AT607" s="373">
        <v>1.0317848410757948</v>
      </c>
      <c r="AU607" s="490">
        <v>14.960880195599024</v>
      </c>
      <c r="AV607" s="325">
        <v>0.76173285198555962</v>
      </c>
      <c r="AW607" s="226">
        <v>32.299999999999997</v>
      </c>
      <c r="AX607" s="326">
        <v>3</v>
      </c>
      <c r="AY607" s="226">
        <v>7.1</v>
      </c>
      <c r="AZ607" s="231" t="s">
        <v>754</v>
      </c>
      <c r="BA607" s="345">
        <v>5.64</v>
      </c>
      <c r="BB607" s="231" t="s">
        <v>754</v>
      </c>
      <c r="BC607" s="491"/>
      <c r="BD607" s="491"/>
      <c r="BE607" s="226"/>
      <c r="BF607" s="226"/>
      <c r="BG607" s="226"/>
      <c r="BH607" s="226"/>
      <c r="BI607" s="226"/>
      <c r="BJ607" s="226">
        <v>24.3</v>
      </c>
      <c r="BK607" s="226">
        <v>75.599999999999994</v>
      </c>
      <c r="BL607" s="331">
        <v>0.32142857142857145</v>
      </c>
      <c r="BM607" s="332" t="s">
        <v>754</v>
      </c>
      <c r="BN607" s="231" t="s">
        <v>754</v>
      </c>
      <c r="BO607" s="226">
        <v>6.36</v>
      </c>
      <c r="BP607" s="226">
        <v>6.72</v>
      </c>
      <c r="BQ607" s="162"/>
      <c r="BR607" s="62" t="s">
        <v>754</v>
      </c>
      <c r="BS607" s="62" t="s">
        <v>754</v>
      </c>
      <c r="BT607" s="62" t="s">
        <v>754</v>
      </c>
      <c r="BU607" s="62" t="s">
        <v>754</v>
      </c>
      <c r="BV607" s="62" t="s">
        <v>754</v>
      </c>
      <c r="BW607" s="62" t="s">
        <v>754</v>
      </c>
      <c r="BX607" s="62" t="s">
        <v>754</v>
      </c>
      <c r="BY607" s="62" t="s">
        <v>754</v>
      </c>
      <c r="BZ607" s="62" t="s">
        <v>754</v>
      </c>
      <c r="CA607" s="62" t="s">
        <v>754</v>
      </c>
      <c r="CB607" s="62" t="s">
        <v>754</v>
      </c>
      <c r="CC607" s="62" t="s">
        <v>754</v>
      </c>
      <c r="CD607" s="226"/>
      <c r="CE607" s="226"/>
      <c r="CF607" s="226"/>
      <c r="CG607" s="226"/>
      <c r="CH607" s="226"/>
      <c r="CI607" s="226"/>
      <c r="CJ607" s="226"/>
      <c r="CK607" s="226"/>
      <c r="CL607" s="226"/>
      <c r="CM607" s="226"/>
      <c r="CN607" s="470"/>
      <c r="CO607" s="470"/>
      <c r="CP607" s="470"/>
      <c r="CQ607" s="470"/>
      <c r="CR607" s="470"/>
      <c r="CS607" s="470"/>
      <c r="CT607" s="470"/>
      <c r="CU607" s="470"/>
      <c r="CV607" s="226"/>
      <c r="CW607" s="226"/>
      <c r="CX607" s="158"/>
      <c r="CY607" s="158"/>
      <c r="CZ607" s="62"/>
      <c r="DA607" s="62"/>
      <c r="DB607" s="335"/>
      <c r="DC607" s="226"/>
      <c r="DD607" s="226"/>
      <c r="DE607" s="226"/>
      <c r="DF607" s="226"/>
      <c r="DG607" s="226"/>
      <c r="DH607" s="226"/>
      <c r="DI607" s="4"/>
      <c r="DJ607" s="226"/>
      <c r="DK607" s="226"/>
      <c r="DL607" s="226"/>
      <c r="DM607" s="226">
        <v>64</v>
      </c>
      <c r="DN607" s="62"/>
      <c r="DO607" s="46" t="s">
        <v>48</v>
      </c>
      <c r="DP607" s="981"/>
      <c r="DQ607" s="230"/>
      <c r="DR607" s="547"/>
      <c r="DS607" s="547"/>
      <c r="DT607" s="230"/>
      <c r="DU607" s="230"/>
      <c r="DV607" s="230"/>
      <c r="DW607" s="230"/>
      <c r="DX607" s="223" t="s">
        <v>863</v>
      </c>
      <c r="DY607" s="223" t="s">
        <v>863</v>
      </c>
      <c r="DZ607" s="230">
        <v>419</v>
      </c>
      <c r="EA607" s="230">
        <v>11.9</v>
      </c>
      <c r="EB607" s="230">
        <v>88.1</v>
      </c>
      <c r="EC607" s="223" t="s">
        <v>2746</v>
      </c>
      <c r="ED607" s="230">
        <v>1560</v>
      </c>
      <c r="EE607" s="223" t="s">
        <v>863</v>
      </c>
      <c r="EF607" s="230">
        <v>2.86</v>
      </c>
      <c r="EG607" s="230">
        <v>0</v>
      </c>
      <c r="EH607" s="547"/>
      <c r="EI607" s="282"/>
      <c r="EJ607" s="282"/>
      <c r="EK607" s="457"/>
      <c r="EL607" s="457"/>
      <c r="EM607" s="457"/>
      <c r="EN607" s="457"/>
      <c r="EO607" s="457"/>
      <c r="EP607" s="548"/>
      <c r="EQ607" s="548"/>
      <c r="ER607" s="457"/>
      <c r="ES607" s="548"/>
      <c r="ET607" s="548"/>
      <c r="EU607" s="457"/>
      <c r="EV607" s="457"/>
      <c r="EW607" s="457"/>
      <c r="EX607" s="941">
        <v>8976</v>
      </c>
      <c r="EY607" s="935">
        <v>59</v>
      </c>
      <c r="EZ607" s="620">
        <v>16255</v>
      </c>
      <c r="FA607" s="620">
        <v>2</v>
      </c>
      <c r="FB607" s="942">
        <v>551.01694915254234</v>
      </c>
      <c r="FC607" s="937">
        <v>5089</v>
      </c>
      <c r="FD607" s="943">
        <v>172.5084745762712</v>
      </c>
      <c r="FE607" s="623">
        <v>3277.6610169491528</v>
      </c>
      <c r="FF607" s="936">
        <v>21</v>
      </c>
      <c r="FG607" s="625">
        <v>43171</v>
      </c>
      <c r="FH607" s="625">
        <v>1000</v>
      </c>
      <c r="FI607" s="93"/>
      <c r="FJ607" s="626">
        <v>2055.7619047619046</v>
      </c>
      <c r="FK607" s="944">
        <v>2055.7619047619046</v>
      </c>
      <c r="FL607" s="628">
        <v>1.5943777386655906</v>
      </c>
      <c r="FM607" s="592"/>
      <c r="FN607" s="592"/>
      <c r="FO607" s="592"/>
      <c r="FP607" s="602"/>
      <c r="FQ607" s="544"/>
      <c r="FR607" s="93"/>
      <c r="FS607" s="629">
        <v>31.307290064595509</v>
      </c>
      <c r="FT607" s="93"/>
      <c r="FU607" s="93"/>
      <c r="FV607" s="93"/>
      <c r="FW607" s="93"/>
      <c r="FX607" s="93"/>
      <c r="FY607" s="93"/>
      <c r="FZ607" s="93"/>
      <c r="GA607" s="93"/>
      <c r="GB607" s="93"/>
      <c r="GC607" s="93"/>
      <c r="GD607" s="93"/>
      <c r="GE607" s="93"/>
      <c r="GF607" s="93"/>
      <c r="GG607" s="93"/>
      <c r="GH607" s="93"/>
      <c r="GI607" s="93"/>
      <c r="GJ607" s="93"/>
      <c r="GK607" s="93"/>
      <c r="GL607" s="93"/>
      <c r="GM607" s="93"/>
      <c r="GN607" s="93"/>
      <c r="GO607" s="93"/>
      <c r="GP607" s="93"/>
      <c r="GQ607" s="93"/>
      <c r="GR607" s="225"/>
      <c r="GS607" s="225"/>
    </row>
    <row r="608" spans="1:201" hidden="1" x14ac:dyDescent="0.25">
      <c r="A608" s="101">
        <v>485</v>
      </c>
      <c r="B608" s="228">
        <f>COUNTIFS($E$1:E608,E608,$G$1:G608,G608)</f>
        <v>2</v>
      </c>
      <c r="C608" s="228"/>
      <c r="D608" s="966">
        <v>8977</v>
      </c>
      <c r="E608" s="233" t="s">
        <v>1723</v>
      </c>
      <c r="F608" s="107" t="s">
        <v>184</v>
      </c>
      <c r="G608" s="232">
        <v>6206122076</v>
      </c>
      <c r="H608" s="230">
        <f t="shared" si="16"/>
        <v>56</v>
      </c>
      <c r="I608" s="107" t="s">
        <v>1808</v>
      </c>
      <c r="J608" s="232" t="s">
        <v>841</v>
      </c>
      <c r="K608" s="230" t="s">
        <v>53</v>
      </c>
      <c r="L608" s="257" t="s">
        <v>48</v>
      </c>
      <c r="M608" s="230">
        <v>46</v>
      </c>
      <c r="N608" s="108" t="s">
        <v>760</v>
      </c>
      <c r="O608" s="108" t="s">
        <v>965</v>
      </c>
      <c r="P608" s="226"/>
      <c r="Q608" s="265" t="s">
        <v>1806</v>
      </c>
      <c r="R608" s="226"/>
      <c r="S608" s="226"/>
      <c r="T608" s="173" t="s">
        <v>545</v>
      </c>
      <c r="U608" s="173" t="s">
        <v>545</v>
      </c>
      <c r="V608" s="173" t="s">
        <v>545</v>
      </c>
      <c r="W608" s="246" t="s">
        <v>1688</v>
      </c>
      <c r="X608" s="173" t="s">
        <v>545</v>
      </c>
      <c r="Y608" s="173" t="s">
        <v>545</v>
      </c>
      <c r="Z608" s="173" t="s">
        <v>545</v>
      </c>
      <c r="AA608" s="238" t="s">
        <v>545</v>
      </c>
      <c r="AB608" s="238" t="s">
        <v>545</v>
      </c>
      <c r="AC608" s="72"/>
      <c r="AE608" s="211"/>
      <c r="AF608" s="211" t="s">
        <v>545</v>
      </c>
      <c r="AG608" s="211" t="s">
        <v>545</v>
      </c>
      <c r="AH608" s="262" t="s">
        <v>161</v>
      </c>
      <c r="AI608" s="107" t="s">
        <v>1820</v>
      </c>
      <c r="AL608" s="318">
        <v>18.3</v>
      </c>
      <c r="AP608" s="397">
        <v>74.5</v>
      </c>
      <c r="AQ608" s="320">
        <v>19.3</v>
      </c>
      <c r="AR608" s="371">
        <v>3.24</v>
      </c>
      <c r="AS608" s="492">
        <v>97.039999999999992</v>
      </c>
      <c r="AT608" s="373">
        <v>3.8601036269430051</v>
      </c>
      <c r="AU608" s="490">
        <v>12.506735751295338</v>
      </c>
      <c r="AV608" s="325">
        <v>3.3052351375332742</v>
      </c>
      <c r="AW608" s="226">
        <v>68.099999999999994</v>
      </c>
      <c r="AX608" s="326">
        <v>1.32</v>
      </c>
      <c r="AY608" s="226">
        <v>1.77</v>
      </c>
      <c r="AZ608" s="231" t="s">
        <v>754</v>
      </c>
      <c r="BA608" s="345">
        <v>4.55</v>
      </c>
      <c r="BB608" s="231" t="s">
        <v>754</v>
      </c>
      <c r="BD608" s="491"/>
      <c r="BJ608" s="226">
        <v>23.3</v>
      </c>
      <c r="BK608" s="226">
        <v>76.7</v>
      </c>
      <c r="BL608" s="331">
        <v>0.30378096479791394</v>
      </c>
      <c r="BM608" s="332" t="s">
        <v>754</v>
      </c>
      <c r="BN608" s="231" t="s">
        <v>754</v>
      </c>
      <c r="BO608" s="226">
        <v>16.8</v>
      </c>
      <c r="BP608" s="226">
        <v>27.2</v>
      </c>
      <c r="BR608" s="62" t="s">
        <v>754</v>
      </c>
      <c r="BS608" s="62" t="s">
        <v>754</v>
      </c>
      <c r="BT608" s="62" t="s">
        <v>754</v>
      </c>
      <c r="BU608" s="62" t="s">
        <v>754</v>
      </c>
      <c r="BV608" s="62" t="s">
        <v>754</v>
      </c>
      <c r="BW608" s="62" t="s">
        <v>754</v>
      </c>
      <c r="BX608" s="62" t="s">
        <v>754</v>
      </c>
      <c r="BY608" s="62" t="s">
        <v>754</v>
      </c>
      <c r="BZ608" s="62" t="s">
        <v>754</v>
      </c>
      <c r="CA608" s="62" t="s">
        <v>754</v>
      </c>
      <c r="CB608" s="62" t="s">
        <v>754</v>
      </c>
      <c r="CC608" s="62" t="s">
        <v>754</v>
      </c>
      <c r="CN608" s="470"/>
      <c r="CO608" s="470"/>
      <c r="CP608" s="470"/>
      <c r="CQ608" s="470"/>
      <c r="CR608" s="470"/>
      <c r="CS608" s="470"/>
      <c r="CT608" s="470"/>
      <c r="CU608" s="470"/>
      <c r="CX608" s="158"/>
      <c r="CY608" s="158"/>
      <c r="CZ608" s="62"/>
      <c r="DA608" s="62"/>
      <c r="DM608" s="226">
        <v>56</v>
      </c>
      <c r="DO608" s="46" t="s">
        <v>48</v>
      </c>
      <c r="DX608" s="223" t="s">
        <v>863</v>
      </c>
      <c r="DY608" s="223" t="s">
        <v>863</v>
      </c>
      <c r="DZ608" s="230">
        <v>286</v>
      </c>
      <c r="EA608" s="230">
        <v>15.4</v>
      </c>
      <c r="EB608" s="230">
        <v>84.6</v>
      </c>
      <c r="EC608" s="223" t="s">
        <v>863</v>
      </c>
      <c r="ED608" s="223" t="s">
        <v>863</v>
      </c>
      <c r="EE608" s="223" t="s">
        <v>863</v>
      </c>
      <c r="EF608" s="223" t="s">
        <v>863</v>
      </c>
      <c r="EG608" s="230">
        <v>0</v>
      </c>
      <c r="EX608" s="941">
        <v>8977</v>
      </c>
      <c r="EY608" s="935">
        <v>52</v>
      </c>
      <c r="EZ608" s="620">
        <v>22450</v>
      </c>
      <c r="FA608" s="620">
        <v>2</v>
      </c>
      <c r="FB608" s="942">
        <v>863.46153846153845</v>
      </c>
      <c r="FC608" s="937">
        <v>3042</v>
      </c>
      <c r="FD608" s="943">
        <v>117</v>
      </c>
      <c r="FE608" s="623">
        <v>5382</v>
      </c>
      <c r="FF608" s="936">
        <v>31</v>
      </c>
      <c r="FG608" s="625">
        <v>868</v>
      </c>
      <c r="FH608" s="625">
        <v>3000</v>
      </c>
      <c r="FJ608" s="626">
        <v>28</v>
      </c>
      <c r="FK608" s="944">
        <v>84</v>
      </c>
      <c r="FL608" s="628">
        <v>64.071428571428569</v>
      </c>
      <c r="FM608" s="592"/>
      <c r="FN608" s="592"/>
      <c r="FP608" s="602"/>
      <c r="FQ608" s="544"/>
      <c r="FR608" s="93"/>
      <c r="FS608" s="629">
        <v>13.550111358574611</v>
      </c>
      <c r="GR608" s="225"/>
      <c r="GS608" s="225"/>
    </row>
    <row r="609" spans="1:201" hidden="1" x14ac:dyDescent="0.25">
      <c r="A609" s="101">
        <v>486</v>
      </c>
      <c r="B609" s="228">
        <f>COUNTIFS($E$1:E609,E609,$G$1:G609,G609)</f>
        <v>3</v>
      </c>
      <c r="C609" s="228"/>
      <c r="D609" s="966">
        <v>8982</v>
      </c>
      <c r="E609" s="233" t="s">
        <v>852</v>
      </c>
      <c r="F609" s="107" t="s">
        <v>184</v>
      </c>
      <c r="G609" s="232">
        <v>6106030645</v>
      </c>
      <c r="H609" s="230">
        <f t="shared" si="16"/>
        <v>57</v>
      </c>
      <c r="I609" s="107" t="s">
        <v>1811</v>
      </c>
      <c r="J609" s="232" t="s">
        <v>34</v>
      </c>
      <c r="K609" s="230" t="s">
        <v>53</v>
      </c>
      <c r="L609" s="257" t="s">
        <v>48</v>
      </c>
      <c r="M609" s="230">
        <v>60</v>
      </c>
      <c r="N609" s="108">
        <v>1</v>
      </c>
      <c r="O609" s="237" t="s">
        <v>863</v>
      </c>
      <c r="P609" s="213"/>
      <c r="Q609" s="303" t="s">
        <v>1806</v>
      </c>
      <c r="R609" s="226"/>
      <c r="S609" s="226"/>
      <c r="T609" s="173" t="s">
        <v>545</v>
      </c>
      <c r="U609" s="173" t="s">
        <v>545</v>
      </c>
      <c r="V609" s="173" t="s">
        <v>545</v>
      </c>
      <c r="W609" s="246" t="s">
        <v>1688</v>
      </c>
      <c r="X609" s="173" t="s">
        <v>545</v>
      </c>
      <c r="Y609" s="173" t="s">
        <v>545</v>
      </c>
      <c r="Z609" s="173" t="s">
        <v>545</v>
      </c>
      <c r="AA609" s="238" t="s">
        <v>545</v>
      </c>
      <c r="AB609" s="238" t="s">
        <v>545</v>
      </c>
      <c r="AC609" s="72"/>
      <c r="AE609" s="211"/>
      <c r="AF609" s="211" t="s">
        <v>545</v>
      </c>
      <c r="AG609" s="211" t="s">
        <v>545</v>
      </c>
      <c r="AH609" s="262" t="s">
        <v>158</v>
      </c>
      <c r="AI609" s="107" t="s">
        <v>1820</v>
      </c>
      <c r="AL609" s="318">
        <v>12.6</v>
      </c>
      <c r="AP609" s="397">
        <v>16.3</v>
      </c>
      <c r="AQ609" s="320">
        <v>40.4</v>
      </c>
      <c r="AR609" s="371">
        <v>35.6</v>
      </c>
      <c r="AS609" s="492">
        <v>92.300000000000011</v>
      </c>
      <c r="AT609" s="373">
        <v>0.40346534653465349</v>
      </c>
      <c r="AU609" s="490">
        <v>14.363366336633664</v>
      </c>
      <c r="AV609" s="325">
        <v>0.21447368421052632</v>
      </c>
      <c r="AW609" s="226">
        <v>13.9</v>
      </c>
      <c r="AX609" s="326">
        <v>0.77</v>
      </c>
      <c r="AY609" s="226">
        <v>4.7300000000000004</v>
      </c>
      <c r="AZ609" s="231" t="s">
        <v>754</v>
      </c>
      <c r="BA609" s="345">
        <v>0.9</v>
      </c>
      <c r="BB609" s="231" t="s">
        <v>754</v>
      </c>
      <c r="BD609" s="491"/>
      <c r="BJ609" s="226">
        <v>32.6</v>
      </c>
      <c r="BK609" s="226">
        <v>66.2</v>
      </c>
      <c r="BL609" s="331">
        <v>0.49244712990936557</v>
      </c>
      <c r="BM609" s="332" t="s">
        <v>754</v>
      </c>
      <c r="BN609" s="231" t="s">
        <v>754</v>
      </c>
      <c r="BO609" s="226">
        <v>0.23</v>
      </c>
      <c r="BP609" s="226">
        <v>0.42</v>
      </c>
      <c r="BR609" s="62" t="s">
        <v>754</v>
      </c>
      <c r="BS609" s="62" t="s">
        <v>754</v>
      </c>
      <c r="BT609" s="62" t="s">
        <v>754</v>
      </c>
      <c r="BU609" s="62" t="s">
        <v>754</v>
      </c>
      <c r="BV609" s="62" t="s">
        <v>754</v>
      </c>
      <c r="BW609" s="62" t="s">
        <v>754</v>
      </c>
      <c r="BX609" s="62" t="s">
        <v>754</v>
      </c>
      <c r="BY609" s="62" t="s">
        <v>754</v>
      </c>
      <c r="BZ609" s="62" t="s">
        <v>754</v>
      </c>
      <c r="CA609" s="62" t="s">
        <v>754</v>
      </c>
      <c r="CB609" s="62" t="s">
        <v>754</v>
      </c>
      <c r="CC609" s="62" t="s">
        <v>754</v>
      </c>
      <c r="CN609" s="470"/>
      <c r="CO609" s="470"/>
      <c r="CP609" s="470"/>
      <c r="CQ609" s="470"/>
      <c r="CR609" s="470"/>
      <c r="CS609" s="470"/>
      <c r="CT609" s="470"/>
      <c r="CU609" s="470"/>
      <c r="CX609" s="158"/>
      <c r="CY609" s="158"/>
      <c r="CZ609" s="62"/>
      <c r="DA609" s="62"/>
      <c r="DM609" s="226">
        <v>57</v>
      </c>
      <c r="DO609" s="46" t="s">
        <v>48</v>
      </c>
      <c r="DX609" s="223" t="s">
        <v>863</v>
      </c>
      <c r="DY609" s="223" t="s">
        <v>863</v>
      </c>
      <c r="DZ609" s="230">
        <v>89</v>
      </c>
      <c r="EA609" s="230">
        <v>47.2</v>
      </c>
      <c r="EB609" s="230">
        <v>52.8</v>
      </c>
      <c r="EC609" s="223" t="s">
        <v>863</v>
      </c>
      <c r="ED609" s="223" t="s">
        <v>863</v>
      </c>
      <c r="EE609" s="223" t="s">
        <v>863</v>
      </c>
      <c r="EF609" s="223" t="s">
        <v>863</v>
      </c>
      <c r="EG609" s="230">
        <v>0</v>
      </c>
      <c r="EX609" s="941">
        <v>8982</v>
      </c>
      <c r="EY609" s="935">
        <v>75</v>
      </c>
      <c r="EZ609" s="620">
        <v>9699</v>
      </c>
      <c r="FA609" s="620">
        <v>2</v>
      </c>
      <c r="FB609" s="942">
        <v>258.64</v>
      </c>
      <c r="FC609" s="937">
        <v>1008</v>
      </c>
      <c r="FD609" s="943">
        <v>26.88</v>
      </c>
      <c r="FE609" s="623">
        <v>1612.8</v>
      </c>
      <c r="FF609" s="936">
        <v>28</v>
      </c>
      <c r="FG609" s="625">
        <v>28176</v>
      </c>
      <c r="FH609" s="625">
        <v>400</v>
      </c>
      <c r="FJ609" s="626">
        <v>1006.2857142857143</v>
      </c>
      <c r="FK609" s="944">
        <v>402.51428571428573</v>
      </c>
      <c r="FL609" s="628">
        <v>4.0068143100511069</v>
      </c>
      <c r="FM609" s="592"/>
      <c r="FN609" s="592"/>
      <c r="FP609" s="602"/>
      <c r="FQ609" s="544"/>
      <c r="FR609" s="93"/>
      <c r="FS609" s="629">
        <v>10.392824002474482</v>
      </c>
      <c r="GR609" s="225"/>
      <c r="GS609" s="225"/>
    </row>
    <row r="610" spans="1:201" hidden="1" x14ac:dyDescent="0.25">
      <c r="A610" s="101">
        <v>487</v>
      </c>
      <c r="B610" s="228">
        <f>COUNTIFS($E$1:E610,E610,$G$1:G610,G610)</f>
        <v>1</v>
      </c>
      <c r="C610" s="228"/>
      <c r="D610" s="966">
        <v>8990</v>
      </c>
      <c r="E610" s="233" t="s">
        <v>1812</v>
      </c>
      <c r="F610" s="107" t="s">
        <v>1813</v>
      </c>
      <c r="G610" s="232">
        <v>7109155768</v>
      </c>
      <c r="H610" s="230">
        <f t="shared" si="16"/>
        <v>47</v>
      </c>
      <c r="I610" s="107" t="s">
        <v>1814</v>
      </c>
      <c r="J610" s="232" t="s">
        <v>1815</v>
      </c>
      <c r="K610" s="230" t="s">
        <v>53</v>
      </c>
      <c r="L610" s="257" t="s">
        <v>48</v>
      </c>
      <c r="M610" s="230">
        <v>8</v>
      </c>
      <c r="N610" s="108" t="s">
        <v>757</v>
      </c>
      <c r="O610" s="108" t="s">
        <v>863</v>
      </c>
      <c r="P610" s="226"/>
      <c r="Q610" s="265" t="s">
        <v>1806</v>
      </c>
      <c r="R610" s="226"/>
      <c r="S610" s="226"/>
      <c r="T610" s="173" t="s">
        <v>545</v>
      </c>
      <c r="U610" s="177" t="s">
        <v>1214</v>
      </c>
      <c r="V610" s="173" t="s">
        <v>545</v>
      </c>
      <c r="W610" s="246" t="s">
        <v>1688</v>
      </c>
      <c r="X610" s="173" t="s">
        <v>545</v>
      </c>
      <c r="Y610" s="173" t="s">
        <v>545</v>
      </c>
      <c r="Z610" s="173" t="s">
        <v>545</v>
      </c>
      <c r="AA610" s="238" t="s">
        <v>545</v>
      </c>
      <c r="AB610" s="238" t="s">
        <v>545</v>
      </c>
      <c r="AC610" s="72"/>
      <c r="AE610" s="211"/>
      <c r="AF610" s="211" t="s">
        <v>545</v>
      </c>
      <c r="AG610" s="211" t="s">
        <v>545</v>
      </c>
      <c r="AH610" s="262" t="s">
        <v>158</v>
      </c>
      <c r="AI610" s="107" t="s">
        <v>1820</v>
      </c>
      <c r="AL610" s="318">
        <v>2.9</v>
      </c>
      <c r="AP610" s="397">
        <v>15.8</v>
      </c>
      <c r="AQ610" s="320">
        <v>46.7</v>
      </c>
      <c r="AR610" s="371">
        <v>34.6</v>
      </c>
      <c r="AS610" s="492">
        <v>97.1</v>
      </c>
      <c r="AT610" s="373">
        <v>0.33832976445396146</v>
      </c>
      <c r="AU610" s="490">
        <v>11.706209850107067</v>
      </c>
      <c r="AV610" s="325">
        <v>0.19434194341943417</v>
      </c>
      <c r="AW610" s="226">
        <v>11</v>
      </c>
      <c r="AX610" s="326">
        <v>0.18</v>
      </c>
      <c r="AY610" s="226">
        <v>1.41</v>
      </c>
      <c r="AZ610" s="231" t="s">
        <v>754</v>
      </c>
      <c r="BA610" s="345">
        <v>2.44</v>
      </c>
      <c r="BB610" s="231" t="s">
        <v>754</v>
      </c>
      <c r="BD610" s="491"/>
      <c r="BJ610" s="226">
        <v>49.3</v>
      </c>
      <c r="BK610" s="226">
        <v>50.4</v>
      </c>
      <c r="BL610" s="331">
        <v>0.97817460317460314</v>
      </c>
      <c r="BM610" s="332" t="s">
        <v>754</v>
      </c>
      <c r="BN610" s="231" t="s">
        <v>754</v>
      </c>
      <c r="BO610" s="226">
        <v>1.85</v>
      </c>
      <c r="BP610" s="226">
        <v>2.12</v>
      </c>
      <c r="BR610" s="330">
        <v>33.67</v>
      </c>
      <c r="BS610" s="330">
        <v>93.3</v>
      </c>
      <c r="BT610" s="477">
        <v>70532</v>
      </c>
      <c r="BU610" s="330">
        <v>6.7000000000000028</v>
      </c>
      <c r="BV610" s="330">
        <v>42.69</v>
      </c>
      <c r="BW610" s="330">
        <v>14</v>
      </c>
      <c r="BX610" s="330">
        <v>6.57</v>
      </c>
      <c r="BY610" s="330">
        <v>57.9</v>
      </c>
      <c r="BZ610" s="330">
        <v>27.1</v>
      </c>
      <c r="CA610" s="330">
        <v>19.3</v>
      </c>
      <c r="CB610" s="330">
        <v>9.02</v>
      </c>
      <c r="CC610" s="330">
        <v>0.62</v>
      </c>
      <c r="CN610" s="470"/>
      <c r="CO610" s="470"/>
      <c r="CP610" s="470"/>
      <c r="CQ610" s="470"/>
      <c r="CR610" s="470"/>
      <c r="CS610" s="470"/>
      <c r="CT610" s="470"/>
      <c r="CU610" s="470"/>
      <c r="CX610" s="158"/>
      <c r="CY610" s="158"/>
      <c r="CZ610" s="62"/>
      <c r="DA610" s="62"/>
      <c r="DM610" s="226">
        <v>47</v>
      </c>
      <c r="DO610" s="46" t="s">
        <v>48</v>
      </c>
      <c r="DX610" s="223" t="s">
        <v>863</v>
      </c>
      <c r="DY610" s="223" t="s">
        <v>863</v>
      </c>
      <c r="DZ610" s="230">
        <v>1541</v>
      </c>
      <c r="EA610" s="230">
        <v>30.9</v>
      </c>
      <c r="EB610" s="230">
        <v>69.099999999999994</v>
      </c>
      <c r="EC610" s="223" t="s">
        <v>863</v>
      </c>
      <c r="ED610" s="223" t="s">
        <v>863</v>
      </c>
      <c r="EE610" s="223" t="s">
        <v>863</v>
      </c>
      <c r="EF610" s="223" t="s">
        <v>863</v>
      </c>
      <c r="EG610" s="230">
        <v>0</v>
      </c>
      <c r="EX610" s="941">
        <v>8990</v>
      </c>
      <c r="EY610" s="935">
        <v>75</v>
      </c>
      <c r="EZ610" s="620">
        <v>324549</v>
      </c>
      <c r="FA610" s="620">
        <v>2</v>
      </c>
      <c r="FB610" s="942">
        <v>8654.64</v>
      </c>
      <c r="FC610" s="937">
        <v>26116</v>
      </c>
      <c r="FD610" s="943">
        <v>696.42666666666662</v>
      </c>
      <c r="FE610" s="623">
        <v>5571.413333333333</v>
      </c>
      <c r="FF610" s="936">
        <v>23</v>
      </c>
      <c r="FG610" s="625">
        <v>45906</v>
      </c>
      <c r="FH610" s="625">
        <v>3000</v>
      </c>
      <c r="FJ610" s="626">
        <v>1995.9130434782608</v>
      </c>
      <c r="FK610" s="944">
        <v>5987.7391304347821</v>
      </c>
      <c r="FL610" s="628">
        <v>0.93047028468803405</v>
      </c>
      <c r="FM610" s="592"/>
      <c r="FN610" s="592"/>
      <c r="FP610" s="602"/>
      <c r="FQ610" s="544"/>
      <c r="FR610" s="93"/>
      <c r="FS610" s="629">
        <v>8.0468588718498602</v>
      </c>
      <c r="GR610" s="225"/>
      <c r="GS610" s="225"/>
    </row>
    <row r="611" spans="1:201" hidden="1" x14ac:dyDescent="0.25">
      <c r="A611" s="101">
        <v>488</v>
      </c>
      <c r="B611" s="228">
        <f>COUNTIFS($E$1:E611,E611,$G$1:G611,G611)</f>
        <v>1</v>
      </c>
      <c r="C611" s="228"/>
      <c r="D611" s="966">
        <v>8991</v>
      </c>
      <c r="E611" s="10" t="s">
        <v>1816</v>
      </c>
      <c r="F611" s="562" t="s">
        <v>70</v>
      </c>
      <c r="G611" s="210">
        <v>5857130708</v>
      </c>
      <c r="H611" s="230">
        <f t="shared" si="16"/>
        <v>60</v>
      </c>
      <c r="I611" s="562" t="s">
        <v>1814</v>
      </c>
      <c r="J611" s="210" t="s">
        <v>1817</v>
      </c>
      <c r="K611" s="207" t="s">
        <v>53</v>
      </c>
      <c r="L611" s="256" t="s">
        <v>48</v>
      </c>
      <c r="M611" s="207">
        <v>3</v>
      </c>
      <c r="N611" s="237">
        <v>8</v>
      </c>
      <c r="O611" s="237" t="s">
        <v>863</v>
      </c>
      <c r="P611" s="213"/>
      <c r="Q611" s="303" t="s">
        <v>1821</v>
      </c>
      <c r="R611" s="226"/>
      <c r="S611" s="226"/>
      <c r="T611" s="173" t="s">
        <v>545</v>
      </c>
      <c r="U611" s="177" t="s">
        <v>1214</v>
      </c>
      <c r="V611" s="173" t="s">
        <v>545</v>
      </c>
      <c r="W611" s="196" t="s">
        <v>1298</v>
      </c>
      <c r="X611" s="173" t="s">
        <v>808</v>
      </c>
      <c r="Y611" s="173" t="s">
        <v>545</v>
      </c>
      <c r="Z611" s="173" t="s">
        <v>545</v>
      </c>
      <c r="AA611" s="238" t="s">
        <v>545</v>
      </c>
      <c r="AB611" s="238" t="s">
        <v>545</v>
      </c>
      <c r="AC611" s="72"/>
      <c r="AE611" s="211"/>
      <c r="AF611" s="211" t="s">
        <v>545</v>
      </c>
      <c r="AG611" s="211" t="s">
        <v>545</v>
      </c>
      <c r="AH611" s="262" t="s">
        <v>161</v>
      </c>
      <c r="AI611" s="107" t="s">
        <v>1820</v>
      </c>
      <c r="AL611" s="318">
        <v>17</v>
      </c>
      <c r="AP611" s="397">
        <v>64.5</v>
      </c>
      <c r="AQ611" s="320">
        <v>25</v>
      </c>
      <c r="AR611" s="371">
        <v>9.02</v>
      </c>
      <c r="AS611" s="492">
        <v>98.52</v>
      </c>
      <c r="AT611" s="373">
        <v>2.58</v>
      </c>
      <c r="AU611" s="490">
        <v>23.271599999999999</v>
      </c>
      <c r="AV611" s="325">
        <v>1.8959435626102294</v>
      </c>
      <c r="AX611" s="326"/>
      <c r="AZ611" s="231" t="s">
        <v>754</v>
      </c>
      <c r="BB611" s="231"/>
      <c r="BD611" s="491"/>
      <c r="BL611" s="331" t="e">
        <v>#DIV/0!</v>
      </c>
      <c r="BM611" s="332">
        <v>0.2</v>
      </c>
      <c r="BN611" s="231"/>
      <c r="BR611" s="330">
        <v>6.9600000000000009</v>
      </c>
      <c r="BS611" s="330">
        <v>85.4</v>
      </c>
      <c r="BT611" s="477">
        <v>45469</v>
      </c>
      <c r="BU611" s="330">
        <v>14.599999999999994</v>
      </c>
      <c r="BV611" s="330">
        <v>20.86</v>
      </c>
      <c r="BW611" s="330">
        <v>11.6</v>
      </c>
      <c r="BX611" s="330">
        <v>2.89</v>
      </c>
      <c r="BY611" s="330">
        <v>16.3</v>
      </c>
      <c r="BZ611" s="330">
        <v>4.07</v>
      </c>
      <c r="CA611" s="330">
        <v>55.7</v>
      </c>
      <c r="CB611" s="330">
        <v>13.9</v>
      </c>
      <c r="CC611" s="330">
        <v>1.17</v>
      </c>
      <c r="CN611" s="470"/>
      <c r="CO611" s="470"/>
      <c r="CP611" s="470"/>
      <c r="CQ611" s="470"/>
      <c r="CR611" s="470"/>
      <c r="CS611" s="470"/>
      <c r="CT611" s="470"/>
      <c r="CU611" s="470"/>
      <c r="CX611" s="158"/>
      <c r="CY611" s="158"/>
      <c r="CZ611" s="62"/>
      <c r="DA611" s="62"/>
      <c r="DM611" s="226">
        <v>60</v>
      </c>
      <c r="DO611" s="46" t="s">
        <v>48</v>
      </c>
      <c r="DX611" s="230">
        <v>1</v>
      </c>
      <c r="DY611" s="223" t="s">
        <v>863</v>
      </c>
      <c r="DZ611" s="230">
        <v>115</v>
      </c>
      <c r="EA611" s="230">
        <v>5.2</v>
      </c>
      <c r="EB611" s="230">
        <v>94.8</v>
      </c>
      <c r="EC611" s="223" t="s">
        <v>863</v>
      </c>
      <c r="ED611" s="223" t="s">
        <v>863</v>
      </c>
      <c r="EE611" s="223" t="s">
        <v>863</v>
      </c>
      <c r="EF611" s="223" t="s">
        <v>863</v>
      </c>
      <c r="EG611" s="230">
        <v>0</v>
      </c>
      <c r="EX611" s="941">
        <v>8991</v>
      </c>
      <c r="EY611" s="935">
        <v>60</v>
      </c>
      <c r="EZ611" s="620">
        <v>14625</v>
      </c>
      <c r="FA611" s="620">
        <v>2</v>
      </c>
      <c r="FB611" s="942">
        <v>487.5</v>
      </c>
      <c r="FC611" s="937">
        <v>2289</v>
      </c>
      <c r="FD611" s="943">
        <v>76.3</v>
      </c>
      <c r="FE611" s="623">
        <v>228.9</v>
      </c>
      <c r="FF611" s="936">
        <v>29</v>
      </c>
      <c r="FG611" s="625">
        <v>3859</v>
      </c>
      <c r="FH611" s="625">
        <v>100</v>
      </c>
      <c r="FJ611" s="626">
        <v>133.06896551724137</v>
      </c>
      <c r="FK611" s="944">
        <v>13.306896551724137</v>
      </c>
      <c r="FL611" s="628">
        <v>17.201606633842967</v>
      </c>
      <c r="FM611" s="592"/>
      <c r="FN611" s="592"/>
      <c r="FP611" s="602"/>
      <c r="FQ611" s="544"/>
      <c r="FR611" s="93"/>
      <c r="FS611" s="629">
        <v>15.651282051282051</v>
      </c>
      <c r="GR611" s="225"/>
      <c r="GS611" s="225"/>
    </row>
    <row r="612" spans="1:201" hidden="1" x14ac:dyDescent="0.25">
      <c r="A612" s="101">
        <v>489</v>
      </c>
      <c r="B612" s="228">
        <f>COUNTIFS($E$1:E612,E612,$G$1:G612,G612)</f>
        <v>1</v>
      </c>
      <c r="C612" s="228"/>
      <c r="D612" s="966">
        <v>8992</v>
      </c>
      <c r="E612" s="233" t="s">
        <v>1818</v>
      </c>
      <c r="F612" s="107" t="s">
        <v>232</v>
      </c>
      <c r="G612" s="232">
        <v>6061220660</v>
      </c>
      <c r="H612" s="230">
        <f t="shared" si="16"/>
        <v>58</v>
      </c>
      <c r="I612" s="107" t="s">
        <v>1814</v>
      </c>
      <c r="J612" s="232" t="s">
        <v>1819</v>
      </c>
      <c r="K612" s="230" t="s">
        <v>53</v>
      </c>
      <c r="L612" s="257" t="s">
        <v>48</v>
      </c>
      <c r="M612" s="230">
        <v>49</v>
      </c>
      <c r="N612" s="108" t="s">
        <v>757</v>
      </c>
      <c r="O612" s="108" t="s">
        <v>863</v>
      </c>
      <c r="P612" s="226"/>
      <c r="Q612" s="265" t="s">
        <v>1821</v>
      </c>
      <c r="R612" s="226"/>
      <c r="S612" s="226"/>
      <c r="T612" s="239" t="s">
        <v>1545</v>
      </c>
      <c r="U612" s="177" t="s">
        <v>1214</v>
      </c>
      <c r="V612" s="193" t="s">
        <v>545</v>
      </c>
      <c r="W612" s="196" t="s">
        <v>1298</v>
      </c>
      <c r="X612" s="173" t="s">
        <v>808</v>
      </c>
      <c r="Y612" s="173" t="s">
        <v>545</v>
      </c>
      <c r="Z612" s="173" t="s">
        <v>545</v>
      </c>
      <c r="AA612" s="238" t="s">
        <v>545</v>
      </c>
      <c r="AB612" s="238" t="s">
        <v>545</v>
      </c>
      <c r="AC612" s="72"/>
      <c r="AE612" s="211"/>
      <c r="AF612" s="211" t="s">
        <v>545</v>
      </c>
      <c r="AG612" s="211" t="s">
        <v>545</v>
      </c>
      <c r="AH612" s="262" t="s">
        <v>158</v>
      </c>
      <c r="AI612" s="107" t="s">
        <v>1820</v>
      </c>
      <c r="AL612" s="318">
        <v>58.2</v>
      </c>
      <c r="AP612" s="397">
        <v>0.95</v>
      </c>
      <c r="AQ612" s="320">
        <v>14.4</v>
      </c>
      <c r="AR612" s="371">
        <v>74.599999999999994</v>
      </c>
      <c r="AS612" s="502">
        <v>89.949999999999989</v>
      </c>
      <c r="AT612" s="373">
        <v>6.5972222222222224E-2</v>
      </c>
      <c r="AU612" s="490">
        <v>4.9215277777777775</v>
      </c>
      <c r="AV612" s="325">
        <v>1.0674157303370785E-2</v>
      </c>
      <c r="AX612" s="326"/>
      <c r="AZ612" s="231" t="s">
        <v>754</v>
      </c>
      <c r="BB612" s="231"/>
      <c r="BD612" s="491"/>
      <c r="BL612" s="331" t="e">
        <v>#DIV/0!</v>
      </c>
      <c r="BM612" s="332">
        <v>0</v>
      </c>
      <c r="BN612" s="231"/>
      <c r="BR612" s="330">
        <v>12.48</v>
      </c>
      <c r="BS612" s="330">
        <v>94.6</v>
      </c>
      <c r="BT612" s="477">
        <v>47775</v>
      </c>
      <c r="BU612" s="330">
        <v>5.4000000000000057</v>
      </c>
      <c r="BV612" s="330">
        <v>12.72</v>
      </c>
      <c r="BW612" s="330">
        <v>20.2</v>
      </c>
      <c r="BX612" s="330">
        <v>2.91</v>
      </c>
      <c r="BY612" s="330">
        <v>66.3</v>
      </c>
      <c r="BZ612" s="330">
        <v>9.57</v>
      </c>
      <c r="CA612" s="330">
        <v>1.66</v>
      </c>
      <c r="CB612" s="330">
        <v>0.24</v>
      </c>
      <c r="CC612" s="330">
        <v>2.5999999999999999E-2</v>
      </c>
      <c r="CN612" s="470"/>
      <c r="CO612" s="470"/>
      <c r="CP612" s="470"/>
      <c r="CQ612" s="470"/>
      <c r="CR612" s="470"/>
      <c r="CS612" s="470"/>
      <c r="CT612" s="470"/>
      <c r="CU612" s="470"/>
      <c r="CX612" s="158"/>
      <c r="CY612" s="158"/>
      <c r="CZ612" s="62"/>
      <c r="DA612" s="62"/>
      <c r="DM612" s="226">
        <v>58</v>
      </c>
      <c r="DO612" s="46" t="s">
        <v>48</v>
      </c>
      <c r="DQ612" s="98">
        <v>2</v>
      </c>
      <c r="DR612" s="553" t="s">
        <v>34</v>
      </c>
      <c r="DS612" s="553" t="s">
        <v>34</v>
      </c>
      <c r="DX612" s="230">
        <v>8.6999999999999993</v>
      </c>
      <c r="DY612" s="223" t="s">
        <v>863</v>
      </c>
      <c r="DZ612" s="230">
        <v>7045</v>
      </c>
      <c r="EA612" s="230">
        <v>85.1</v>
      </c>
      <c r="EB612" s="230">
        <v>14.9</v>
      </c>
      <c r="EC612" s="223" t="s">
        <v>863</v>
      </c>
      <c r="ED612" s="223" t="s">
        <v>863</v>
      </c>
      <c r="EE612" s="223" t="s">
        <v>863</v>
      </c>
      <c r="EF612" s="223" t="s">
        <v>863</v>
      </c>
      <c r="EG612" s="230">
        <v>0</v>
      </c>
      <c r="EH612" s="547">
        <v>2</v>
      </c>
      <c r="EQ612" s="548">
        <v>2</v>
      </c>
      <c r="ES612" s="548">
        <v>3</v>
      </c>
      <c r="ET612" s="548">
        <v>1</v>
      </c>
      <c r="EX612" s="941">
        <v>8992</v>
      </c>
      <c r="EY612" s="935">
        <v>75</v>
      </c>
      <c r="EZ612" s="620">
        <v>299573</v>
      </c>
      <c r="FA612" s="620">
        <v>2</v>
      </c>
      <c r="FB612" s="942">
        <v>7988.6133333333337</v>
      </c>
      <c r="FC612" s="937">
        <v>238228</v>
      </c>
      <c r="FD612" s="943">
        <v>6352.7466666666669</v>
      </c>
      <c r="FE612" s="623">
        <v>311284.58666666667</v>
      </c>
      <c r="FF612" s="936">
        <v>38</v>
      </c>
      <c r="FG612" s="625">
        <v>446529</v>
      </c>
      <c r="FH612" s="625">
        <v>10000</v>
      </c>
      <c r="FJ612" s="626">
        <v>11750.763157894737</v>
      </c>
      <c r="FK612" s="944">
        <v>117507.63157894736</v>
      </c>
      <c r="FL612" s="628">
        <v>2.6490584695133652</v>
      </c>
      <c r="FM612" s="592"/>
      <c r="FN612" s="592"/>
      <c r="FP612" s="602"/>
      <c r="FQ612" s="544"/>
      <c r="FR612" s="93"/>
      <c r="FS612" s="629">
        <v>79.522520387351335</v>
      </c>
      <c r="GR612" s="225"/>
      <c r="GS612" s="225"/>
    </row>
    <row r="613" spans="1:201" hidden="1" x14ac:dyDescent="0.25">
      <c r="A613" s="101">
        <v>490</v>
      </c>
      <c r="B613" s="228">
        <f>COUNTIFS($E$1:E613,E613,$G$1:G613,G613)</f>
        <v>1</v>
      </c>
      <c r="C613" s="228"/>
      <c r="D613" s="966">
        <v>9091</v>
      </c>
      <c r="E613" s="233" t="s">
        <v>1825</v>
      </c>
      <c r="F613" s="107" t="s">
        <v>432</v>
      </c>
      <c r="G613" s="232">
        <v>6556170478</v>
      </c>
      <c r="H613" s="230">
        <f t="shared" si="16"/>
        <v>53</v>
      </c>
      <c r="I613" s="107" t="s">
        <v>1826</v>
      </c>
      <c r="J613" s="232" t="s">
        <v>684</v>
      </c>
      <c r="K613" s="230" t="s">
        <v>53</v>
      </c>
      <c r="L613" s="257" t="s">
        <v>48</v>
      </c>
      <c r="M613" s="230">
        <v>6</v>
      </c>
      <c r="N613" s="108" t="s">
        <v>1218</v>
      </c>
      <c r="O613" s="108" t="s">
        <v>863</v>
      </c>
      <c r="P613" s="226"/>
      <c r="Q613" s="265" t="s">
        <v>1821</v>
      </c>
      <c r="R613" s="226"/>
      <c r="S613" s="226"/>
      <c r="T613" s="173" t="s">
        <v>545</v>
      </c>
      <c r="U613" s="177" t="s">
        <v>1214</v>
      </c>
      <c r="V613" s="173" t="s">
        <v>545</v>
      </c>
      <c r="W613" s="196" t="s">
        <v>1298</v>
      </c>
      <c r="X613" s="173" t="s">
        <v>808</v>
      </c>
      <c r="Y613" s="173" t="s">
        <v>545</v>
      </c>
      <c r="Z613" s="173" t="s">
        <v>545</v>
      </c>
      <c r="AA613" s="238" t="s">
        <v>545</v>
      </c>
      <c r="AB613" s="238" t="s">
        <v>545</v>
      </c>
      <c r="AC613" s="72"/>
      <c r="AE613" s="211"/>
      <c r="AF613" s="211" t="s">
        <v>545</v>
      </c>
      <c r="AG613" s="211" t="s">
        <v>545</v>
      </c>
      <c r="AH613" s="262" t="s">
        <v>158</v>
      </c>
      <c r="AI613" s="107" t="s">
        <v>1820</v>
      </c>
      <c r="AJ613" s="72"/>
      <c r="AL613" s="318">
        <v>2.48</v>
      </c>
      <c r="AP613" s="397">
        <v>20.6</v>
      </c>
      <c r="AQ613" s="320">
        <v>45.6</v>
      </c>
      <c r="AR613" s="371">
        <v>32.700000000000003</v>
      </c>
      <c r="AS613" s="492">
        <v>98.9</v>
      </c>
      <c r="AT613" s="373">
        <v>0.4517543859649123</v>
      </c>
      <c r="AU613" s="490">
        <v>14.772368421052633</v>
      </c>
      <c r="AV613" s="325">
        <v>0.26309067688378029</v>
      </c>
      <c r="AX613" s="326"/>
      <c r="AZ613" s="231" t="s">
        <v>754</v>
      </c>
      <c r="BB613" s="231"/>
      <c r="BD613" s="491"/>
      <c r="BL613" s="331" t="e">
        <v>#DIV/0!</v>
      </c>
      <c r="BM613" s="332">
        <v>0</v>
      </c>
      <c r="BN613" s="231"/>
      <c r="BR613" s="330">
        <v>22.11</v>
      </c>
      <c r="BS613" s="330">
        <v>97.3</v>
      </c>
      <c r="BT613" s="477">
        <v>76436</v>
      </c>
      <c r="BU613" s="330">
        <v>2.7000000000000028</v>
      </c>
      <c r="BV613" s="330">
        <v>42.91</v>
      </c>
      <c r="BW613" s="330">
        <v>35.299999999999997</v>
      </c>
      <c r="BX613" s="330">
        <v>16.100000000000001</v>
      </c>
      <c r="BY613" s="330">
        <v>13.2</v>
      </c>
      <c r="BZ613" s="330">
        <v>6.01</v>
      </c>
      <c r="CA613" s="330">
        <v>45.7</v>
      </c>
      <c r="CB613" s="330">
        <v>20.8</v>
      </c>
      <c r="CC613" s="330">
        <v>4.6100000000000003</v>
      </c>
      <c r="CN613" s="470"/>
      <c r="CO613" s="470"/>
      <c r="CP613" s="470"/>
      <c r="CQ613" s="470"/>
      <c r="CR613" s="470"/>
      <c r="CS613" s="470"/>
      <c r="CT613" s="470"/>
      <c r="CU613" s="470"/>
      <c r="CX613" s="158"/>
      <c r="CY613" s="158"/>
      <c r="CZ613" s="62"/>
      <c r="DA613" s="62"/>
      <c r="DO613" s="46" t="s">
        <v>48</v>
      </c>
      <c r="DX613" s="223" t="s">
        <v>863</v>
      </c>
      <c r="DY613" s="223" t="s">
        <v>863</v>
      </c>
      <c r="DZ613" s="230">
        <v>723</v>
      </c>
      <c r="EA613" s="230">
        <v>34.700000000000003</v>
      </c>
      <c r="EB613" s="230">
        <v>65.3</v>
      </c>
      <c r="EC613" s="223" t="s">
        <v>863</v>
      </c>
      <c r="ED613" s="223" t="s">
        <v>863</v>
      </c>
      <c r="EE613" s="223" t="s">
        <v>863</v>
      </c>
      <c r="EF613" s="223" t="s">
        <v>863</v>
      </c>
      <c r="EG613" s="230">
        <v>0</v>
      </c>
      <c r="EX613" s="35"/>
      <c r="FB613" s="714"/>
      <c r="FD613" s="601"/>
      <c r="FE613" s="601"/>
      <c r="FF613" s="93"/>
      <c r="FJ613" s="626" t="e">
        <v>#DIV/0!</v>
      </c>
      <c r="FK613" s="944" t="e">
        <v>#DIV/0!</v>
      </c>
      <c r="FL613" s="628" t="e">
        <v>#DIV/0!</v>
      </c>
      <c r="FM613" s="592"/>
      <c r="FN613" s="592"/>
      <c r="FP613" s="602"/>
      <c r="FQ613" s="544"/>
      <c r="FR613" s="93"/>
      <c r="FS613" s="629"/>
      <c r="GR613" s="225"/>
      <c r="GS613" s="225"/>
    </row>
    <row r="614" spans="1:201" hidden="1" x14ac:dyDescent="0.25">
      <c r="A614" s="101">
        <v>491</v>
      </c>
      <c r="B614" s="228">
        <f>COUNTIFS($E$1:E614,E614,$G$1:G614,G614)</f>
        <v>1</v>
      </c>
      <c r="C614" s="228"/>
      <c r="D614" s="966">
        <v>9092</v>
      </c>
      <c r="E614" s="233" t="s">
        <v>1827</v>
      </c>
      <c r="F614" s="107" t="s">
        <v>1828</v>
      </c>
      <c r="G614" s="974" t="s">
        <v>1829</v>
      </c>
      <c r="H614" s="230">
        <f t="shared" si="16"/>
        <v>117</v>
      </c>
      <c r="I614" s="107" t="s">
        <v>1826</v>
      </c>
      <c r="J614" s="232" t="s">
        <v>1830</v>
      </c>
      <c r="K614" s="230" t="s">
        <v>53</v>
      </c>
      <c r="L614" s="257" t="s">
        <v>48</v>
      </c>
      <c r="M614" s="230">
        <v>6</v>
      </c>
      <c r="N614" s="108">
        <v>9</v>
      </c>
      <c r="O614" s="108" t="s">
        <v>863</v>
      </c>
      <c r="P614" s="226"/>
      <c r="Q614" s="265" t="s">
        <v>1821</v>
      </c>
      <c r="R614" s="226"/>
      <c r="S614" s="226"/>
      <c r="T614" s="173" t="s">
        <v>545</v>
      </c>
      <c r="U614" s="177" t="s">
        <v>1214</v>
      </c>
      <c r="V614" s="173" t="s">
        <v>545</v>
      </c>
      <c r="W614" s="196" t="s">
        <v>1298</v>
      </c>
      <c r="X614" s="173" t="s">
        <v>808</v>
      </c>
      <c r="Y614" s="173" t="s">
        <v>545</v>
      </c>
      <c r="Z614" s="173" t="s">
        <v>545</v>
      </c>
      <c r="AA614" s="238" t="s">
        <v>545</v>
      </c>
      <c r="AB614" s="238" t="s">
        <v>545</v>
      </c>
      <c r="AC614" s="72"/>
      <c r="AE614" s="211"/>
      <c r="AF614" s="211" t="s">
        <v>545</v>
      </c>
      <c r="AG614" s="211" t="s">
        <v>545</v>
      </c>
      <c r="AH614" s="262" t="s">
        <v>158</v>
      </c>
      <c r="AI614" s="107" t="s">
        <v>1820</v>
      </c>
      <c r="AJ614" s="72"/>
      <c r="AL614" s="318">
        <v>34</v>
      </c>
      <c r="AP614" s="397">
        <v>1.1299999999999999</v>
      </c>
      <c r="AQ614" s="320">
        <v>2.82</v>
      </c>
      <c r="AR614" s="371">
        <v>94.6</v>
      </c>
      <c r="AS614" s="492">
        <v>98.55</v>
      </c>
      <c r="AT614" s="373">
        <v>0.400709219858156</v>
      </c>
      <c r="AU614" s="490">
        <v>37.907092198581552</v>
      </c>
      <c r="AV614" s="325">
        <v>1.1599260932046808E-2</v>
      </c>
      <c r="AX614" s="326"/>
      <c r="AZ614" s="231" t="s">
        <v>754</v>
      </c>
      <c r="BB614" s="231"/>
      <c r="BD614" s="491"/>
      <c r="BL614" s="331" t="e">
        <v>#DIV/0!</v>
      </c>
      <c r="BM614" s="332">
        <v>0</v>
      </c>
      <c r="BN614" s="231"/>
      <c r="BR614" s="330">
        <v>2.5</v>
      </c>
      <c r="BS614" s="330">
        <v>96.9</v>
      </c>
      <c r="BT614" s="477">
        <v>47480</v>
      </c>
      <c r="BU614" s="330">
        <v>3.0999999999999943</v>
      </c>
      <c r="BV614" s="330">
        <v>2.63</v>
      </c>
      <c r="BW614" s="330">
        <v>55.6</v>
      </c>
      <c r="BX614" s="330">
        <v>1.57</v>
      </c>
      <c r="BY614" s="330">
        <v>32.9</v>
      </c>
      <c r="BZ614" s="330">
        <v>0.93</v>
      </c>
      <c r="CA614" s="330">
        <v>4.5599999999999996</v>
      </c>
      <c r="CB614" s="330">
        <v>0.13</v>
      </c>
      <c r="CC614" s="330">
        <v>3.1E-2</v>
      </c>
      <c r="CN614" s="470"/>
      <c r="CO614" s="470"/>
      <c r="CP614" s="470"/>
      <c r="CQ614" s="470"/>
      <c r="CR614" s="470"/>
      <c r="CS614" s="470"/>
      <c r="CT614" s="470"/>
      <c r="CU614" s="470"/>
      <c r="CX614" s="158"/>
      <c r="CY614" s="158"/>
      <c r="CZ614" s="62"/>
      <c r="DA614" s="62"/>
      <c r="DO614" s="46" t="s">
        <v>48</v>
      </c>
      <c r="DQ614" s="98">
        <v>2</v>
      </c>
      <c r="DR614" s="553" t="s">
        <v>1019</v>
      </c>
      <c r="DS614" s="553" t="s">
        <v>1019</v>
      </c>
      <c r="DX614" s="230">
        <v>80.900000000000006</v>
      </c>
      <c r="DY614" s="223" t="s">
        <v>863</v>
      </c>
      <c r="DZ614" s="230">
        <v>76475</v>
      </c>
      <c r="EA614" s="230">
        <v>95</v>
      </c>
      <c r="EB614" s="230">
        <v>5</v>
      </c>
      <c r="EC614" s="223" t="s">
        <v>863</v>
      </c>
      <c r="ED614" s="223" t="s">
        <v>863</v>
      </c>
      <c r="EE614" s="223" t="s">
        <v>863</v>
      </c>
      <c r="EF614" s="223" t="s">
        <v>863</v>
      </c>
      <c r="EG614" s="230">
        <v>0</v>
      </c>
      <c r="EH614" s="546" t="s">
        <v>1092</v>
      </c>
      <c r="EQ614" s="548">
        <v>2</v>
      </c>
      <c r="ES614" s="548">
        <v>0</v>
      </c>
      <c r="ET614" s="548">
        <v>0</v>
      </c>
      <c r="EX614" s="35"/>
      <c r="FB614" s="714"/>
      <c r="FD614" s="601"/>
      <c r="FE614" s="601"/>
      <c r="FF614" s="93"/>
      <c r="FJ614" s="626" t="e">
        <v>#DIV/0!</v>
      </c>
      <c r="FK614" s="944" t="e">
        <v>#DIV/0!</v>
      </c>
      <c r="FL614" s="628" t="e">
        <v>#DIV/0!</v>
      </c>
      <c r="FM614" s="592"/>
      <c r="FN614" s="592"/>
      <c r="FP614" s="602"/>
      <c r="FQ614" s="544"/>
      <c r="FR614" s="93"/>
      <c r="FS614" s="629"/>
      <c r="GR614" s="225"/>
      <c r="GS614" s="225"/>
    </row>
    <row r="615" spans="1:201" hidden="1" x14ac:dyDescent="0.25">
      <c r="A615" s="101">
        <v>492</v>
      </c>
      <c r="B615" s="228">
        <f>COUNTIFS($E$1:E615,E615,$G$1:G615,G615)</f>
        <v>3</v>
      </c>
      <c r="C615" s="228"/>
      <c r="D615" s="966">
        <v>9093</v>
      </c>
      <c r="E615" s="233" t="s">
        <v>1711</v>
      </c>
      <c r="F615" s="107" t="s">
        <v>81</v>
      </c>
      <c r="G615" s="232">
        <v>7501034596</v>
      </c>
      <c r="H615" s="230">
        <f t="shared" si="16"/>
        <v>43</v>
      </c>
      <c r="I615" s="107" t="s">
        <v>1826</v>
      </c>
      <c r="J615" s="232" t="s">
        <v>1274</v>
      </c>
      <c r="K615" s="230" t="s">
        <v>53</v>
      </c>
      <c r="L615" s="257" t="s">
        <v>48</v>
      </c>
      <c r="M615" s="230">
        <v>7</v>
      </c>
      <c r="N615" s="108">
        <v>2</v>
      </c>
      <c r="O615" s="108" t="s">
        <v>863</v>
      </c>
      <c r="P615" s="227"/>
      <c r="Q615" s="265" t="s">
        <v>1821</v>
      </c>
      <c r="R615" s="226"/>
      <c r="S615" s="226"/>
      <c r="T615" s="173" t="s">
        <v>545</v>
      </c>
      <c r="U615" s="177" t="s">
        <v>545</v>
      </c>
      <c r="V615" s="173" t="s">
        <v>545</v>
      </c>
      <c r="W615" s="246" t="s">
        <v>1688</v>
      </c>
      <c r="X615" s="173" t="s">
        <v>545</v>
      </c>
      <c r="Y615" s="173" t="s">
        <v>545</v>
      </c>
      <c r="Z615" s="173" t="s">
        <v>545</v>
      </c>
      <c r="AA615" s="238" t="s">
        <v>545</v>
      </c>
      <c r="AB615" s="238" t="s">
        <v>545</v>
      </c>
      <c r="AC615" s="72"/>
      <c r="AE615" s="211"/>
      <c r="AF615" s="211" t="s">
        <v>545</v>
      </c>
      <c r="AG615" s="211" t="s">
        <v>545</v>
      </c>
      <c r="AH615" s="262" t="s">
        <v>161</v>
      </c>
      <c r="AI615" s="107"/>
      <c r="AJ615" s="72"/>
      <c r="AL615" s="318">
        <v>4.46</v>
      </c>
      <c r="AP615" s="397">
        <v>37.9</v>
      </c>
      <c r="AQ615" s="320">
        <v>39.200000000000003</v>
      </c>
      <c r="AR615" s="371">
        <v>19</v>
      </c>
      <c r="AS615" s="492">
        <v>96.1</v>
      </c>
      <c r="AT615" s="373">
        <v>0.96683673469387743</v>
      </c>
      <c r="AU615" s="490">
        <v>18.369897959183671</v>
      </c>
      <c r="AV615" s="325">
        <v>0.65120274914089338</v>
      </c>
      <c r="AW615" s="226">
        <v>30.4</v>
      </c>
      <c r="AX615" s="326">
        <v>2.16</v>
      </c>
      <c r="AY615" s="226">
        <v>5.69</v>
      </c>
      <c r="AZ615" s="231" t="s">
        <v>754</v>
      </c>
      <c r="BA615" s="345">
        <v>5.49</v>
      </c>
      <c r="BB615" s="231" t="s">
        <v>754</v>
      </c>
      <c r="BD615" s="491"/>
      <c r="BJ615" s="226">
        <v>43.5</v>
      </c>
      <c r="BK615" s="226">
        <v>54.9</v>
      </c>
      <c r="BL615" s="331">
        <v>0.79234972677595628</v>
      </c>
      <c r="BM615" s="332" t="s">
        <v>754</v>
      </c>
      <c r="BN615" s="231" t="s">
        <v>754</v>
      </c>
      <c r="BO615" s="226">
        <v>18.100000000000001</v>
      </c>
      <c r="BP615" s="226">
        <v>23.4</v>
      </c>
      <c r="BR615" s="62" t="s">
        <v>754</v>
      </c>
      <c r="BS615" s="62" t="s">
        <v>754</v>
      </c>
      <c r="BT615" s="62" t="s">
        <v>754</v>
      </c>
      <c r="BU615" s="62" t="s">
        <v>754</v>
      </c>
      <c r="BV615" s="62" t="s">
        <v>754</v>
      </c>
      <c r="BW615" s="62" t="s">
        <v>754</v>
      </c>
      <c r="BX615" s="62" t="s">
        <v>754</v>
      </c>
      <c r="BY615" s="62" t="s">
        <v>754</v>
      </c>
      <c r="BZ615" s="62" t="s">
        <v>754</v>
      </c>
      <c r="CA615" s="62" t="s">
        <v>754</v>
      </c>
      <c r="CB615" s="62" t="s">
        <v>754</v>
      </c>
      <c r="CC615" s="62" t="s">
        <v>754</v>
      </c>
      <c r="CN615" s="470"/>
      <c r="CO615" s="470"/>
      <c r="CP615" s="470"/>
      <c r="CQ615" s="470"/>
      <c r="CR615" s="470"/>
      <c r="CS615" s="470"/>
      <c r="CT615" s="470"/>
      <c r="CU615" s="470"/>
      <c r="CX615" s="158"/>
      <c r="CY615" s="158"/>
      <c r="CZ615" s="62"/>
      <c r="DA615" s="62"/>
      <c r="DO615" s="46" t="s">
        <v>48</v>
      </c>
      <c r="DX615" s="230" t="s">
        <v>863</v>
      </c>
      <c r="DY615" s="230" t="s">
        <v>863</v>
      </c>
      <c r="DZ615" s="230">
        <v>187</v>
      </c>
      <c r="EA615" s="230">
        <v>18.7</v>
      </c>
      <c r="EB615" s="230">
        <v>81.3</v>
      </c>
      <c r="EC615" s="223" t="s">
        <v>863</v>
      </c>
      <c r="ED615" s="223" t="s">
        <v>863</v>
      </c>
      <c r="EE615" s="223" t="s">
        <v>863</v>
      </c>
      <c r="EF615" s="223" t="s">
        <v>863</v>
      </c>
      <c r="EG615" s="230">
        <v>0</v>
      </c>
      <c r="EX615" s="35"/>
      <c r="FB615" s="714"/>
      <c r="FD615" s="601"/>
      <c r="FE615" s="601"/>
      <c r="FF615" s="93"/>
      <c r="FJ615" s="626" t="e">
        <v>#DIV/0!</v>
      </c>
      <c r="FK615" s="944" t="e">
        <v>#DIV/0!</v>
      </c>
      <c r="FL615" s="628" t="e">
        <v>#DIV/0!</v>
      </c>
      <c r="FM615" s="592"/>
      <c r="FN615" s="592"/>
      <c r="FP615" s="602"/>
      <c r="FQ615" s="544"/>
      <c r="FR615" s="93"/>
      <c r="FS615" s="629"/>
      <c r="GR615" s="225"/>
      <c r="GS615" s="225"/>
    </row>
    <row r="616" spans="1:201" hidden="1" x14ac:dyDescent="0.25">
      <c r="A616" s="101">
        <v>493</v>
      </c>
      <c r="B616" s="228">
        <f>COUNTIFS($E$1:E616,E616,$G$1:G616,G616)</f>
        <v>1</v>
      </c>
      <c r="C616" s="228"/>
      <c r="D616" s="966">
        <v>9104</v>
      </c>
      <c r="E616" s="10" t="s">
        <v>1835</v>
      </c>
      <c r="F616" s="209" t="s">
        <v>58</v>
      </c>
      <c r="G616" s="207">
        <v>515302283</v>
      </c>
      <c r="H616" s="230">
        <f t="shared" si="16"/>
        <v>67</v>
      </c>
      <c r="I616" s="209" t="s">
        <v>1836</v>
      </c>
      <c r="J616" s="210" t="s">
        <v>34</v>
      </c>
      <c r="K616" s="207" t="s">
        <v>53</v>
      </c>
      <c r="L616" s="256" t="s">
        <v>48</v>
      </c>
      <c r="M616" s="207">
        <v>12</v>
      </c>
      <c r="N616" s="209" t="s">
        <v>571</v>
      </c>
      <c r="O616" s="209" t="s">
        <v>863</v>
      </c>
      <c r="P616" s="228"/>
      <c r="Q616" s="302" t="s">
        <v>1821</v>
      </c>
      <c r="R616" s="230"/>
      <c r="S616" s="230"/>
      <c r="T616" s="239" t="s">
        <v>545</v>
      </c>
      <c r="U616" s="177" t="s">
        <v>1214</v>
      </c>
      <c r="V616" s="193" t="s">
        <v>545</v>
      </c>
      <c r="W616" s="196" t="s">
        <v>1298</v>
      </c>
      <c r="X616" s="173" t="s">
        <v>545</v>
      </c>
      <c r="Y616" s="173" t="s">
        <v>545</v>
      </c>
      <c r="Z616" s="173" t="s">
        <v>545</v>
      </c>
      <c r="AA616" s="105" t="s">
        <v>545</v>
      </c>
      <c r="AB616" s="105" t="s">
        <v>545</v>
      </c>
      <c r="AC616" s="72"/>
      <c r="AD616" s="62"/>
      <c r="AE616" s="230">
        <v>384380</v>
      </c>
      <c r="AF616" s="211" t="s">
        <v>545</v>
      </c>
      <c r="AG616" s="211" t="s">
        <v>545</v>
      </c>
      <c r="AH616" s="226" t="s">
        <v>161</v>
      </c>
      <c r="AI616" s="230" t="s">
        <v>1820</v>
      </c>
      <c r="AJ616" s="72"/>
      <c r="AL616" s="318">
        <v>53</v>
      </c>
      <c r="AP616" s="397">
        <v>73.5</v>
      </c>
      <c r="AQ616" s="320">
        <v>25.1</v>
      </c>
      <c r="AR616" s="371">
        <v>0.97</v>
      </c>
      <c r="AS616" s="492">
        <v>99.57</v>
      </c>
      <c r="AT616" s="373">
        <v>2.9282868525896411</v>
      </c>
      <c r="AU616" s="490">
        <v>2.8404382470119516</v>
      </c>
      <c r="AV616" s="325">
        <v>2.8193325661680091</v>
      </c>
      <c r="AX616" s="326"/>
      <c r="AZ616" s="231" t="s">
        <v>754</v>
      </c>
      <c r="BB616" s="231"/>
      <c r="BD616" s="491"/>
      <c r="BL616" s="331" t="e">
        <v>#DIV/0!</v>
      </c>
      <c r="BM616" s="332" t="s">
        <v>754</v>
      </c>
      <c r="BN616" s="231"/>
      <c r="BR616" s="330">
        <v>15.5</v>
      </c>
      <c r="BS616" s="330">
        <v>92.2</v>
      </c>
      <c r="BT616" s="477">
        <v>65691</v>
      </c>
      <c r="BU616" s="330">
        <v>7.7999999999999972</v>
      </c>
      <c r="BV616" s="330">
        <v>22.759999999999998</v>
      </c>
      <c r="BW616" s="330">
        <v>43.6</v>
      </c>
      <c r="BX616" s="330">
        <v>10.9</v>
      </c>
      <c r="BY616" s="330">
        <v>18.3</v>
      </c>
      <c r="BZ616" s="330">
        <v>4.5999999999999996</v>
      </c>
      <c r="CA616" s="330">
        <v>28.9</v>
      </c>
      <c r="CB616" s="330">
        <v>7.26</v>
      </c>
      <c r="CC616" s="330">
        <v>0.54</v>
      </c>
      <c r="CN616" s="470"/>
      <c r="CO616" s="470"/>
      <c r="CP616" s="470"/>
      <c r="CQ616" s="470"/>
      <c r="CR616" s="470"/>
      <c r="CS616" s="470"/>
      <c r="CT616" s="470"/>
      <c r="CU616" s="470"/>
      <c r="CX616" s="158"/>
      <c r="CY616" s="158"/>
      <c r="CZ616" s="62"/>
      <c r="DA616" s="62"/>
      <c r="DO616" s="46" t="s">
        <v>48</v>
      </c>
      <c r="DX616" s="223" t="s">
        <v>863</v>
      </c>
      <c r="DY616" s="223" t="s">
        <v>863</v>
      </c>
      <c r="DZ616" s="230">
        <v>412</v>
      </c>
      <c r="EA616" s="230">
        <v>7.5</v>
      </c>
      <c r="EB616" s="230">
        <v>92.5</v>
      </c>
      <c r="EC616" s="230">
        <v>0.7</v>
      </c>
      <c r="ED616" s="230">
        <v>933.1</v>
      </c>
      <c r="EE616" s="223" t="s">
        <v>863</v>
      </c>
      <c r="EF616" s="230">
        <v>1.99</v>
      </c>
      <c r="EG616" s="230">
        <v>0</v>
      </c>
      <c r="EX616" s="35"/>
      <c r="FB616" s="714"/>
      <c r="FD616" s="601"/>
      <c r="FE616" s="601"/>
      <c r="FF616" s="93"/>
      <c r="FJ616" s="589"/>
      <c r="FK616" s="612"/>
      <c r="FM616" s="592"/>
      <c r="FN616" s="592"/>
      <c r="FP616" s="602"/>
      <c r="FQ616" s="544"/>
      <c r="FR616" s="93"/>
      <c r="FS616" s="101"/>
      <c r="GR616" s="225"/>
      <c r="GS616" s="225"/>
    </row>
    <row r="617" spans="1:201" hidden="1" x14ac:dyDescent="0.25">
      <c r="A617" s="101">
        <v>494</v>
      </c>
      <c r="B617" s="228">
        <f>COUNTIFS($E$1:E617,E617,$G$1:G617,G617)</f>
        <v>1</v>
      </c>
      <c r="C617" s="228"/>
      <c r="D617" s="966">
        <v>9105</v>
      </c>
      <c r="E617" s="233" t="s">
        <v>1837</v>
      </c>
      <c r="F617" s="223" t="s">
        <v>1838</v>
      </c>
      <c r="G617" s="230">
        <v>515330043</v>
      </c>
      <c r="H617" s="230">
        <f t="shared" si="16"/>
        <v>67</v>
      </c>
      <c r="I617" s="223" t="s">
        <v>1836</v>
      </c>
      <c r="J617" s="232" t="s">
        <v>1839</v>
      </c>
      <c r="K617" s="230" t="s">
        <v>53</v>
      </c>
      <c r="L617" s="257" t="s">
        <v>48</v>
      </c>
      <c r="M617" s="230">
        <v>11</v>
      </c>
      <c r="N617" s="223" t="s">
        <v>571</v>
      </c>
      <c r="O617" s="223" t="s">
        <v>863</v>
      </c>
      <c r="P617" s="230"/>
      <c r="Q617" s="301" t="s">
        <v>1821</v>
      </c>
      <c r="R617" s="230"/>
      <c r="S617" s="230"/>
      <c r="T617" s="239" t="s">
        <v>545</v>
      </c>
      <c r="U617" s="177" t="s">
        <v>1214</v>
      </c>
      <c r="V617" s="193" t="s">
        <v>545</v>
      </c>
      <c r="W617" s="196" t="s">
        <v>1298</v>
      </c>
      <c r="X617" s="173" t="s">
        <v>545</v>
      </c>
      <c r="Y617" s="173" t="s">
        <v>545</v>
      </c>
      <c r="Z617" s="173" t="s">
        <v>545</v>
      </c>
      <c r="AA617" s="105" t="s">
        <v>545</v>
      </c>
      <c r="AB617" s="105" t="s">
        <v>545</v>
      </c>
      <c r="AC617" s="72"/>
      <c r="AD617" s="62"/>
      <c r="AE617" s="230">
        <v>392070</v>
      </c>
      <c r="AF617" s="211" t="s">
        <v>545</v>
      </c>
      <c r="AG617" s="211" t="s">
        <v>545</v>
      </c>
      <c r="AH617" s="226" t="s">
        <v>161</v>
      </c>
      <c r="AI617" s="230" t="s">
        <v>1820</v>
      </c>
      <c r="AJ617" s="72"/>
      <c r="AL617" s="318">
        <v>19.3</v>
      </c>
      <c r="AP617" s="397">
        <v>41.3</v>
      </c>
      <c r="AQ617" s="320">
        <v>45.4</v>
      </c>
      <c r="AR617" s="371">
        <v>9.82</v>
      </c>
      <c r="AS617" s="492">
        <v>96.519999999999982</v>
      </c>
      <c r="AT617" s="373">
        <v>0.9096916299559471</v>
      </c>
      <c r="AU617" s="490">
        <v>8.933171806167401</v>
      </c>
      <c r="AV617" s="325">
        <v>0.74791742122419413</v>
      </c>
      <c r="AX617" s="326"/>
      <c r="AZ617" s="231" t="s">
        <v>754</v>
      </c>
      <c r="BB617" s="231"/>
      <c r="BD617" s="491"/>
      <c r="BL617" s="331" t="e">
        <v>#DIV/0!</v>
      </c>
      <c r="BM617" s="332" t="s">
        <v>754</v>
      </c>
      <c r="BN617" s="231"/>
      <c r="BR617" s="330">
        <v>9.98</v>
      </c>
      <c r="BS617" s="330">
        <v>88.4</v>
      </c>
      <c r="BT617" s="477">
        <v>57158</v>
      </c>
      <c r="BU617" s="330">
        <v>11.599999999999994</v>
      </c>
      <c r="BV617" s="330">
        <v>39.58</v>
      </c>
      <c r="BW617" s="330">
        <v>6.63</v>
      </c>
      <c r="BX617" s="330">
        <v>3.01</v>
      </c>
      <c r="BY617" s="330">
        <v>15.4</v>
      </c>
      <c r="BZ617" s="330">
        <v>6.97</v>
      </c>
      <c r="CA617" s="330">
        <v>65.099999999999994</v>
      </c>
      <c r="CB617" s="330">
        <v>29.6</v>
      </c>
      <c r="CC617" s="330">
        <v>0.87</v>
      </c>
      <c r="CN617" s="470"/>
      <c r="CO617" s="470"/>
      <c r="CP617" s="470"/>
      <c r="CQ617" s="470"/>
      <c r="CR617" s="470"/>
      <c r="CS617" s="470"/>
      <c r="CT617" s="470"/>
      <c r="CU617" s="470"/>
      <c r="CX617" s="158"/>
      <c r="CY617" s="158"/>
      <c r="CZ617" s="62"/>
      <c r="DA617" s="62"/>
      <c r="DO617" s="46" t="s">
        <v>48</v>
      </c>
      <c r="DX617" s="223" t="s">
        <v>863</v>
      </c>
      <c r="DY617" s="223" t="s">
        <v>863</v>
      </c>
      <c r="DZ617" s="230">
        <v>170</v>
      </c>
      <c r="EA617" s="230">
        <v>18.2</v>
      </c>
      <c r="EB617" s="230">
        <v>81.8</v>
      </c>
      <c r="EC617" s="223" t="s">
        <v>2746</v>
      </c>
      <c r="ED617" s="230">
        <v>197.1</v>
      </c>
      <c r="EF617" s="230">
        <v>1.72</v>
      </c>
      <c r="EG617" s="230">
        <v>0</v>
      </c>
      <c r="EX617" s="35"/>
      <c r="FB617" s="714"/>
      <c r="FD617" s="601"/>
      <c r="FE617" s="601"/>
      <c r="FF617" s="93"/>
      <c r="FJ617" s="589"/>
      <c r="FK617" s="612"/>
      <c r="FM617" s="592"/>
      <c r="FN617" s="592"/>
      <c r="FP617" s="602"/>
      <c r="FQ617" s="544"/>
      <c r="FR617" s="93"/>
      <c r="FS617" s="101"/>
      <c r="GR617" s="225"/>
      <c r="GS617" s="225"/>
    </row>
    <row r="618" spans="1:201" hidden="1" x14ac:dyDescent="0.25">
      <c r="A618" s="101">
        <v>495</v>
      </c>
      <c r="B618" s="228">
        <f>COUNTIFS($E$1:E618,E618,$G$1:G618,G618)</f>
        <v>1</v>
      </c>
      <c r="C618" s="228"/>
      <c r="D618" s="966">
        <v>9106</v>
      </c>
      <c r="E618" s="233" t="s">
        <v>1840</v>
      </c>
      <c r="F618" s="223" t="s">
        <v>650</v>
      </c>
      <c r="G618" s="230">
        <v>476012073</v>
      </c>
      <c r="H618" s="230">
        <f t="shared" si="16"/>
        <v>71</v>
      </c>
      <c r="I618" s="223" t="s">
        <v>1836</v>
      </c>
      <c r="J618" s="232" t="s">
        <v>1841</v>
      </c>
      <c r="K618" s="230" t="s">
        <v>53</v>
      </c>
      <c r="L618" s="257" t="s">
        <v>48</v>
      </c>
      <c r="M618" s="230">
        <v>11</v>
      </c>
      <c r="N618" s="223" t="s">
        <v>1842</v>
      </c>
      <c r="O618" s="223" t="s">
        <v>863</v>
      </c>
      <c r="P618" s="230"/>
      <c r="Q618" s="301" t="s">
        <v>1821</v>
      </c>
      <c r="R618" s="230"/>
      <c r="S618" s="230"/>
      <c r="T618" s="239" t="s">
        <v>1545</v>
      </c>
      <c r="U618" s="177" t="s">
        <v>1214</v>
      </c>
      <c r="V618" s="193" t="s">
        <v>545</v>
      </c>
      <c r="W618" s="196" t="s">
        <v>1298</v>
      </c>
      <c r="X618" s="173" t="s">
        <v>808</v>
      </c>
      <c r="Y618" s="173" t="s">
        <v>545</v>
      </c>
      <c r="Z618" s="173" t="s">
        <v>545</v>
      </c>
      <c r="AA618" s="105" t="s">
        <v>545</v>
      </c>
      <c r="AB618" s="105" t="s">
        <v>545</v>
      </c>
      <c r="AC618" s="72"/>
      <c r="AD618" s="62"/>
      <c r="AE618" s="230">
        <v>39196250</v>
      </c>
      <c r="AF618" s="211" t="s">
        <v>545</v>
      </c>
      <c r="AG618" s="211" t="s">
        <v>545</v>
      </c>
      <c r="AH618" s="226" t="s">
        <v>161</v>
      </c>
      <c r="AI618" s="230" t="s">
        <v>1820</v>
      </c>
      <c r="AJ618" s="72"/>
      <c r="AL618" s="318">
        <v>77.099999999999994</v>
      </c>
      <c r="AP618" s="397">
        <v>0.95</v>
      </c>
      <c r="AQ618" s="320">
        <v>3.95</v>
      </c>
      <c r="AR618" s="371">
        <v>87.8</v>
      </c>
      <c r="AS618" s="502">
        <v>92.7</v>
      </c>
      <c r="AT618" s="373">
        <v>0.24050632911392403</v>
      </c>
      <c r="AU618" s="490">
        <v>21.116455696202529</v>
      </c>
      <c r="AV618" s="325">
        <v>1.0354223433242507E-2</v>
      </c>
      <c r="AX618" s="326"/>
      <c r="AZ618" s="231" t="s">
        <v>754</v>
      </c>
      <c r="BB618" s="231"/>
      <c r="BD618" s="491"/>
      <c r="BL618" s="331" t="e">
        <v>#DIV/0!</v>
      </c>
      <c r="BM618" s="332">
        <v>0.02</v>
      </c>
      <c r="BN618" s="231"/>
      <c r="BR618" s="330">
        <v>2.71</v>
      </c>
      <c r="BS618" s="330">
        <v>89.4</v>
      </c>
      <c r="BT618" s="477">
        <v>53071</v>
      </c>
      <c r="BU618" s="330">
        <v>10.599999999999994</v>
      </c>
      <c r="BV618" s="330">
        <v>3.3</v>
      </c>
      <c r="BW618" s="330">
        <v>23.3</v>
      </c>
      <c r="BX618" s="330">
        <v>0.92</v>
      </c>
      <c r="BY618" s="330">
        <v>45.2</v>
      </c>
      <c r="BZ618" s="330">
        <v>1.79</v>
      </c>
      <c r="CA618" s="330">
        <v>15.1</v>
      </c>
      <c r="CB618" s="330">
        <v>0.59</v>
      </c>
      <c r="CC618" s="330">
        <v>3.4000000000000002E-2</v>
      </c>
      <c r="CN618" s="470"/>
      <c r="CO618" s="470"/>
      <c r="CP618" s="470"/>
      <c r="CQ618" s="470"/>
      <c r="CR618" s="470"/>
      <c r="CS618" s="470"/>
      <c r="CT618" s="470"/>
      <c r="CU618" s="470"/>
      <c r="CX618" s="158"/>
      <c r="CY618" s="158"/>
      <c r="CZ618" s="62"/>
      <c r="DA618" s="62"/>
      <c r="DO618" s="46" t="s">
        <v>48</v>
      </c>
      <c r="DQ618" s="230">
        <v>2</v>
      </c>
      <c r="DX618" s="223" t="s">
        <v>863</v>
      </c>
      <c r="DY618" s="223" t="s">
        <v>863</v>
      </c>
      <c r="DZ618" s="230">
        <v>38687</v>
      </c>
      <c r="EA618" s="230">
        <v>94.2</v>
      </c>
      <c r="EB618" s="230">
        <v>5.8</v>
      </c>
      <c r="EC618" s="223" t="s">
        <v>863</v>
      </c>
      <c r="ED618" s="223" t="s">
        <v>863</v>
      </c>
      <c r="EE618" s="223" t="s">
        <v>863</v>
      </c>
      <c r="EF618" s="223" t="s">
        <v>863</v>
      </c>
      <c r="EG618" s="230">
        <v>0</v>
      </c>
      <c r="EQ618" s="548">
        <v>3</v>
      </c>
      <c r="ES618" s="548">
        <v>2</v>
      </c>
      <c r="ET618" s="548">
        <v>2</v>
      </c>
      <c r="EX618" s="35"/>
      <c r="FB618" s="714"/>
      <c r="FD618" s="601"/>
      <c r="FE618" s="601"/>
      <c r="FF618" s="93"/>
      <c r="FJ618" s="589"/>
      <c r="FK618" s="612"/>
      <c r="FM618" s="592"/>
      <c r="FN618" s="592"/>
      <c r="FP618" s="602"/>
      <c r="FQ618" s="544"/>
      <c r="FR618" s="93"/>
      <c r="FS618" s="101"/>
      <c r="GR618" s="225"/>
      <c r="GS618" s="225"/>
    </row>
    <row r="619" spans="1:201" hidden="1" x14ac:dyDescent="0.25">
      <c r="A619" s="101">
        <v>496</v>
      </c>
      <c r="B619" s="228">
        <f>COUNTIFS($E$1:E619,E619,$G$1:G619,G619)</f>
        <v>3</v>
      </c>
      <c r="C619" s="228"/>
      <c r="D619" s="966">
        <v>9119</v>
      </c>
      <c r="E619" s="107" t="s">
        <v>1633</v>
      </c>
      <c r="F619" s="107" t="s">
        <v>55</v>
      </c>
      <c r="G619" s="232">
        <v>6062131141</v>
      </c>
      <c r="H619" s="230">
        <f t="shared" si="16"/>
        <v>58</v>
      </c>
      <c r="I619" s="107" t="s">
        <v>1846</v>
      </c>
      <c r="J619" s="232" t="s">
        <v>1635</v>
      </c>
      <c r="K619" s="230" t="s">
        <v>53</v>
      </c>
      <c r="L619" s="257" t="s">
        <v>48</v>
      </c>
      <c r="M619" s="107">
        <v>11</v>
      </c>
      <c r="N619" s="108" t="s">
        <v>825</v>
      </c>
      <c r="O619" s="108" t="s">
        <v>863</v>
      </c>
      <c r="P619" s="226"/>
      <c r="Q619" s="265" t="s">
        <v>1821</v>
      </c>
      <c r="R619" s="226"/>
      <c r="S619" s="226"/>
      <c r="T619" s="173" t="s">
        <v>545</v>
      </c>
      <c r="U619" s="177" t="s">
        <v>1214</v>
      </c>
      <c r="V619" s="193" t="s">
        <v>545</v>
      </c>
      <c r="W619" s="246" t="s">
        <v>1688</v>
      </c>
      <c r="X619" s="173" t="s">
        <v>545</v>
      </c>
      <c r="Y619" s="173" t="s">
        <v>545</v>
      </c>
      <c r="Z619" s="173" t="s">
        <v>545</v>
      </c>
      <c r="AA619" s="108"/>
      <c r="AB619" s="238" t="s">
        <v>545</v>
      </c>
      <c r="AD619" s="211">
        <v>42243</v>
      </c>
      <c r="AE619" s="504">
        <v>211.2</v>
      </c>
      <c r="AF619" s="211" t="s">
        <v>545</v>
      </c>
      <c r="AG619" s="211" t="s">
        <v>545</v>
      </c>
      <c r="AH619" s="262" t="s">
        <v>158</v>
      </c>
      <c r="AI619" s="226"/>
      <c r="AJ619" s="318"/>
      <c r="AL619" s="226"/>
      <c r="AN619" s="397"/>
      <c r="AO619" s="320"/>
      <c r="AP619" s="371"/>
      <c r="AQ619" s="492">
        <v>0</v>
      </c>
      <c r="AR619" s="373" t="e">
        <v>#DIV/0!</v>
      </c>
      <c r="AS619" s="490" t="e">
        <v>#DIV/0!</v>
      </c>
      <c r="AT619" s="325" t="e">
        <v>#DIV/0!</v>
      </c>
      <c r="AU619" s="226"/>
      <c r="AV619" s="326"/>
      <c r="AX619" s="226"/>
      <c r="AY619" s="345"/>
      <c r="AZ619" s="231"/>
      <c r="BA619" s="491"/>
      <c r="BB619" s="491"/>
      <c r="BC619" s="226"/>
      <c r="BD619" s="226"/>
      <c r="BJ619" s="331" t="e">
        <v>#DIV/0!</v>
      </c>
      <c r="BK619" s="332" t="s">
        <v>754</v>
      </c>
      <c r="BL619" s="231"/>
      <c r="BM619" s="226"/>
      <c r="BO619" s="162"/>
      <c r="BP619" s="62"/>
      <c r="BQ619" s="62"/>
      <c r="CB619" s="226"/>
      <c r="CC619" s="226"/>
      <c r="CL619" s="470"/>
      <c r="CM619" s="470"/>
      <c r="CN619" s="470"/>
      <c r="CO619" s="470"/>
      <c r="CP619" s="470"/>
      <c r="CQ619" s="470"/>
      <c r="CR619" s="470"/>
      <c r="CS619" s="470"/>
      <c r="CT619" s="226"/>
      <c r="CU619" s="226"/>
      <c r="CV619" s="158"/>
      <c r="CW619" s="158"/>
      <c r="CX619" s="62"/>
      <c r="CY619" s="62"/>
      <c r="CZ619" s="335"/>
      <c r="DB619" s="226"/>
      <c r="DG619" s="4"/>
      <c r="DI619" s="226"/>
      <c r="DL619" s="231"/>
      <c r="DO619" s="46" t="s">
        <v>48</v>
      </c>
      <c r="DX619" s="223" t="s">
        <v>863</v>
      </c>
      <c r="DY619" s="223" t="s">
        <v>863</v>
      </c>
      <c r="DZ619" s="230">
        <v>95</v>
      </c>
      <c r="EA619" s="230">
        <v>6.4</v>
      </c>
      <c r="EB619" s="230">
        <v>93.6</v>
      </c>
      <c r="EC619" s="223" t="s">
        <v>863</v>
      </c>
      <c r="ED619" s="223" t="s">
        <v>863</v>
      </c>
      <c r="EE619" s="223" t="s">
        <v>863</v>
      </c>
      <c r="EF619" s="223" t="s">
        <v>863</v>
      </c>
      <c r="EG619" s="230">
        <v>0</v>
      </c>
      <c r="EU619" s="233"/>
      <c r="EX619" s="93"/>
      <c r="FB619" s="612"/>
      <c r="FC619" s="601"/>
      <c r="FD619" s="93"/>
      <c r="FE619" s="93"/>
      <c r="FF619" s="93"/>
      <c r="FH619" s="589"/>
      <c r="FI619" s="589"/>
      <c r="FJ619" s="589"/>
      <c r="FK619" s="591"/>
      <c r="FL619" s="592"/>
      <c r="FM619" s="592"/>
      <c r="FN619" s="602"/>
      <c r="FO619" s="544"/>
      <c r="FP619" s="93"/>
      <c r="FQ619" s="101"/>
      <c r="FR619" s="93"/>
      <c r="GR619" s="225"/>
      <c r="GS619" s="225"/>
    </row>
    <row r="620" spans="1:201" s="260" customFormat="1" hidden="1" x14ac:dyDescent="0.25">
      <c r="A620" s="101">
        <v>497</v>
      </c>
      <c r="B620" s="228">
        <f>COUNTIFS($E$1:E620,E620,$G$1:G620,G620)</f>
        <v>1</v>
      </c>
      <c r="C620" s="228"/>
      <c r="D620" s="966">
        <v>9124</v>
      </c>
      <c r="E620" s="107" t="s">
        <v>1847</v>
      </c>
      <c r="F620" s="107" t="s">
        <v>33</v>
      </c>
      <c r="G620" s="230">
        <v>5951041514</v>
      </c>
      <c r="H620" s="230">
        <f t="shared" si="16"/>
        <v>59</v>
      </c>
      <c r="I620" s="107" t="s">
        <v>1848</v>
      </c>
      <c r="J620" s="232" t="s">
        <v>34</v>
      </c>
      <c r="K620" s="230" t="s">
        <v>53</v>
      </c>
      <c r="L620" s="257" t="s">
        <v>48</v>
      </c>
      <c r="M620" s="230">
        <v>6.7</v>
      </c>
      <c r="N620" s="108" t="s">
        <v>571</v>
      </c>
      <c r="O620" s="108" t="s">
        <v>863</v>
      </c>
      <c r="P620" s="226"/>
      <c r="Q620" s="265" t="s">
        <v>1821</v>
      </c>
      <c r="R620" s="226"/>
      <c r="S620" s="226"/>
      <c r="T620" s="173" t="s">
        <v>545</v>
      </c>
      <c r="U620" s="173" t="s">
        <v>545</v>
      </c>
      <c r="V620" s="173" t="s">
        <v>545</v>
      </c>
      <c r="W620" s="246" t="s">
        <v>1688</v>
      </c>
      <c r="X620" s="173" t="s">
        <v>808</v>
      </c>
      <c r="Y620" s="173" t="s">
        <v>545</v>
      </c>
      <c r="Z620" s="173" t="s">
        <v>545</v>
      </c>
      <c r="AA620" s="72"/>
      <c r="AB620" s="72"/>
      <c r="AC620" s="226"/>
      <c r="AD620" s="211">
        <v>24409</v>
      </c>
      <c r="AE620" s="211">
        <v>183</v>
      </c>
      <c r="AF620" s="211" t="s">
        <v>545</v>
      </c>
      <c r="AG620" s="211" t="s">
        <v>545</v>
      </c>
      <c r="AH620" s="262" t="s">
        <v>161</v>
      </c>
      <c r="AI620" s="226"/>
      <c r="AJ620" s="318"/>
      <c r="AK620" s="226"/>
      <c r="AL620" s="226"/>
      <c r="AM620" s="226"/>
      <c r="AN620" s="397"/>
      <c r="AO620" s="320"/>
      <c r="AP620" s="371"/>
      <c r="AQ620" s="492">
        <v>0</v>
      </c>
      <c r="AR620" s="373" t="e">
        <v>#DIV/0!</v>
      </c>
      <c r="AS620" s="490" t="e">
        <v>#DIV/0!</v>
      </c>
      <c r="AT620" s="325" t="e">
        <v>#DIV/0!</v>
      </c>
      <c r="AU620" s="226"/>
      <c r="AV620" s="326"/>
      <c r="AW620" s="226"/>
      <c r="AX620" s="226"/>
      <c r="AY620" s="345"/>
      <c r="AZ620" s="231"/>
      <c r="BA620" s="491"/>
      <c r="BB620" s="491"/>
      <c r="BC620" s="226"/>
      <c r="BD620" s="226"/>
      <c r="BE620" s="226"/>
      <c r="BF620" s="226"/>
      <c r="BG620" s="226"/>
      <c r="BH620" s="226"/>
      <c r="BI620" s="226"/>
      <c r="BJ620" s="331" t="e">
        <v>#DIV/0!</v>
      </c>
      <c r="BK620" s="332"/>
      <c r="BL620" s="231"/>
      <c r="BM620" s="226"/>
      <c r="BN620" s="226"/>
      <c r="BO620" s="162"/>
      <c r="BP620" s="62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226"/>
      <c r="CC620" s="226"/>
      <c r="CD620" s="226"/>
      <c r="CE620" s="226"/>
      <c r="CF620" s="226"/>
      <c r="CG620" s="226"/>
      <c r="CH620" s="226"/>
      <c r="CI620" s="226"/>
      <c r="CJ620" s="226"/>
      <c r="CK620" s="226"/>
      <c r="CL620" s="470"/>
      <c r="CM620" s="470"/>
      <c r="CN620" s="470"/>
      <c r="CO620" s="470"/>
      <c r="CP620" s="470"/>
      <c r="CQ620" s="470"/>
      <c r="CR620" s="470"/>
      <c r="CS620" s="470"/>
      <c r="CT620" s="226"/>
      <c r="CU620" s="226"/>
      <c r="CV620" s="158"/>
      <c r="CW620" s="158"/>
      <c r="CX620" s="62"/>
      <c r="CY620" s="62"/>
      <c r="CZ620" s="335"/>
      <c r="DA620" s="226"/>
      <c r="DB620" s="226"/>
      <c r="DC620" s="226"/>
      <c r="DD620" s="226"/>
      <c r="DE620" s="226"/>
      <c r="DF620" s="226"/>
      <c r="DG620" s="4"/>
      <c r="DH620" s="226"/>
      <c r="DI620" s="226"/>
      <c r="DJ620" s="226"/>
      <c r="DK620" s="226"/>
      <c r="DL620" s="231"/>
      <c r="DM620" s="226"/>
      <c r="DN620" s="62"/>
      <c r="DO620" s="46" t="s">
        <v>48</v>
      </c>
      <c r="DP620" s="981"/>
      <c r="DQ620" s="230"/>
      <c r="DR620" s="547"/>
      <c r="DS620" s="547"/>
      <c r="DT620" s="230"/>
      <c r="DU620" s="230"/>
      <c r="DV620" s="230"/>
      <c r="DW620" s="230"/>
      <c r="DX620" s="223" t="s">
        <v>863</v>
      </c>
      <c r="DY620" s="223" t="s">
        <v>863</v>
      </c>
      <c r="DZ620" s="230">
        <v>137</v>
      </c>
      <c r="EA620" s="230">
        <v>22.6</v>
      </c>
      <c r="EB620" s="230">
        <v>77.400000000000006</v>
      </c>
      <c r="EC620" s="223" t="s">
        <v>863</v>
      </c>
      <c r="ED620" s="223" t="s">
        <v>863</v>
      </c>
      <c r="EE620" s="223" t="s">
        <v>863</v>
      </c>
      <c r="EF620" s="223" t="s">
        <v>863</v>
      </c>
      <c r="EG620" s="230">
        <v>0</v>
      </c>
      <c r="EH620" s="547"/>
      <c r="EI620" s="282"/>
      <c r="EJ620" s="282"/>
      <c r="EK620" s="457"/>
      <c r="EL620" s="457"/>
      <c r="EM620" s="457"/>
      <c r="EN620" s="457"/>
      <c r="EO620" s="457"/>
      <c r="EP620" s="548"/>
      <c r="EQ620" s="548"/>
      <c r="ER620" s="457"/>
      <c r="ES620" s="548"/>
      <c r="ET620" s="548"/>
      <c r="EU620" s="233"/>
      <c r="EV620" s="457"/>
      <c r="EW620" s="457"/>
      <c r="EX620" s="93"/>
      <c r="EY620" s="93"/>
      <c r="EZ620" s="93"/>
      <c r="FA620" s="93"/>
      <c r="FB620" s="612"/>
      <c r="FC620" s="601"/>
      <c r="FD620" s="93"/>
      <c r="FE620" s="93"/>
      <c r="FF620" s="93"/>
      <c r="FG620" s="93"/>
      <c r="FH620" s="589"/>
      <c r="FI620" s="589"/>
      <c r="FJ620" s="589"/>
      <c r="FK620" s="591"/>
      <c r="FL620" s="592"/>
      <c r="FM620" s="592"/>
      <c r="FN620" s="602"/>
      <c r="FO620" s="544"/>
      <c r="FP620" s="93"/>
      <c r="FQ620" s="101"/>
      <c r="FR620" s="93"/>
      <c r="FS620" s="93"/>
      <c r="FT620" s="93"/>
      <c r="FU620" s="93"/>
      <c r="FV620" s="93"/>
      <c r="FW620" s="93"/>
      <c r="FX620" s="93"/>
      <c r="FY620" s="93"/>
      <c r="FZ620" s="93"/>
      <c r="GA620" s="93"/>
      <c r="GB620" s="93"/>
      <c r="GC620" s="93"/>
      <c r="GD620" s="93"/>
      <c r="GE620" s="93"/>
      <c r="GF620" s="93"/>
      <c r="GG620" s="93"/>
      <c r="GH620" s="93"/>
      <c r="GI620" s="93"/>
      <c r="GJ620" s="93"/>
      <c r="GK620" s="93"/>
      <c r="GL620" s="93"/>
      <c r="GM620" s="93"/>
      <c r="GN620" s="93"/>
      <c r="GO620" s="93"/>
      <c r="GP620" s="93"/>
      <c r="GQ620" s="93"/>
      <c r="GR620" s="225"/>
      <c r="GS620" s="225"/>
    </row>
    <row r="621" spans="1:201" hidden="1" x14ac:dyDescent="0.25">
      <c r="A621" s="101">
        <v>498</v>
      </c>
      <c r="B621" s="228">
        <f>COUNTIFS($E$1:E621,E621,$G$1:G621,G621)</f>
        <v>1</v>
      </c>
      <c r="C621" s="228"/>
      <c r="D621" s="966">
        <v>9127</v>
      </c>
      <c r="E621" s="107" t="s">
        <v>1849</v>
      </c>
      <c r="F621" s="107" t="s">
        <v>44</v>
      </c>
      <c r="G621" s="232">
        <v>450420444</v>
      </c>
      <c r="H621" s="230">
        <f t="shared" si="16"/>
        <v>73</v>
      </c>
      <c r="I621" s="107" t="s">
        <v>1850</v>
      </c>
      <c r="J621" s="232" t="s">
        <v>1851</v>
      </c>
      <c r="K621" s="230" t="s">
        <v>53</v>
      </c>
      <c r="L621" s="257" t="s">
        <v>48</v>
      </c>
      <c r="M621" s="107">
        <v>7</v>
      </c>
      <c r="N621" s="108" t="s">
        <v>1600</v>
      </c>
      <c r="O621" s="108" t="s">
        <v>863</v>
      </c>
      <c r="P621" s="226"/>
      <c r="Q621" s="265" t="s">
        <v>1821</v>
      </c>
      <c r="R621" s="226"/>
      <c r="S621" s="226"/>
      <c r="T621" s="173" t="s">
        <v>545</v>
      </c>
      <c r="U621" s="177" t="s">
        <v>1214</v>
      </c>
      <c r="V621" s="173" t="s">
        <v>545</v>
      </c>
      <c r="W621" s="196" t="s">
        <v>1298</v>
      </c>
      <c r="X621" s="173" t="s">
        <v>808</v>
      </c>
      <c r="Y621" s="173" t="s">
        <v>545</v>
      </c>
      <c r="Z621" s="173" t="s">
        <v>545</v>
      </c>
      <c r="AA621" s="108"/>
      <c r="AB621" s="238"/>
      <c r="AD621" s="211"/>
      <c r="AE621" s="504"/>
      <c r="AF621" s="211"/>
      <c r="AG621" s="211"/>
      <c r="AH621" s="262" t="s">
        <v>1852</v>
      </c>
      <c r="AI621" s="226"/>
      <c r="AJ621" s="318"/>
      <c r="AL621" s="226"/>
      <c r="AN621" s="397"/>
      <c r="AO621" s="320"/>
      <c r="AP621" s="371"/>
      <c r="AQ621" s="492">
        <v>0</v>
      </c>
      <c r="AR621" s="373" t="e">
        <v>#DIV/0!</v>
      </c>
      <c r="AS621" s="490" t="e">
        <v>#DIV/0!</v>
      </c>
      <c r="AT621" s="325" t="e">
        <v>#DIV/0!</v>
      </c>
      <c r="AU621" s="226"/>
      <c r="AV621" s="326"/>
      <c r="AX621" s="226"/>
      <c r="AY621" s="345"/>
      <c r="AZ621" s="231"/>
      <c r="BA621" s="491"/>
      <c r="BB621" s="491"/>
      <c r="BC621" s="226"/>
      <c r="BD621" s="226"/>
      <c r="BJ621" s="331" t="e">
        <v>#DIV/0!</v>
      </c>
      <c r="BK621" s="332"/>
      <c r="BL621" s="231"/>
      <c r="BM621" s="226"/>
      <c r="BO621" s="162"/>
      <c r="BP621" s="62"/>
      <c r="BQ621" s="62"/>
      <c r="CB621" s="226"/>
      <c r="CC621" s="226"/>
      <c r="CL621" s="470"/>
      <c r="CM621" s="470"/>
      <c r="CN621" s="470"/>
      <c r="CO621" s="470"/>
      <c r="CP621" s="470"/>
      <c r="CQ621" s="470"/>
      <c r="CR621" s="470"/>
      <c r="CS621" s="470"/>
      <c r="CT621" s="226"/>
      <c r="CU621" s="226"/>
      <c r="CV621" s="158"/>
      <c r="CW621" s="158"/>
      <c r="CX621" s="62"/>
      <c r="CY621" s="62"/>
      <c r="CZ621" s="335"/>
      <c r="DB621" s="226"/>
      <c r="DG621" s="4"/>
      <c r="DI621" s="226"/>
      <c r="DL621" s="231"/>
      <c r="DO621" s="46" t="s">
        <v>48</v>
      </c>
      <c r="DX621" s="223" t="s">
        <v>863</v>
      </c>
      <c r="DY621" s="223" t="s">
        <v>863</v>
      </c>
      <c r="DZ621" s="230">
        <v>274</v>
      </c>
      <c r="EA621" s="230">
        <v>14.2</v>
      </c>
      <c r="EB621" s="230">
        <v>85.8</v>
      </c>
      <c r="EC621" s="223" t="s">
        <v>863</v>
      </c>
      <c r="ED621" s="223" t="s">
        <v>863</v>
      </c>
      <c r="EE621" s="223" t="s">
        <v>863</v>
      </c>
      <c r="EF621" s="223" t="s">
        <v>863</v>
      </c>
      <c r="EG621" s="230">
        <v>0</v>
      </c>
      <c r="EU621" s="233"/>
      <c r="EX621" s="93"/>
      <c r="FB621" s="601"/>
      <c r="FC621" s="601"/>
      <c r="FD621" s="93"/>
      <c r="FE621" s="93"/>
      <c r="FF621" s="93"/>
      <c r="FH621" s="589"/>
      <c r="FI621" s="589"/>
      <c r="FJ621" s="589"/>
      <c r="FK621" s="592"/>
      <c r="FL621" s="592"/>
      <c r="FM621" s="592"/>
      <c r="FN621" s="602"/>
      <c r="FO621" s="544"/>
      <c r="FP621" s="93"/>
      <c r="FQ621" s="101"/>
      <c r="FR621" s="93"/>
      <c r="GR621" s="225"/>
      <c r="GS621" s="225"/>
    </row>
    <row r="622" spans="1:201" hidden="1" x14ac:dyDescent="0.25">
      <c r="A622" s="101">
        <v>499</v>
      </c>
      <c r="B622" s="228">
        <f>COUNTIFS($E$1:E622,E622,$G$1:G622,G622)</f>
        <v>1</v>
      </c>
      <c r="C622" s="228"/>
      <c r="D622" s="966">
        <v>9128</v>
      </c>
      <c r="E622" s="107" t="s">
        <v>1853</v>
      </c>
      <c r="F622" s="107" t="s">
        <v>1854</v>
      </c>
      <c r="G622" s="232">
        <v>9751255723</v>
      </c>
      <c r="H622" s="230">
        <f t="shared" si="16"/>
        <v>21</v>
      </c>
      <c r="I622" s="107" t="s">
        <v>1850</v>
      </c>
      <c r="J622" s="232" t="s">
        <v>1147</v>
      </c>
      <c r="K622" s="230" t="s">
        <v>53</v>
      </c>
      <c r="L622" s="257" t="s">
        <v>48</v>
      </c>
      <c r="M622" s="107">
        <v>8</v>
      </c>
      <c r="N622" s="108">
        <v>9</v>
      </c>
      <c r="O622" s="108" t="s">
        <v>863</v>
      </c>
      <c r="P622" s="226"/>
      <c r="Q622" s="265" t="s">
        <v>1821</v>
      </c>
      <c r="R622" s="226"/>
      <c r="S622" s="226"/>
      <c r="T622" s="173" t="s">
        <v>545</v>
      </c>
      <c r="U622" s="173" t="s">
        <v>545</v>
      </c>
      <c r="V622" s="173" t="s">
        <v>545</v>
      </c>
      <c r="W622" s="246" t="s">
        <v>1688</v>
      </c>
      <c r="X622" s="173" t="s">
        <v>545</v>
      </c>
      <c r="Y622" s="173" t="s">
        <v>545</v>
      </c>
      <c r="Z622" s="173" t="s">
        <v>545</v>
      </c>
      <c r="AA622" s="108"/>
      <c r="AB622" s="238"/>
      <c r="AD622" s="211"/>
      <c r="AE622" s="504"/>
      <c r="AF622" s="211"/>
      <c r="AG622" s="211"/>
      <c r="AH622" s="262" t="s">
        <v>158</v>
      </c>
      <c r="AI622" s="226"/>
      <c r="AJ622" s="318"/>
      <c r="AL622" s="226"/>
      <c r="AN622" s="397"/>
      <c r="AO622" s="320"/>
      <c r="AP622" s="371"/>
      <c r="AQ622" s="492">
        <v>0</v>
      </c>
      <c r="AR622" s="373" t="e">
        <v>#DIV/0!</v>
      </c>
      <c r="AS622" s="490" t="e">
        <v>#DIV/0!</v>
      </c>
      <c r="AT622" s="325" t="e">
        <v>#DIV/0!</v>
      </c>
      <c r="AU622" s="226"/>
      <c r="AV622" s="326"/>
      <c r="AX622" s="226"/>
      <c r="AY622" s="345"/>
      <c r="AZ622" s="231"/>
      <c r="BA622" s="491"/>
      <c r="BB622" s="491"/>
      <c r="BC622" s="226"/>
      <c r="BD622" s="226"/>
      <c r="BJ622" s="331"/>
      <c r="BK622" s="332"/>
      <c r="BL622" s="231"/>
      <c r="BM622" s="226"/>
      <c r="BO622" s="162"/>
      <c r="BP622" s="62"/>
      <c r="BQ622" s="62"/>
      <c r="CB622" s="226"/>
      <c r="CC622" s="226"/>
      <c r="CL622" s="470"/>
      <c r="CM622" s="470"/>
      <c r="CN622" s="470"/>
      <c r="CO622" s="470"/>
      <c r="CP622" s="470"/>
      <c r="CQ622" s="470"/>
      <c r="CR622" s="470"/>
      <c r="CS622" s="470"/>
      <c r="CT622" s="226"/>
      <c r="CU622" s="226"/>
      <c r="CV622" s="158"/>
      <c r="CW622" s="158"/>
      <c r="CX622" s="62"/>
      <c r="CY622" s="62"/>
      <c r="CZ622" s="335"/>
      <c r="DB622" s="226"/>
      <c r="DG622" s="4"/>
      <c r="DI622" s="226"/>
      <c r="DL622" s="231"/>
      <c r="DO622" s="46" t="s">
        <v>48</v>
      </c>
      <c r="DX622" s="230">
        <v>178.1</v>
      </c>
      <c r="DY622" s="223" t="s">
        <v>863</v>
      </c>
      <c r="DZ622" s="230">
        <v>1166</v>
      </c>
      <c r="EA622" s="230">
        <v>69</v>
      </c>
      <c r="EB622" s="230">
        <v>31</v>
      </c>
      <c r="EC622" s="223" t="s">
        <v>863</v>
      </c>
      <c r="ED622" s="223" t="s">
        <v>863</v>
      </c>
      <c r="EE622" s="223" t="s">
        <v>863</v>
      </c>
      <c r="EF622" s="223" t="s">
        <v>863</v>
      </c>
      <c r="EG622" s="230">
        <v>0</v>
      </c>
      <c r="EU622" s="233"/>
      <c r="EX622" s="93"/>
      <c r="FB622" s="601"/>
      <c r="FC622" s="601"/>
      <c r="FD622" s="93"/>
      <c r="FE622" s="93"/>
      <c r="FF622" s="93"/>
      <c r="FH622" s="589"/>
      <c r="FI622" s="589"/>
      <c r="FJ622" s="589"/>
      <c r="FK622" s="592"/>
      <c r="FL622" s="592"/>
      <c r="FM622" s="592"/>
      <c r="FN622" s="602"/>
      <c r="FO622" s="544"/>
      <c r="FP622" s="93"/>
      <c r="FQ622" s="101"/>
      <c r="FR622" s="93"/>
      <c r="GR622" s="225"/>
      <c r="GS622" s="225"/>
    </row>
    <row r="623" spans="1:201" hidden="1" x14ac:dyDescent="0.25">
      <c r="A623" s="101">
        <v>500</v>
      </c>
      <c r="B623" s="228">
        <f>COUNTIFS($E$1:E623,E623,$G$1:G623,G623)</f>
        <v>2</v>
      </c>
      <c r="C623" s="228"/>
      <c r="D623" s="966">
        <v>9129</v>
      </c>
      <c r="E623" s="107" t="s">
        <v>183</v>
      </c>
      <c r="F623" s="107" t="s">
        <v>184</v>
      </c>
      <c r="G623" s="232">
        <v>6101201062</v>
      </c>
      <c r="H623" s="230">
        <f t="shared" si="16"/>
        <v>57</v>
      </c>
      <c r="I623" s="107" t="s">
        <v>1850</v>
      </c>
      <c r="J623" s="232" t="s">
        <v>1855</v>
      </c>
      <c r="K623" s="230" t="s">
        <v>53</v>
      </c>
      <c r="L623" s="257" t="s">
        <v>48</v>
      </c>
      <c r="M623" s="107">
        <v>5</v>
      </c>
      <c r="N623" s="108" t="s">
        <v>658</v>
      </c>
      <c r="O623" s="108" t="s">
        <v>863</v>
      </c>
      <c r="P623" s="226"/>
      <c r="Q623" s="265" t="s">
        <v>1821</v>
      </c>
      <c r="R623" s="226"/>
      <c r="S623" s="226"/>
      <c r="T623" s="173" t="s">
        <v>545</v>
      </c>
      <c r="U623" s="177" t="s">
        <v>1214</v>
      </c>
      <c r="V623" s="173" t="s">
        <v>545</v>
      </c>
      <c r="W623" s="196" t="s">
        <v>1298</v>
      </c>
      <c r="X623" s="173" t="s">
        <v>808</v>
      </c>
      <c r="Y623" s="173" t="s">
        <v>545</v>
      </c>
      <c r="Z623" s="173" t="s">
        <v>545</v>
      </c>
      <c r="AA623" s="108"/>
      <c r="AB623" s="238"/>
      <c r="AD623" s="211"/>
      <c r="AE623" s="504"/>
      <c r="AF623" s="211"/>
      <c r="AG623" s="211"/>
      <c r="AH623" s="262" t="s">
        <v>158</v>
      </c>
      <c r="AI623" s="231" t="s">
        <v>1820</v>
      </c>
      <c r="AJ623" s="318"/>
      <c r="AL623" s="226"/>
      <c r="AN623" s="397"/>
      <c r="AO623" s="320"/>
      <c r="AP623" s="371"/>
      <c r="AQ623" s="492">
        <v>0</v>
      </c>
      <c r="AR623" s="373" t="e">
        <v>#DIV/0!</v>
      </c>
      <c r="AS623" s="490" t="e">
        <v>#DIV/0!</v>
      </c>
      <c r="AT623" s="325" t="e">
        <v>#DIV/0!</v>
      </c>
      <c r="AU623" s="226"/>
      <c r="AV623" s="326"/>
      <c r="AX623" s="226"/>
      <c r="AY623" s="345"/>
      <c r="AZ623" s="231"/>
      <c r="BA623" s="491"/>
      <c r="BB623" s="491"/>
      <c r="BC623" s="226"/>
      <c r="BD623" s="226"/>
      <c r="BJ623" s="331"/>
      <c r="BK623" s="332"/>
      <c r="BL623" s="231"/>
      <c r="BM623" s="226"/>
      <c r="BO623" s="162"/>
      <c r="BP623" s="62"/>
      <c r="BQ623" s="62"/>
      <c r="CB623" s="226"/>
      <c r="CC623" s="226"/>
      <c r="CL623" s="470"/>
      <c r="CM623" s="470"/>
      <c r="CN623" s="470"/>
      <c r="CO623" s="470"/>
      <c r="CP623" s="470"/>
      <c r="CQ623" s="470"/>
      <c r="CR623" s="470"/>
      <c r="CS623" s="470"/>
      <c r="CT623" s="226"/>
      <c r="CU623" s="226"/>
      <c r="CV623" s="158"/>
      <c r="CW623" s="158"/>
      <c r="CX623" s="62"/>
      <c r="CY623" s="62"/>
      <c r="CZ623" s="335"/>
      <c r="DB623" s="226"/>
      <c r="DG623" s="4"/>
      <c r="DI623" s="226"/>
      <c r="DL623" s="231"/>
      <c r="DO623" s="46" t="s">
        <v>48</v>
      </c>
      <c r="DX623" s="223" t="s">
        <v>863</v>
      </c>
      <c r="DY623" s="223" t="s">
        <v>863</v>
      </c>
      <c r="DZ623" s="230">
        <v>55505</v>
      </c>
      <c r="EA623" s="230">
        <v>92.7</v>
      </c>
      <c r="EB623" s="230">
        <v>7.3</v>
      </c>
      <c r="EC623" s="223" t="s">
        <v>863</v>
      </c>
      <c r="ED623" s="223" t="s">
        <v>863</v>
      </c>
      <c r="EE623" s="223" t="s">
        <v>863</v>
      </c>
      <c r="EF623" s="223" t="s">
        <v>863</v>
      </c>
      <c r="EG623" s="230">
        <v>0</v>
      </c>
      <c r="EQ623" s="548">
        <v>2</v>
      </c>
      <c r="ES623" s="548">
        <v>2</v>
      </c>
      <c r="ET623" s="548">
        <v>1</v>
      </c>
      <c r="EU623" s="233"/>
      <c r="EX623" s="93"/>
      <c r="FB623" s="601"/>
      <c r="FC623" s="601"/>
      <c r="FD623" s="93"/>
      <c r="FE623" s="93"/>
      <c r="FF623" s="93"/>
      <c r="FH623" s="589"/>
      <c r="FI623" s="589"/>
      <c r="FJ623" s="589"/>
      <c r="FK623" s="592"/>
      <c r="FL623" s="592"/>
      <c r="FM623" s="592"/>
      <c r="FN623" s="602"/>
      <c r="FO623" s="544"/>
      <c r="FP623" s="93"/>
      <c r="FQ623" s="101"/>
      <c r="FR623" s="93"/>
      <c r="GR623" s="225"/>
      <c r="GS623" s="225"/>
    </row>
    <row r="624" spans="1:201" hidden="1" x14ac:dyDescent="0.25">
      <c r="A624" s="101">
        <v>501</v>
      </c>
      <c r="B624" s="228">
        <f>COUNTIFS($E$1:E624,E624,$G$1:G624,G624)</f>
        <v>1</v>
      </c>
      <c r="C624" s="228"/>
      <c r="D624" s="966">
        <v>9149</v>
      </c>
      <c r="E624" s="107" t="s">
        <v>1856</v>
      </c>
      <c r="F624" s="107" t="s">
        <v>51</v>
      </c>
      <c r="G624" s="232">
        <v>5754240987</v>
      </c>
      <c r="H624" s="230">
        <f t="shared" si="16"/>
        <v>61</v>
      </c>
      <c r="I624" s="107" t="s">
        <v>1857</v>
      </c>
      <c r="J624" s="232" t="s">
        <v>92</v>
      </c>
      <c r="K624" s="230" t="s">
        <v>53</v>
      </c>
      <c r="L624" s="257" t="s">
        <v>48</v>
      </c>
      <c r="M624" s="223">
        <v>7.5</v>
      </c>
      <c r="N624" s="108" t="s">
        <v>1858</v>
      </c>
      <c r="O624" s="108" t="s">
        <v>863</v>
      </c>
      <c r="P624" s="226"/>
      <c r="Q624" s="265" t="s">
        <v>1821</v>
      </c>
      <c r="R624" s="226"/>
      <c r="S624" s="226"/>
      <c r="T624" s="173" t="s">
        <v>545</v>
      </c>
      <c r="U624" s="173" t="s">
        <v>545</v>
      </c>
      <c r="V624" s="173" t="s">
        <v>545</v>
      </c>
      <c r="W624" s="246" t="s">
        <v>1688</v>
      </c>
      <c r="X624" s="173" t="s">
        <v>545</v>
      </c>
      <c r="Y624" s="173" t="s">
        <v>545</v>
      </c>
      <c r="Z624" s="173" t="s">
        <v>545</v>
      </c>
      <c r="AA624" s="108"/>
      <c r="AB624" s="238"/>
      <c r="AD624" s="211"/>
      <c r="AE624" s="504"/>
      <c r="AF624" s="211"/>
      <c r="AG624" s="211"/>
      <c r="AH624" s="262" t="s">
        <v>161</v>
      </c>
      <c r="AI624" s="226"/>
      <c r="AJ624" s="318"/>
      <c r="AL624" s="226"/>
      <c r="AN624" s="397"/>
      <c r="AO624" s="320"/>
      <c r="AP624" s="371"/>
      <c r="AQ624" s="492">
        <v>0</v>
      </c>
      <c r="AR624" s="373" t="e">
        <v>#DIV/0!</v>
      </c>
      <c r="AS624" s="490" t="e">
        <v>#DIV/0!</v>
      </c>
      <c r="AT624" s="325" t="e">
        <v>#DIV/0!</v>
      </c>
      <c r="AU624" s="226"/>
      <c r="AV624" s="326"/>
      <c r="AX624" s="226"/>
      <c r="AY624" s="345"/>
      <c r="AZ624" s="231"/>
      <c r="BA624" s="491"/>
      <c r="BB624" s="491"/>
      <c r="BC624" s="226"/>
      <c r="BD624" s="226"/>
      <c r="BJ624" s="331"/>
      <c r="BK624" s="332"/>
      <c r="BL624" s="231"/>
      <c r="BM624" s="226"/>
      <c r="BO624" s="162"/>
      <c r="BP624" s="62"/>
      <c r="BQ624" s="62"/>
      <c r="CB624" s="226"/>
      <c r="CC624" s="226"/>
      <c r="CL624" s="470"/>
      <c r="CM624" s="470"/>
      <c r="CN624" s="470"/>
      <c r="CO624" s="470"/>
      <c r="CP624" s="470"/>
      <c r="CQ624" s="470"/>
      <c r="CR624" s="470"/>
      <c r="CS624" s="470"/>
      <c r="CT624" s="226"/>
      <c r="CU624" s="226"/>
      <c r="CV624" s="158"/>
      <c r="CW624" s="158"/>
      <c r="CX624" s="62"/>
      <c r="CY624" s="62"/>
      <c r="CZ624" s="335"/>
      <c r="DB624" s="226"/>
      <c r="DG624" s="4"/>
      <c r="DI624" s="226"/>
      <c r="DL624" s="231"/>
      <c r="DO624" s="46" t="s">
        <v>48</v>
      </c>
      <c r="DX624" s="223" t="s">
        <v>863</v>
      </c>
      <c r="DY624" s="223" t="s">
        <v>863</v>
      </c>
      <c r="DZ624" s="230">
        <v>199</v>
      </c>
      <c r="EA624" s="230">
        <v>24.6</v>
      </c>
      <c r="EB624" s="230">
        <v>75.400000000000006</v>
      </c>
      <c r="EC624" s="223" t="s">
        <v>863</v>
      </c>
      <c r="ED624" s="223" t="s">
        <v>863</v>
      </c>
      <c r="EE624" s="223" t="s">
        <v>863</v>
      </c>
      <c r="EF624" s="223" t="s">
        <v>863</v>
      </c>
      <c r="EG624" s="230">
        <v>0</v>
      </c>
      <c r="EU624" s="233"/>
      <c r="EX624" s="93"/>
      <c r="FB624" s="601"/>
      <c r="FC624" s="601"/>
      <c r="FD624" s="93"/>
      <c r="FE624" s="93"/>
      <c r="FF624" s="93"/>
      <c r="FH624" s="589"/>
      <c r="FI624" s="589"/>
      <c r="FJ624" s="589"/>
      <c r="FK624" s="592"/>
      <c r="FL624" s="592"/>
      <c r="FM624" s="592"/>
      <c r="FN624" s="602"/>
      <c r="FO624" s="544"/>
      <c r="FP624" s="93"/>
      <c r="FQ624" s="101"/>
      <c r="FR624" s="93"/>
      <c r="GR624" s="225"/>
      <c r="GS624" s="225"/>
    </row>
    <row r="625" spans="1:201" hidden="1" x14ac:dyDescent="0.25">
      <c r="A625" s="101">
        <v>502</v>
      </c>
      <c r="B625" s="228">
        <f>COUNTIFS($E$1:E625,E625,$G$1:G625,G625)</f>
        <v>1</v>
      </c>
      <c r="C625" s="228"/>
      <c r="D625" s="966">
        <v>9150</v>
      </c>
      <c r="E625" s="107" t="s">
        <v>1859</v>
      </c>
      <c r="F625" s="107" t="s">
        <v>498</v>
      </c>
      <c r="G625" s="232">
        <v>7501145322</v>
      </c>
      <c r="H625" s="230">
        <f t="shared" si="16"/>
        <v>43</v>
      </c>
      <c r="I625" s="107" t="s">
        <v>1857</v>
      </c>
      <c r="J625" s="232" t="s">
        <v>1860</v>
      </c>
      <c r="K625" s="230" t="s">
        <v>53</v>
      </c>
      <c r="L625" s="257" t="s">
        <v>48</v>
      </c>
      <c r="M625" s="107">
        <v>17.5</v>
      </c>
      <c r="N625" s="108" t="s">
        <v>571</v>
      </c>
      <c r="O625" s="108" t="s">
        <v>863</v>
      </c>
      <c r="P625" s="226"/>
      <c r="Q625" s="265" t="s">
        <v>1821</v>
      </c>
      <c r="R625" s="226"/>
      <c r="S625" s="226"/>
      <c r="T625" s="173" t="s">
        <v>545</v>
      </c>
      <c r="U625" s="173" t="s">
        <v>545</v>
      </c>
      <c r="V625" s="173" t="s">
        <v>545</v>
      </c>
      <c r="W625" s="246" t="s">
        <v>1688</v>
      </c>
      <c r="X625" s="173" t="s">
        <v>545</v>
      </c>
      <c r="Y625" s="173" t="s">
        <v>545</v>
      </c>
      <c r="Z625" s="173" t="s">
        <v>545</v>
      </c>
      <c r="AA625" s="108"/>
      <c r="AB625" s="238"/>
      <c r="AD625" s="211"/>
      <c r="AE625" s="504" t="s">
        <v>957</v>
      </c>
      <c r="AF625" s="211"/>
      <c r="AG625" s="211"/>
      <c r="AH625" s="262" t="s">
        <v>158</v>
      </c>
      <c r="AI625" s="226"/>
      <c r="AJ625" s="318"/>
      <c r="AL625" s="226"/>
      <c r="AN625" s="397"/>
      <c r="AO625" s="320"/>
      <c r="AP625" s="371"/>
      <c r="AQ625" s="492">
        <v>0</v>
      </c>
      <c r="AR625" s="373" t="e">
        <v>#DIV/0!</v>
      </c>
      <c r="AS625" s="490" t="e">
        <v>#DIV/0!</v>
      </c>
      <c r="AT625" s="325" t="e">
        <v>#DIV/0!</v>
      </c>
      <c r="AU625" s="226"/>
      <c r="AV625" s="326"/>
      <c r="AX625" s="226"/>
      <c r="AY625" s="345"/>
      <c r="AZ625" s="231"/>
      <c r="BA625" s="491"/>
      <c r="BB625" s="491"/>
      <c r="BC625" s="226"/>
      <c r="BD625" s="226"/>
      <c r="BJ625" s="331"/>
      <c r="BK625" s="332"/>
      <c r="BL625" s="231"/>
      <c r="BM625" s="226"/>
      <c r="BO625" s="162"/>
      <c r="BP625" s="62"/>
      <c r="BQ625" s="62"/>
      <c r="CB625" s="226"/>
      <c r="CC625" s="226"/>
      <c r="CL625" s="470"/>
      <c r="CM625" s="470"/>
      <c r="CN625" s="470"/>
      <c r="CO625" s="470"/>
      <c r="CP625" s="470"/>
      <c r="CQ625" s="470"/>
      <c r="CR625" s="470"/>
      <c r="CS625" s="470"/>
      <c r="CT625" s="226"/>
      <c r="CU625" s="226"/>
      <c r="CV625" s="158"/>
      <c r="CW625" s="158"/>
      <c r="CX625" s="62"/>
      <c r="CY625" s="62"/>
      <c r="CZ625" s="335"/>
      <c r="DB625" s="226"/>
      <c r="DG625" s="4"/>
      <c r="DI625" s="226"/>
      <c r="DL625" s="231"/>
      <c r="DO625" s="46" t="s">
        <v>48</v>
      </c>
      <c r="DX625" s="223" t="s">
        <v>863</v>
      </c>
      <c r="DY625" s="223" t="s">
        <v>863</v>
      </c>
      <c r="DZ625" s="230">
        <v>490</v>
      </c>
      <c r="EA625" s="230">
        <v>14.5</v>
      </c>
      <c r="EB625" s="230">
        <v>85.5</v>
      </c>
      <c r="EC625" s="223" t="s">
        <v>863</v>
      </c>
      <c r="ED625" s="223" t="s">
        <v>863</v>
      </c>
      <c r="EE625" s="223" t="s">
        <v>863</v>
      </c>
      <c r="EF625" s="223" t="s">
        <v>863</v>
      </c>
      <c r="EG625" s="223">
        <v>0</v>
      </c>
      <c r="EU625" s="233"/>
      <c r="EX625" s="93"/>
      <c r="FB625" s="601"/>
      <c r="FC625" s="601"/>
      <c r="FD625" s="93"/>
      <c r="FE625" s="93"/>
      <c r="FF625" s="93"/>
      <c r="FH625" s="589"/>
      <c r="FI625" s="589"/>
      <c r="FJ625" s="589"/>
      <c r="FK625" s="592"/>
      <c r="FL625" s="592"/>
      <c r="FM625" s="592"/>
      <c r="FN625" s="602"/>
      <c r="FO625" s="544"/>
      <c r="FP625" s="93"/>
      <c r="FQ625" s="101"/>
      <c r="FR625" s="93"/>
      <c r="GR625" s="225"/>
      <c r="GS625" s="225"/>
    </row>
    <row r="626" spans="1:201" hidden="1" x14ac:dyDescent="0.25">
      <c r="A626" s="101">
        <v>503</v>
      </c>
      <c r="B626" s="228">
        <f>COUNTIFS($E$1:E626,E626,$G$1:G626,G626)</f>
        <v>2</v>
      </c>
      <c r="C626" s="228"/>
      <c r="D626" s="966">
        <v>9151</v>
      </c>
      <c r="E626" s="107" t="s">
        <v>1810</v>
      </c>
      <c r="F626" s="107" t="s">
        <v>44</v>
      </c>
      <c r="G626" s="232">
        <v>5411181512</v>
      </c>
      <c r="H626" s="230">
        <f t="shared" si="16"/>
        <v>64</v>
      </c>
      <c r="I626" s="107" t="s">
        <v>1861</v>
      </c>
      <c r="J626" s="232" t="s">
        <v>1862</v>
      </c>
      <c r="K626" s="230" t="s">
        <v>53</v>
      </c>
      <c r="L626" s="257" t="s">
        <v>48</v>
      </c>
      <c r="M626" s="107">
        <v>50</v>
      </c>
      <c r="N626" s="108" t="s">
        <v>1863</v>
      </c>
      <c r="O626" s="108" t="s">
        <v>969</v>
      </c>
      <c r="P626" s="226"/>
      <c r="Q626" s="265" t="s">
        <v>1821</v>
      </c>
      <c r="R626" s="226"/>
      <c r="S626" s="226"/>
      <c r="T626" s="173" t="s">
        <v>545</v>
      </c>
      <c r="U626" s="177" t="s">
        <v>1214</v>
      </c>
      <c r="V626" s="173" t="s">
        <v>545</v>
      </c>
      <c r="W626" s="196" t="s">
        <v>1298</v>
      </c>
      <c r="X626" s="173" t="s">
        <v>808</v>
      </c>
      <c r="Y626" s="173" t="s">
        <v>545</v>
      </c>
      <c r="Z626" s="173" t="s">
        <v>545</v>
      </c>
      <c r="AA626" s="108"/>
      <c r="AB626" s="238"/>
      <c r="AD626" s="211"/>
      <c r="AE626" s="504"/>
      <c r="AF626" s="211"/>
      <c r="AG626" s="211"/>
      <c r="AH626" s="262" t="s">
        <v>158</v>
      </c>
      <c r="AI626" s="226"/>
      <c r="AJ626" s="318"/>
      <c r="AL626" s="226"/>
      <c r="AN626" s="397"/>
      <c r="AO626" s="320"/>
      <c r="AP626" s="371"/>
      <c r="AQ626" s="492">
        <v>0</v>
      </c>
      <c r="AR626" s="373" t="e">
        <v>#DIV/0!</v>
      </c>
      <c r="AS626" s="490" t="e">
        <v>#DIV/0!</v>
      </c>
      <c r="AT626" s="325" t="e">
        <v>#DIV/0!</v>
      </c>
      <c r="AU626" s="226"/>
      <c r="AV626" s="326"/>
      <c r="AX626" s="226"/>
      <c r="AY626" s="345"/>
      <c r="AZ626" s="231"/>
      <c r="BA626" s="491"/>
      <c r="BB626" s="491"/>
      <c r="BC626" s="226"/>
      <c r="BD626" s="226"/>
      <c r="BJ626" s="331"/>
      <c r="BK626" s="332"/>
      <c r="BL626" s="231"/>
      <c r="BM626" s="226"/>
      <c r="BO626" s="162"/>
      <c r="BP626" s="62"/>
      <c r="BQ626" s="62"/>
      <c r="CB626" s="226"/>
      <c r="CC626" s="226"/>
      <c r="CL626" s="470"/>
      <c r="CM626" s="470"/>
      <c r="CN626" s="470"/>
      <c r="CO626" s="470"/>
      <c r="CP626" s="470"/>
      <c r="CQ626" s="470"/>
      <c r="CR626" s="470"/>
      <c r="CS626" s="470"/>
      <c r="CT626" s="226"/>
      <c r="CU626" s="226"/>
      <c r="CV626" s="158"/>
      <c r="CW626" s="158"/>
      <c r="CX626" s="62"/>
      <c r="CY626" s="62"/>
      <c r="CZ626" s="335"/>
      <c r="DB626" s="226"/>
      <c r="DG626" s="4"/>
      <c r="DI626" s="226"/>
      <c r="DL626" s="231"/>
      <c r="DO626" s="46" t="s">
        <v>48</v>
      </c>
      <c r="DX626" s="223" t="s">
        <v>863</v>
      </c>
      <c r="DY626" s="223" t="s">
        <v>863</v>
      </c>
      <c r="DZ626" s="230">
        <v>168</v>
      </c>
      <c r="EA626" s="230">
        <v>7.2</v>
      </c>
      <c r="EB626" s="230">
        <v>92.8</v>
      </c>
      <c r="EC626" s="223" t="s">
        <v>863</v>
      </c>
      <c r="ED626" s="223" t="s">
        <v>863</v>
      </c>
      <c r="EE626" s="223" t="s">
        <v>863</v>
      </c>
      <c r="EF626" s="223" t="s">
        <v>863</v>
      </c>
      <c r="EG626" s="230">
        <v>0</v>
      </c>
      <c r="EU626" s="233"/>
      <c r="EX626" s="93"/>
      <c r="FB626" s="601"/>
      <c r="FC626" s="601"/>
      <c r="FD626" s="93"/>
      <c r="FE626" s="93"/>
      <c r="FF626" s="93"/>
      <c r="FH626" s="589"/>
      <c r="FI626" s="589"/>
      <c r="FJ626" s="589"/>
      <c r="FK626" s="592"/>
      <c r="FL626" s="592"/>
      <c r="FM626" s="592"/>
      <c r="FN626" s="602"/>
      <c r="FO626" s="544"/>
      <c r="FP626" s="93"/>
      <c r="FQ626" s="101"/>
      <c r="FR626" s="93"/>
      <c r="GR626" s="225"/>
      <c r="GS626" s="225"/>
    </row>
    <row r="627" spans="1:201" hidden="1" x14ac:dyDescent="0.25">
      <c r="A627" s="101">
        <v>504</v>
      </c>
      <c r="B627" s="228">
        <f>COUNTIFS($E$1:E627,E627,$G$1:G627,G627)</f>
        <v>3</v>
      </c>
      <c r="C627" s="228"/>
      <c r="D627" s="966">
        <v>9152</v>
      </c>
      <c r="E627" s="107" t="s">
        <v>107</v>
      </c>
      <c r="F627" s="107" t="s">
        <v>63</v>
      </c>
      <c r="G627" s="232">
        <v>6112040396</v>
      </c>
      <c r="H627" s="230">
        <f t="shared" si="16"/>
        <v>57</v>
      </c>
      <c r="I627" s="107" t="s">
        <v>1861</v>
      </c>
      <c r="J627" s="232" t="s">
        <v>133</v>
      </c>
      <c r="K627" s="230" t="s">
        <v>53</v>
      </c>
      <c r="L627" s="257" t="s">
        <v>48</v>
      </c>
      <c r="M627" s="107">
        <v>12</v>
      </c>
      <c r="N627" s="108" t="s">
        <v>741</v>
      </c>
      <c r="O627" s="108" t="s">
        <v>863</v>
      </c>
      <c r="P627" s="226"/>
      <c r="Q627" s="265" t="s">
        <v>1821</v>
      </c>
      <c r="R627" s="226"/>
      <c r="S627" s="226"/>
      <c r="T627" s="173" t="s">
        <v>545</v>
      </c>
      <c r="U627" s="177" t="s">
        <v>1214</v>
      </c>
      <c r="V627" s="173" t="s">
        <v>545</v>
      </c>
      <c r="W627" s="196" t="s">
        <v>1298</v>
      </c>
      <c r="X627" s="173" t="s">
        <v>808</v>
      </c>
      <c r="Y627" s="173" t="s">
        <v>545</v>
      </c>
      <c r="Z627" s="173" t="s">
        <v>545</v>
      </c>
      <c r="AA627" s="108"/>
      <c r="AB627" s="238"/>
      <c r="AD627" s="211"/>
      <c r="AE627" s="504"/>
      <c r="AF627" s="211"/>
      <c r="AG627" s="211"/>
      <c r="AH627" s="262" t="s">
        <v>161</v>
      </c>
      <c r="AI627" s="226"/>
      <c r="AJ627" s="318"/>
      <c r="AL627" s="226"/>
      <c r="AN627" s="397"/>
      <c r="AO627" s="320"/>
      <c r="AP627" s="371"/>
      <c r="AQ627" s="492">
        <v>0</v>
      </c>
      <c r="AR627" s="373" t="e">
        <v>#DIV/0!</v>
      </c>
      <c r="AS627" s="490" t="e">
        <v>#DIV/0!</v>
      </c>
      <c r="AT627" s="325" t="e">
        <v>#DIV/0!</v>
      </c>
      <c r="AU627" s="226"/>
      <c r="AV627" s="326"/>
      <c r="AX627" s="226"/>
      <c r="AY627" s="345"/>
      <c r="AZ627" s="231"/>
      <c r="BA627" s="491"/>
      <c r="BB627" s="491"/>
      <c r="BC627" s="226"/>
      <c r="BD627" s="226"/>
      <c r="BJ627" s="331"/>
      <c r="BK627" s="332"/>
      <c r="BL627" s="231"/>
      <c r="BM627" s="226"/>
      <c r="BO627" s="162"/>
      <c r="BP627" s="62"/>
      <c r="BQ627" s="62"/>
      <c r="CB627" s="226"/>
      <c r="CC627" s="226"/>
      <c r="CL627" s="470"/>
      <c r="CM627" s="470"/>
      <c r="CN627" s="470"/>
      <c r="CO627" s="470"/>
      <c r="CP627" s="470"/>
      <c r="CQ627" s="470"/>
      <c r="CR627" s="470"/>
      <c r="CS627" s="470"/>
      <c r="CT627" s="226"/>
      <c r="CU627" s="226"/>
      <c r="CV627" s="158"/>
      <c r="CW627" s="158"/>
      <c r="CX627" s="62"/>
      <c r="CY627" s="62"/>
      <c r="CZ627" s="335"/>
      <c r="DB627" s="226"/>
      <c r="DG627" s="4"/>
      <c r="DI627" s="226"/>
      <c r="DL627" s="231"/>
      <c r="DO627" s="46" t="s">
        <v>48</v>
      </c>
      <c r="DX627" s="274" t="s">
        <v>863</v>
      </c>
      <c r="DY627" s="274" t="s">
        <v>863</v>
      </c>
      <c r="DZ627" s="230">
        <v>266</v>
      </c>
      <c r="EA627" s="230">
        <v>9</v>
      </c>
      <c r="EB627" s="230">
        <v>91</v>
      </c>
      <c r="EC627" s="908" t="s">
        <v>863</v>
      </c>
      <c r="ED627" s="908" t="s">
        <v>863</v>
      </c>
      <c r="EE627" s="908" t="s">
        <v>863</v>
      </c>
      <c r="EF627" s="274" t="s">
        <v>863</v>
      </c>
      <c r="EG627" s="230">
        <v>0</v>
      </c>
      <c r="EU627" s="233"/>
      <c r="EX627" s="93"/>
      <c r="FB627" s="601"/>
      <c r="FC627" s="601"/>
      <c r="FD627" s="93"/>
      <c r="FE627" s="93"/>
      <c r="FF627" s="93"/>
      <c r="FH627" s="589"/>
      <c r="FI627" s="589"/>
      <c r="FJ627" s="589"/>
      <c r="FK627" s="592"/>
      <c r="FL627" s="592"/>
      <c r="FM627" s="592"/>
      <c r="FN627" s="602"/>
      <c r="FO627" s="544"/>
      <c r="FP627" s="93"/>
      <c r="FQ627" s="101"/>
      <c r="FR627" s="93"/>
      <c r="GR627" s="225"/>
      <c r="GS627" s="225"/>
    </row>
    <row r="628" spans="1:201" hidden="1" x14ac:dyDescent="0.25">
      <c r="A628" s="101">
        <v>505</v>
      </c>
      <c r="B628" s="228">
        <f>COUNTIFS($E$1:E628,E628,$G$1:G628,G628)</f>
        <v>1</v>
      </c>
      <c r="C628" s="228"/>
      <c r="D628" s="966">
        <v>9153</v>
      </c>
      <c r="E628" s="107" t="s">
        <v>1864</v>
      </c>
      <c r="F628" s="107" t="s">
        <v>54</v>
      </c>
      <c r="G628" s="232">
        <v>496120309</v>
      </c>
      <c r="H628" s="230">
        <f t="shared" si="16"/>
        <v>69</v>
      </c>
      <c r="I628" s="107" t="s">
        <v>1861</v>
      </c>
      <c r="J628" s="232" t="s">
        <v>34</v>
      </c>
      <c r="K628" s="230" t="s">
        <v>53</v>
      </c>
      <c r="L628" s="257" t="s">
        <v>48</v>
      </c>
      <c r="M628" s="107">
        <v>4</v>
      </c>
      <c r="N628" s="108" t="s">
        <v>757</v>
      </c>
      <c r="O628" s="108" t="s">
        <v>863</v>
      </c>
      <c r="P628" s="226"/>
      <c r="Q628" s="265" t="s">
        <v>1821</v>
      </c>
      <c r="R628" s="226"/>
      <c r="S628" s="226"/>
      <c r="T628" s="173" t="s">
        <v>545</v>
      </c>
      <c r="U628" s="173" t="s">
        <v>545</v>
      </c>
      <c r="V628" s="173" t="s">
        <v>545</v>
      </c>
      <c r="W628" s="246" t="s">
        <v>1688</v>
      </c>
      <c r="X628" s="173" t="s">
        <v>545</v>
      </c>
      <c r="Y628" s="173" t="s">
        <v>545</v>
      </c>
      <c r="Z628" s="173" t="s">
        <v>545</v>
      </c>
      <c r="AA628" s="108"/>
      <c r="AB628" s="238"/>
      <c r="AD628" s="211"/>
      <c r="AE628" s="504"/>
      <c r="AF628" s="211"/>
      <c r="AG628" s="211"/>
      <c r="AH628" s="262" t="s">
        <v>161</v>
      </c>
      <c r="AI628" s="226"/>
      <c r="AJ628" s="318"/>
      <c r="AL628" s="226"/>
      <c r="AN628" s="397"/>
      <c r="AO628" s="320"/>
      <c r="AP628" s="371"/>
      <c r="AQ628" s="492"/>
      <c r="AR628" s="373"/>
      <c r="AS628" s="490"/>
      <c r="AT628" s="325"/>
      <c r="AU628" s="226"/>
      <c r="AV628" s="326"/>
      <c r="AX628" s="226"/>
      <c r="AY628" s="345"/>
      <c r="AZ628" s="231"/>
      <c r="BA628" s="491"/>
      <c r="BB628" s="491"/>
      <c r="BC628" s="226"/>
      <c r="BD628" s="226"/>
      <c r="BJ628" s="331"/>
      <c r="BK628" s="332"/>
      <c r="BL628" s="231"/>
      <c r="BM628" s="226"/>
      <c r="BO628" s="162"/>
      <c r="BP628" s="62"/>
      <c r="BQ628" s="62"/>
      <c r="CB628" s="226"/>
      <c r="CC628" s="226"/>
      <c r="CL628" s="470"/>
      <c r="CM628" s="470"/>
      <c r="CN628" s="470"/>
      <c r="CO628" s="470"/>
      <c r="CP628" s="470"/>
      <c r="CQ628" s="470"/>
      <c r="CR628" s="470"/>
      <c r="CS628" s="470"/>
      <c r="CT628" s="226"/>
      <c r="CU628" s="226"/>
      <c r="CV628" s="158"/>
      <c r="CW628" s="158"/>
      <c r="CX628" s="62"/>
      <c r="CY628" s="62"/>
      <c r="CZ628" s="335"/>
      <c r="DB628" s="226"/>
      <c r="DG628" s="4"/>
      <c r="DI628" s="226"/>
      <c r="DL628" s="231"/>
      <c r="DO628" s="46" t="s">
        <v>48</v>
      </c>
      <c r="DX628" s="223" t="s">
        <v>863</v>
      </c>
      <c r="DY628" s="223" t="s">
        <v>863</v>
      </c>
      <c r="DZ628" s="230">
        <v>610</v>
      </c>
      <c r="EA628" s="230">
        <v>28.9</v>
      </c>
      <c r="EB628" s="230">
        <v>71.099999999999994</v>
      </c>
      <c r="EC628" s="223" t="s">
        <v>863</v>
      </c>
      <c r="ED628" s="223" t="s">
        <v>863</v>
      </c>
      <c r="EE628" s="223" t="s">
        <v>863</v>
      </c>
      <c r="EF628" s="223" t="s">
        <v>863</v>
      </c>
      <c r="EG628" s="230">
        <v>0</v>
      </c>
      <c r="EU628" s="233"/>
      <c r="EX628" s="93"/>
      <c r="FB628" s="601"/>
      <c r="FC628" s="601"/>
      <c r="FD628" s="93"/>
      <c r="FE628" s="93"/>
      <c r="FF628" s="93"/>
      <c r="FH628" s="589"/>
      <c r="FI628" s="589"/>
      <c r="FJ628" s="589"/>
      <c r="FK628" s="592"/>
      <c r="FL628" s="592"/>
      <c r="FM628" s="592"/>
      <c r="FN628" s="602"/>
      <c r="FO628" s="544"/>
      <c r="FP628" s="93"/>
      <c r="FQ628" s="101"/>
      <c r="FR628" s="93"/>
      <c r="GR628" s="225"/>
      <c r="GS628" s="225"/>
    </row>
    <row r="629" spans="1:201" hidden="1" x14ac:dyDescent="0.25">
      <c r="A629" s="101">
        <v>506</v>
      </c>
      <c r="B629" s="228">
        <f>COUNTIFS($E$1:E629,E629,$G$1:G629,G629)</f>
        <v>1</v>
      </c>
      <c r="C629" s="228"/>
      <c r="D629" s="966">
        <v>9160</v>
      </c>
      <c r="E629" s="107" t="s">
        <v>1240</v>
      </c>
      <c r="F629" s="107" t="s">
        <v>77</v>
      </c>
      <c r="G629" s="974" t="s">
        <v>1865</v>
      </c>
      <c r="H629" s="230">
        <f t="shared" si="16"/>
        <v>111</v>
      </c>
      <c r="I629" s="107" t="s">
        <v>1866</v>
      </c>
      <c r="J629" s="232" t="s">
        <v>1867</v>
      </c>
      <c r="K629" s="230" t="s">
        <v>1322</v>
      </c>
      <c r="L629" s="257" t="s">
        <v>48</v>
      </c>
      <c r="M629" s="107">
        <v>17.5</v>
      </c>
      <c r="N629" s="108" t="s">
        <v>757</v>
      </c>
      <c r="O629" s="108" t="s">
        <v>863</v>
      </c>
      <c r="P629" s="226"/>
      <c r="Q629" s="265" t="s">
        <v>1821</v>
      </c>
      <c r="R629" s="226"/>
      <c r="S629" s="226"/>
      <c r="T629" s="173" t="s">
        <v>545</v>
      </c>
      <c r="U629" s="177" t="s">
        <v>1214</v>
      </c>
      <c r="V629" s="173" t="s">
        <v>545</v>
      </c>
      <c r="W629" s="196" t="s">
        <v>1298</v>
      </c>
      <c r="X629" s="173" t="s">
        <v>808</v>
      </c>
      <c r="Y629" s="173" t="s">
        <v>545</v>
      </c>
      <c r="Z629" s="173" t="s">
        <v>545</v>
      </c>
      <c r="AA629" s="108"/>
      <c r="AB629" s="238"/>
      <c r="AD629" s="211"/>
      <c r="AE629" s="504"/>
      <c r="AF629" s="211"/>
      <c r="AG629" s="211"/>
      <c r="AH629" s="262" t="s">
        <v>161</v>
      </c>
      <c r="AI629" s="226"/>
      <c r="AJ629" s="318"/>
      <c r="AL629" s="226"/>
      <c r="AN629" s="397"/>
      <c r="AO629" s="320"/>
      <c r="AP629" s="371"/>
      <c r="AQ629" s="492"/>
      <c r="AR629" s="373"/>
      <c r="AS629" s="490"/>
      <c r="AT629" s="325"/>
      <c r="AU629" s="226"/>
      <c r="AV629" s="326"/>
      <c r="AX629" s="226"/>
      <c r="AY629" s="345"/>
      <c r="AZ629" s="231"/>
      <c r="BA629" s="491"/>
      <c r="BB629" s="491"/>
      <c r="BC629" s="226"/>
      <c r="BD629" s="226"/>
      <c r="BJ629" s="331"/>
      <c r="BK629" s="332"/>
      <c r="BL629" s="231"/>
      <c r="BM629" s="226"/>
      <c r="BO629" s="162"/>
      <c r="BP629" s="62"/>
      <c r="BQ629" s="62"/>
      <c r="CB629" s="226"/>
      <c r="CC629" s="226"/>
      <c r="CL629" s="470"/>
      <c r="CM629" s="470"/>
      <c r="CN629" s="470"/>
      <c r="CO629" s="470"/>
      <c r="CP629" s="470"/>
      <c r="CQ629" s="470"/>
      <c r="CR629" s="470"/>
      <c r="CS629" s="470"/>
      <c r="CT629" s="226"/>
      <c r="CU629" s="226"/>
      <c r="CV629" s="158"/>
      <c r="CW629" s="158"/>
      <c r="CX629" s="62"/>
      <c r="CY629" s="62"/>
      <c r="CZ629" s="335"/>
      <c r="DB629" s="226"/>
      <c r="DG629" s="4"/>
      <c r="DI629" s="226"/>
      <c r="DL629" s="231"/>
      <c r="DO629" s="46" t="s">
        <v>48</v>
      </c>
      <c r="DX629" s="107" t="s">
        <v>863</v>
      </c>
      <c r="DY629" s="107" t="s">
        <v>863</v>
      </c>
      <c r="DZ629" s="107" t="s">
        <v>863</v>
      </c>
      <c r="EA629" s="107" t="s">
        <v>863</v>
      </c>
      <c r="EB629" s="107" t="s">
        <v>863</v>
      </c>
      <c r="EC629" s="107" t="s">
        <v>863</v>
      </c>
      <c r="ED629" s="107" t="s">
        <v>863</v>
      </c>
      <c r="EE629" s="107" t="s">
        <v>863</v>
      </c>
      <c r="EF629" s="107" t="s">
        <v>863</v>
      </c>
      <c r="EG629" s="223">
        <v>0</v>
      </c>
      <c r="EU629" s="233"/>
      <c r="EX629" s="93"/>
      <c r="FB629" s="601"/>
      <c r="FC629" s="601"/>
      <c r="FD629" s="93"/>
      <c r="FE629" s="93"/>
      <c r="FF629" s="93"/>
      <c r="FH629" s="589"/>
      <c r="FI629" s="589"/>
      <c r="FJ629" s="589"/>
      <c r="FK629" s="592"/>
      <c r="FL629" s="592"/>
      <c r="FM629" s="592"/>
      <c r="FN629" s="602"/>
      <c r="FO629" s="544"/>
      <c r="FP629" s="93"/>
      <c r="FQ629" s="101"/>
      <c r="FR629" s="93"/>
      <c r="GR629" s="225"/>
      <c r="GS629" s="225"/>
    </row>
    <row r="630" spans="1:201" hidden="1" x14ac:dyDescent="0.25">
      <c r="A630" s="101">
        <v>507</v>
      </c>
      <c r="B630" s="228">
        <f>COUNTIFS($E$1:E630,E630,$G$1:G630,G630)</f>
        <v>1</v>
      </c>
      <c r="C630" s="228"/>
      <c r="D630" s="966">
        <v>9174</v>
      </c>
      <c r="E630" s="107" t="s">
        <v>1868</v>
      </c>
      <c r="F630" s="107" t="s">
        <v>498</v>
      </c>
      <c r="G630" s="232">
        <v>8608165775</v>
      </c>
      <c r="H630" s="230">
        <f t="shared" si="16"/>
        <v>32</v>
      </c>
      <c r="I630" s="107" t="s">
        <v>1869</v>
      </c>
      <c r="J630" s="232" t="s">
        <v>1870</v>
      </c>
      <c r="K630" s="230" t="s">
        <v>53</v>
      </c>
      <c r="L630" s="257" t="s">
        <v>48</v>
      </c>
      <c r="M630" s="107">
        <v>10</v>
      </c>
      <c r="N630" s="108" t="s">
        <v>787</v>
      </c>
      <c r="O630" s="108" t="s">
        <v>863</v>
      </c>
      <c r="P630" s="226"/>
      <c r="Q630" s="265" t="s">
        <v>1821</v>
      </c>
      <c r="R630" s="226"/>
      <c r="S630" s="226"/>
      <c r="T630" s="173" t="s">
        <v>545</v>
      </c>
      <c r="U630" s="177" t="s">
        <v>1214</v>
      </c>
      <c r="V630" s="173" t="s">
        <v>545</v>
      </c>
      <c r="W630" s="196" t="s">
        <v>1298</v>
      </c>
      <c r="X630" s="173" t="s">
        <v>808</v>
      </c>
      <c r="Y630" s="173" t="s">
        <v>545</v>
      </c>
      <c r="Z630" s="173" t="s">
        <v>545</v>
      </c>
      <c r="AA630" s="108"/>
      <c r="AB630" s="238"/>
      <c r="AD630" s="211">
        <v>91617</v>
      </c>
      <c r="AE630" s="504">
        <v>2290</v>
      </c>
      <c r="AF630" s="211" t="s">
        <v>545</v>
      </c>
      <c r="AG630" s="211" t="s">
        <v>545</v>
      </c>
      <c r="AH630" s="262" t="s">
        <v>158</v>
      </c>
      <c r="AI630" s="226"/>
      <c r="AJ630" s="318"/>
      <c r="AL630" s="226"/>
      <c r="AN630" s="397"/>
      <c r="AO630" s="320"/>
      <c r="AP630" s="371"/>
      <c r="AQ630" s="492"/>
      <c r="AR630" s="373"/>
      <c r="AS630" s="490"/>
      <c r="AT630" s="325"/>
      <c r="AU630" s="226"/>
      <c r="AV630" s="326"/>
      <c r="AX630" s="226"/>
      <c r="AY630" s="345"/>
      <c r="AZ630" s="231"/>
      <c r="BA630" s="491"/>
      <c r="BB630" s="491"/>
      <c r="BC630" s="226"/>
      <c r="BD630" s="226"/>
      <c r="BJ630" s="331"/>
      <c r="BK630" s="332"/>
      <c r="BL630" s="231"/>
      <c r="BM630" s="226"/>
      <c r="BO630" s="162"/>
      <c r="BP630" s="62"/>
      <c r="BQ630" s="62"/>
      <c r="CB630" s="226"/>
      <c r="CC630" s="226"/>
      <c r="CL630" s="470"/>
      <c r="CM630" s="470"/>
      <c r="CN630" s="470"/>
      <c r="CO630" s="470"/>
      <c r="CP630" s="470"/>
      <c r="CQ630" s="470"/>
      <c r="CR630" s="470"/>
      <c r="CS630" s="470"/>
      <c r="CT630" s="226"/>
      <c r="CU630" s="226"/>
      <c r="CV630" s="158"/>
      <c r="CW630" s="158"/>
      <c r="CX630" s="62"/>
      <c r="CY630" s="62"/>
      <c r="CZ630" s="335"/>
      <c r="DB630" s="226"/>
      <c r="DG630" s="4"/>
      <c r="DI630" s="226"/>
      <c r="DL630" s="231"/>
      <c r="DO630" s="46" t="s">
        <v>48</v>
      </c>
      <c r="DX630" s="223" t="s">
        <v>863</v>
      </c>
      <c r="DY630" s="223" t="s">
        <v>863</v>
      </c>
      <c r="DZ630" s="230">
        <v>298</v>
      </c>
      <c r="EA630" s="230">
        <v>26.8</v>
      </c>
      <c r="EB630" s="230">
        <v>73.2</v>
      </c>
      <c r="EC630" s="223" t="s">
        <v>863</v>
      </c>
      <c r="ED630" s="223" t="s">
        <v>863</v>
      </c>
      <c r="EE630" s="223" t="s">
        <v>863</v>
      </c>
      <c r="EF630" s="223" t="s">
        <v>863</v>
      </c>
      <c r="EG630" s="223">
        <v>0</v>
      </c>
      <c r="EU630" s="233"/>
      <c r="EX630" s="93"/>
      <c r="FB630" s="601"/>
      <c r="FC630" s="601"/>
      <c r="FD630" s="93"/>
      <c r="FE630" s="93"/>
      <c r="FF630" s="93"/>
      <c r="FH630" s="589"/>
      <c r="FI630" s="589"/>
      <c r="FJ630" s="589"/>
      <c r="FK630" s="592"/>
      <c r="FL630" s="592"/>
      <c r="FM630" s="592"/>
      <c r="FN630" s="602"/>
      <c r="FO630" s="544"/>
      <c r="FP630" s="93"/>
      <c r="FQ630" s="101"/>
      <c r="FR630" s="93"/>
      <c r="GR630" s="225"/>
      <c r="GS630" s="225"/>
    </row>
    <row r="631" spans="1:201" s="260" customFormat="1" hidden="1" x14ac:dyDescent="0.25">
      <c r="A631" s="101">
        <v>508</v>
      </c>
      <c r="B631" s="228">
        <f>COUNTIFS($E$1:E631,E631,$G$1:G631,G631)</f>
        <v>2</v>
      </c>
      <c r="C631" s="228"/>
      <c r="D631" s="966">
        <v>9175</v>
      </c>
      <c r="E631" s="107" t="s">
        <v>1305</v>
      </c>
      <c r="F631" s="107" t="s">
        <v>62</v>
      </c>
      <c r="G631" s="232">
        <v>450515407</v>
      </c>
      <c r="H631" s="230">
        <f t="shared" si="16"/>
        <v>73</v>
      </c>
      <c r="I631" s="107" t="s">
        <v>1869</v>
      </c>
      <c r="J631" s="232" t="s">
        <v>584</v>
      </c>
      <c r="K631" s="230" t="s">
        <v>53</v>
      </c>
      <c r="L631" s="257" t="s">
        <v>48</v>
      </c>
      <c r="M631" s="107">
        <v>19</v>
      </c>
      <c r="N631" s="107" t="s">
        <v>571</v>
      </c>
      <c r="O631" s="107" t="s">
        <v>863</v>
      </c>
      <c r="P631" s="230"/>
      <c r="Q631" s="606" t="s">
        <v>1821</v>
      </c>
      <c r="R631" s="230"/>
      <c r="S631" s="230"/>
      <c r="T631" s="172" t="s">
        <v>545</v>
      </c>
      <c r="U631" s="175" t="s">
        <v>1214</v>
      </c>
      <c r="V631" s="172" t="s">
        <v>545</v>
      </c>
      <c r="W631" s="172" t="s">
        <v>1298</v>
      </c>
      <c r="X631" s="172" t="s">
        <v>808</v>
      </c>
      <c r="Y631" s="172" t="s">
        <v>545</v>
      </c>
      <c r="Z631" s="172" t="s">
        <v>545</v>
      </c>
      <c r="AA631" s="107"/>
      <c r="AB631" s="107"/>
      <c r="AC631" s="230"/>
      <c r="AD631" s="594">
        <v>98515</v>
      </c>
      <c r="AE631" s="607">
        <v>7388</v>
      </c>
      <c r="AF631" s="594" t="s">
        <v>545</v>
      </c>
      <c r="AG631" s="594" t="s">
        <v>545</v>
      </c>
      <c r="AH631" s="608" t="s">
        <v>161</v>
      </c>
      <c r="AI631" s="230"/>
      <c r="AJ631" s="524"/>
      <c r="AK631" s="230"/>
      <c r="AL631" s="230"/>
      <c r="AM631" s="230"/>
      <c r="AN631" s="526"/>
      <c r="AO631" s="526"/>
      <c r="AP631" s="526"/>
      <c r="AQ631" s="492"/>
      <c r="AR631" s="323"/>
      <c r="AS631" s="595"/>
      <c r="AT631" s="527"/>
      <c r="AU631" s="230"/>
      <c r="AV631" s="529"/>
      <c r="AW631" s="230"/>
      <c r="AX631" s="230"/>
      <c r="AY631" s="445"/>
      <c r="AZ631" s="223"/>
      <c r="BA631" s="585"/>
      <c r="BB631" s="585"/>
      <c r="BC631" s="230"/>
      <c r="BD631" s="230"/>
      <c r="BE631" s="230"/>
      <c r="BF631" s="230"/>
      <c r="BG631" s="230"/>
      <c r="BH631" s="230"/>
      <c r="BI631" s="230"/>
      <c r="BJ631" s="534"/>
      <c r="BK631" s="613"/>
      <c r="BL631" s="223"/>
      <c r="BM631" s="230"/>
      <c r="BN631" s="230"/>
      <c r="BO631" s="586"/>
      <c r="BP631" s="98"/>
      <c r="BQ631" s="98"/>
      <c r="BR631" s="98"/>
      <c r="BS631" s="98"/>
      <c r="BT631" s="98"/>
      <c r="BU631" s="98"/>
      <c r="BV631" s="98"/>
      <c r="BW631" s="98"/>
      <c r="BX631" s="98"/>
      <c r="BY631" s="98"/>
      <c r="BZ631" s="98"/>
      <c r="CA631" s="98"/>
      <c r="CB631" s="230"/>
      <c r="CC631" s="230"/>
      <c r="CD631" s="230"/>
      <c r="CE631" s="230"/>
      <c r="CF631" s="230"/>
      <c r="CG631" s="230"/>
      <c r="CH631" s="230"/>
      <c r="CI631" s="230"/>
      <c r="CJ631" s="230"/>
      <c r="CK631" s="230"/>
      <c r="CL631" s="537"/>
      <c r="CM631" s="537"/>
      <c r="CN631" s="537"/>
      <c r="CO631" s="537"/>
      <c r="CP631" s="537"/>
      <c r="CQ631" s="537"/>
      <c r="CR631" s="537"/>
      <c r="CS631" s="537"/>
      <c r="CT631" s="230"/>
      <c r="CU631" s="230"/>
      <c r="CV631" s="217"/>
      <c r="CW631" s="217"/>
      <c r="CX631" s="98"/>
      <c r="CY631" s="98"/>
      <c r="CZ631" s="448"/>
      <c r="DA631" s="230"/>
      <c r="DB631" s="230"/>
      <c r="DC631" s="230"/>
      <c r="DD631" s="230"/>
      <c r="DE631" s="230"/>
      <c r="DF631" s="230"/>
      <c r="DG631" s="233"/>
      <c r="DH631" s="230"/>
      <c r="DI631" s="230"/>
      <c r="DJ631" s="230"/>
      <c r="DK631" s="230"/>
      <c r="DL631" s="223"/>
      <c r="DM631" s="230"/>
      <c r="DN631" s="98"/>
      <c r="DO631" s="279" t="s">
        <v>48</v>
      </c>
      <c r="DP631" s="981" t="s">
        <v>161</v>
      </c>
      <c r="DQ631" s="223">
        <v>2</v>
      </c>
      <c r="DR631" s="1068" t="s">
        <v>34</v>
      </c>
      <c r="DS631" s="557" t="s">
        <v>1047</v>
      </c>
      <c r="DT631" s="230">
        <v>0</v>
      </c>
      <c r="DU631" s="230">
        <v>0</v>
      </c>
      <c r="DV631" s="1032">
        <v>43171</v>
      </c>
      <c r="DW631" s="230">
        <v>1</v>
      </c>
      <c r="DX631" s="230">
        <v>3.1</v>
      </c>
      <c r="DY631" s="230">
        <v>274.60000000000002</v>
      </c>
      <c r="DZ631" s="230">
        <v>2077</v>
      </c>
      <c r="EA631" s="230">
        <v>65.400000000000006</v>
      </c>
      <c r="EB631" s="230">
        <v>34.6</v>
      </c>
      <c r="EC631" s="230">
        <v>1.1000000000000001</v>
      </c>
      <c r="ED631" s="230">
        <v>1853</v>
      </c>
      <c r="EE631" s="230">
        <v>389.7</v>
      </c>
      <c r="EF631" s="230">
        <v>4.68</v>
      </c>
      <c r="EG631" s="223">
        <v>0</v>
      </c>
      <c r="EH631" s="547"/>
      <c r="EI631" s="282"/>
      <c r="EJ631" s="282"/>
      <c r="EK631" s="457"/>
      <c r="EL631" s="457"/>
      <c r="EM631" s="457">
        <v>0</v>
      </c>
      <c r="EN631" s="457">
        <v>180</v>
      </c>
      <c r="EO631" s="457">
        <v>103</v>
      </c>
      <c r="EP631" s="548">
        <v>31.8</v>
      </c>
      <c r="EQ631" s="548">
        <v>2</v>
      </c>
      <c r="ER631" s="485" t="s">
        <v>863</v>
      </c>
      <c r="ES631" s="1069"/>
      <c r="ET631" s="548">
        <v>2</v>
      </c>
      <c r="EU631" s="233"/>
      <c r="EV631" s="457"/>
      <c r="EW631" s="457"/>
      <c r="EX631" s="93"/>
      <c r="EY631" s="93"/>
      <c r="EZ631" s="93"/>
      <c r="FA631" s="93"/>
      <c r="FB631" s="601"/>
      <c r="FC631" s="601"/>
      <c r="FD631" s="93"/>
      <c r="FE631" s="93"/>
      <c r="FF631" s="93"/>
      <c r="FG631" s="93"/>
      <c r="FH631" s="589"/>
      <c r="FI631" s="589"/>
      <c r="FJ631" s="589"/>
      <c r="FK631" s="592"/>
      <c r="FL631" s="592"/>
      <c r="FM631" s="592"/>
      <c r="FN631" s="602"/>
      <c r="FO631" s="544"/>
      <c r="FP631" s="93"/>
      <c r="FQ631" s="101"/>
      <c r="FR631" s="93"/>
      <c r="FS631" s="93"/>
      <c r="FT631" s="93"/>
      <c r="FU631" s="93"/>
      <c r="FV631" s="93"/>
      <c r="FW631" s="93"/>
      <c r="FX631" s="93"/>
      <c r="FY631" s="93"/>
      <c r="FZ631" s="93"/>
      <c r="GA631" s="93"/>
      <c r="GB631" s="93"/>
      <c r="GC631" s="93"/>
      <c r="GD631" s="93"/>
      <c r="GE631" s="93"/>
      <c r="GF631" s="93"/>
      <c r="GG631" s="93"/>
      <c r="GH631" s="93"/>
      <c r="GI631" s="93"/>
      <c r="GJ631" s="93"/>
      <c r="GK631" s="93"/>
      <c r="GL631" s="93"/>
      <c r="GM631" s="93"/>
      <c r="GN631" s="93"/>
      <c r="GO631" s="93"/>
      <c r="GP631" s="93"/>
      <c r="GQ631" s="93"/>
      <c r="GR631" s="93"/>
      <c r="GS631" s="93"/>
    </row>
    <row r="632" spans="1:201" hidden="1" x14ac:dyDescent="0.25">
      <c r="A632" s="101">
        <v>509</v>
      </c>
      <c r="B632" s="228">
        <f>COUNTIFS($E$1:E632,E632,$G$1:G632,G632)</f>
        <v>1</v>
      </c>
      <c r="C632" s="228"/>
      <c r="D632" s="966">
        <v>9184</v>
      </c>
      <c r="E632" s="107" t="s">
        <v>1871</v>
      </c>
      <c r="F632" s="107" t="s">
        <v>181</v>
      </c>
      <c r="G632" s="975">
        <v>8305275308</v>
      </c>
      <c r="H632" s="230">
        <f t="shared" si="16"/>
        <v>35</v>
      </c>
      <c r="I632" s="107" t="s">
        <v>1872</v>
      </c>
      <c r="J632" s="232" t="s">
        <v>1873</v>
      </c>
      <c r="K632" s="230" t="s">
        <v>53</v>
      </c>
      <c r="L632" s="257" t="s">
        <v>48</v>
      </c>
      <c r="M632" s="107">
        <v>4</v>
      </c>
      <c r="N632" s="108" t="s">
        <v>678</v>
      </c>
      <c r="O632" s="108" t="s">
        <v>863</v>
      </c>
      <c r="P632" s="226" t="s">
        <v>1821</v>
      </c>
      <c r="Q632" s="265" t="s">
        <v>1821</v>
      </c>
      <c r="R632" s="226"/>
      <c r="S632" s="226"/>
      <c r="T632" s="173" t="s">
        <v>545</v>
      </c>
      <c r="U632" s="177" t="s">
        <v>1214</v>
      </c>
      <c r="V632" s="173" t="s">
        <v>545</v>
      </c>
      <c r="W632" s="196" t="s">
        <v>1298</v>
      </c>
      <c r="X632" s="173" t="s">
        <v>808</v>
      </c>
      <c r="Y632" s="173" t="s">
        <v>545</v>
      </c>
      <c r="Z632" s="173" t="s">
        <v>545</v>
      </c>
      <c r="AA632" s="108"/>
      <c r="AB632" s="238"/>
      <c r="AD632" s="211">
        <v>145144</v>
      </c>
      <c r="AE632" s="504">
        <v>10886</v>
      </c>
      <c r="AF632" s="211" t="s">
        <v>545</v>
      </c>
      <c r="AG632" s="211" t="s">
        <v>545</v>
      </c>
      <c r="AH632" s="262" t="s">
        <v>158</v>
      </c>
      <c r="AI632" s="226"/>
      <c r="AJ632" s="318"/>
      <c r="AL632" s="226"/>
      <c r="AN632" s="397"/>
      <c r="AO632" s="320"/>
      <c r="AP632" s="371"/>
      <c r="AQ632" s="492"/>
      <c r="AR632" s="373"/>
      <c r="AS632" s="490"/>
      <c r="AT632" s="325"/>
      <c r="AU632" s="226"/>
      <c r="AV632" s="326"/>
      <c r="AX632" s="226"/>
      <c r="AY632" s="345"/>
      <c r="AZ632" s="231"/>
      <c r="BA632" s="491"/>
      <c r="BB632" s="491"/>
      <c r="BC632" s="226"/>
      <c r="BD632" s="226"/>
      <c r="BJ632" s="331"/>
      <c r="BK632" s="332"/>
      <c r="BL632" s="231"/>
      <c r="BM632" s="226"/>
      <c r="BO632" s="162"/>
      <c r="BP632" s="62"/>
      <c r="BQ632" s="62"/>
      <c r="CB632" s="226"/>
      <c r="CC632" s="226"/>
      <c r="CL632" s="470"/>
      <c r="CM632" s="470"/>
      <c r="CN632" s="470"/>
      <c r="CO632" s="470"/>
      <c r="CP632" s="470"/>
      <c r="CQ632" s="470"/>
      <c r="CR632" s="470"/>
      <c r="CS632" s="470"/>
      <c r="CT632" s="226"/>
      <c r="CU632" s="226"/>
      <c r="CV632" s="158"/>
      <c r="CW632" s="158"/>
      <c r="CX632" s="62"/>
      <c r="CY632" s="62"/>
      <c r="CZ632" s="335"/>
      <c r="DB632" s="226"/>
      <c r="DG632" s="4"/>
      <c r="DI632" s="226"/>
      <c r="DL632" s="231"/>
      <c r="DO632" s="46" t="s">
        <v>48</v>
      </c>
      <c r="DX632" s="223" t="s">
        <v>863</v>
      </c>
      <c r="DY632" s="223" t="s">
        <v>863</v>
      </c>
      <c r="DZ632" s="230">
        <v>5143</v>
      </c>
      <c r="EA632" s="230">
        <v>45.6</v>
      </c>
      <c r="EB632" s="230">
        <v>54.4</v>
      </c>
      <c r="EC632" s="223" t="s">
        <v>863</v>
      </c>
      <c r="ED632" s="223" t="s">
        <v>863</v>
      </c>
      <c r="EE632" s="223" t="s">
        <v>863</v>
      </c>
      <c r="EF632" s="223" t="s">
        <v>863</v>
      </c>
      <c r="EG632" s="223">
        <v>0</v>
      </c>
      <c r="EU632" s="233"/>
      <c r="EX632" s="93"/>
      <c r="FB632" s="601"/>
      <c r="FC632" s="601"/>
      <c r="FD632" s="93"/>
      <c r="FE632" s="93"/>
      <c r="FF632" s="93"/>
      <c r="FH632" s="589"/>
      <c r="FI632" s="589"/>
      <c r="FJ632" s="589"/>
      <c r="FK632" s="592"/>
      <c r="FL632" s="592"/>
      <c r="FM632" s="592"/>
      <c r="FN632" s="602"/>
      <c r="FO632" s="544"/>
      <c r="FP632" s="93"/>
      <c r="FQ632" s="101"/>
      <c r="FR632" s="93"/>
      <c r="GR632" s="225"/>
      <c r="GS632" s="225"/>
    </row>
    <row r="633" spans="1:201" hidden="1" x14ac:dyDescent="0.25">
      <c r="A633" s="101">
        <v>510</v>
      </c>
      <c r="B633" s="228">
        <f>COUNTIFS($E$1:E633,E633,$G$1:G633,G633)</f>
        <v>1</v>
      </c>
      <c r="C633" s="228"/>
      <c r="D633" s="966">
        <v>9185</v>
      </c>
      <c r="E633" s="107" t="s">
        <v>1874</v>
      </c>
      <c r="F633" s="107" t="s">
        <v>249</v>
      </c>
      <c r="G633" s="232">
        <v>490719034</v>
      </c>
      <c r="H633" s="230">
        <f t="shared" si="16"/>
        <v>69</v>
      </c>
      <c r="I633" s="107" t="s">
        <v>1872</v>
      </c>
      <c r="J633" s="232" t="s">
        <v>1875</v>
      </c>
      <c r="K633" s="230" t="s">
        <v>53</v>
      </c>
      <c r="L633" s="257" t="s">
        <v>48</v>
      </c>
      <c r="M633" s="107">
        <v>24</v>
      </c>
      <c r="N633" s="108" t="s">
        <v>658</v>
      </c>
      <c r="O633" s="108" t="s">
        <v>863</v>
      </c>
      <c r="P633" s="226" t="s">
        <v>1821</v>
      </c>
      <c r="Q633" s="265" t="s">
        <v>1821</v>
      </c>
      <c r="R633" s="226"/>
      <c r="S633" s="226"/>
      <c r="T633" s="173" t="s">
        <v>545</v>
      </c>
      <c r="U633" s="177" t="s">
        <v>1214</v>
      </c>
      <c r="V633" s="173" t="s">
        <v>545</v>
      </c>
      <c r="W633" s="196" t="s">
        <v>1298</v>
      </c>
      <c r="X633" s="173" t="s">
        <v>808</v>
      </c>
      <c r="Y633" s="173" t="s">
        <v>545</v>
      </c>
      <c r="Z633" s="173" t="s">
        <v>545</v>
      </c>
      <c r="AA633" s="108"/>
      <c r="AB633" s="238"/>
      <c r="AD633" s="211">
        <v>72875</v>
      </c>
      <c r="AE633" s="504">
        <v>18219</v>
      </c>
      <c r="AF633" s="211" t="s">
        <v>545</v>
      </c>
      <c r="AG633" s="211" t="s">
        <v>545</v>
      </c>
      <c r="AH633" s="262" t="s">
        <v>161</v>
      </c>
      <c r="AI633" s="226"/>
      <c r="AJ633" s="318"/>
      <c r="AL633" s="226"/>
      <c r="AN633" s="397"/>
      <c r="AO633" s="320"/>
      <c r="AP633" s="371"/>
      <c r="AQ633" s="492"/>
      <c r="AR633" s="373"/>
      <c r="AS633" s="490"/>
      <c r="AT633" s="325"/>
      <c r="AU633" s="226"/>
      <c r="AV633" s="326"/>
      <c r="AX633" s="226"/>
      <c r="AY633" s="345"/>
      <c r="AZ633" s="231"/>
      <c r="BA633" s="491"/>
      <c r="BB633" s="491"/>
      <c r="BC633" s="226"/>
      <c r="BD633" s="226"/>
      <c r="BJ633" s="331"/>
      <c r="BK633" s="332"/>
      <c r="BL633" s="231"/>
      <c r="BM633" s="226"/>
      <c r="BO633" s="162"/>
      <c r="BP633" s="62"/>
      <c r="BQ633" s="62"/>
      <c r="CB633" s="226"/>
      <c r="CC633" s="226"/>
      <c r="CL633" s="470"/>
      <c r="CM633" s="470"/>
      <c r="CN633" s="470"/>
      <c r="CO633" s="470"/>
      <c r="CP633" s="470"/>
      <c r="CQ633" s="470"/>
      <c r="CR633" s="470"/>
      <c r="CS633" s="470"/>
      <c r="CT633" s="226"/>
      <c r="CU633" s="226"/>
      <c r="CV633" s="158"/>
      <c r="CW633" s="158"/>
      <c r="CX633" s="62"/>
      <c r="CY633" s="62"/>
      <c r="CZ633" s="335"/>
      <c r="DB633" s="226"/>
      <c r="DG633" s="4"/>
      <c r="DI633" s="226"/>
      <c r="DL633" s="231"/>
      <c r="DO633" s="46" t="s">
        <v>48</v>
      </c>
      <c r="DX633" s="223" t="s">
        <v>863</v>
      </c>
      <c r="DY633" s="223" t="s">
        <v>863</v>
      </c>
      <c r="DZ633" s="230">
        <v>52906</v>
      </c>
      <c r="EA633" s="230">
        <v>86.6</v>
      </c>
      <c r="EB633" s="230">
        <v>13.4</v>
      </c>
      <c r="EC633" s="223" t="s">
        <v>863</v>
      </c>
      <c r="ED633" s="223" t="s">
        <v>863</v>
      </c>
      <c r="EE633" s="223" t="s">
        <v>863</v>
      </c>
      <c r="EF633" s="223" t="s">
        <v>863</v>
      </c>
      <c r="EG633" s="230">
        <v>0</v>
      </c>
      <c r="EQ633" s="548">
        <v>1</v>
      </c>
      <c r="ES633" s="548">
        <v>2</v>
      </c>
      <c r="ET633" s="548">
        <v>1</v>
      </c>
      <c r="EU633" s="233"/>
      <c r="EX633" s="93"/>
      <c r="FB633" s="601"/>
      <c r="FC633" s="601"/>
      <c r="FD633" s="93"/>
      <c r="FE633" s="93"/>
      <c r="FF633" s="93"/>
      <c r="FH633" s="589"/>
      <c r="FI633" s="589"/>
      <c r="FJ633" s="589"/>
      <c r="FK633" s="592"/>
      <c r="FL633" s="592"/>
      <c r="FM633" s="592"/>
      <c r="FN633" s="602"/>
      <c r="FO633" s="544"/>
      <c r="FP633" s="93"/>
      <c r="FQ633" s="101"/>
      <c r="FR633" s="93"/>
      <c r="GR633" s="225"/>
      <c r="GS633" s="225"/>
    </row>
    <row r="634" spans="1:201" hidden="1" x14ac:dyDescent="0.25">
      <c r="A634" s="101">
        <v>511</v>
      </c>
      <c r="B634" s="228">
        <f>COUNTIFS($E$1:E634,E634,$G$1:G634,G634)</f>
        <v>1</v>
      </c>
      <c r="C634" s="228"/>
      <c r="D634" s="966">
        <v>9186</v>
      </c>
      <c r="E634" s="107" t="s">
        <v>1876</v>
      </c>
      <c r="F634" s="107" t="s">
        <v>87</v>
      </c>
      <c r="G634" s="232">
        <v>360503425</v>
      </c>
      <c r="H634" s="230">
        <f t="shared" si="16"/>
        <v>82</v>
      </c>
      <c r="I634" s="107" t="s">
        <v>1872</v>
      </c>
      <c r="J634" s="232" t="s">
        <v>176</v>
      </c>
      <c r="K634" s="230" t="s">
        <v>53</v>
      </c>
      <c r="L634" s="257" t="s">
        <v>48</v>
      </c>
      <c r="M634" s="107">
        <v>21</v>
      </c>
      <c r="N634" s="108" t="s">
        <v>571</v>
      </c>
      <c r="O634" s="108" t="s">
        <v>863</v>
      </c>
      <c r="P634" s="226" t="s">
        <v>1821</v>
      </c>
      <c r="Q634" s="265" t="s">
        <v>1821</v>
      </c>
      <c r="R634" s="226"/>
      <c r="S634" s="226"/>
      <c r="T634" s="173" t="s">
        <v>545</v>
      </c>
      <c r="U634" s="177" t="s">
        <v>545</v>
      </c>
      <c r="V634" s="173" t="s">
        <v>545</v>
      </c>
      <c r="W634" s="246" t="s">
        <v>1688</v>
      </c>
      <c r="X634" s="173" t="s">
        <v>545</v>
      </c>
      <c r="Y634" s="173" t="s">
        <v>545</v>
      </c>
      <c r="Z634" s="173" t="s">
        <v>545</v>
      </c>
      <c r="AA634" s="108"/>
      <c r="AB634" s="238"/>
      <c r="AD634" s="211">
        <v>11562</v>
      </c>
      <c r="AE634" s="504">
        <v>116</v>
      </c>
      <c r="AF634" s="211" t="s">
        <v>545</v>
      </c>
      <c r="AG634" s="211" t="s">
        <v>545</v>
      </c>
      <c r="AH634" s="262" t="s">
        <v>158</v>
      </c>
      <c r="AI634" s="226"/>
      <c r="AJ634" s="318"/>
      <c r="AL634" s="226"/>
      <c r="AN634" s="397"/>
      <c r="AO634" s="320"/>
      <c r="AP634" s="371"/>
      <c r="AQ634" s="492"/>
      <c r="AR634" s="373"/>
      <c r="AS634" s="490"/>
      <c r="AT634" s="325"/>
      <c r="AU634" s="226"/>
      <c r="AV634" s="326"/>
      <c r="AX634" s="226"/>
      <c r="AY634" s="345"/>
      <c r="AZ634" s="231"/>
      <c r="BA634" s="491"/>
      <c r="BB634" s="491"/>
      <c r="BC634" s="226"/>
      <c r="BD634" s="226"/>
      <c r="BJ634" s="331"/>
      <c r="BK634" s="332"/>
      <c r="BL634" s="231"/>
      <c r="BM634" s="226"/>
      <c r="BO634" s="162"/>
      <c r="BP634" s="62"/>
      <c r="BQ634" s="62"/>
      <c r="CB634" s="226"/>
      <c r="CC634" s="226"/>
      <c r="CL634" s="470"/>
      <c r="CM634" s="470"/>
      <c r="CN634" s="470"/>
      <c r="CO634" s="470"/>
      <c r="CP634" s="470"/>
      <c r="CQ634" s="470"/>
      <c r="CR634" s="470"/>
      <c r="CS634" s="470"/>
      <c r="CT634" s="226"/>
      <c r="CU634" s="226"/>
      <c r="CV634" s="158"/>
      <c r="CW634" s="158"/>
      <c r="CX634" s="62"/>
      <c r="CY634" s="62"/>
      <c r="CZ634" s="335"/>
      <c r="DB634" s="226"/>
      <c r="DG634" s="4"/>
      <c r="DI634" s="226"/>
      <c r="DL634" s="231"/>
      <c r="DO634" s="46" t="s">
        <v>48</v>
      </c>
      <c r="DX634" s="223" t="s">
        <v>863</v>
      </c>
      <c r="DY634" s="223" t="s">
        <v>863</v>
      </c>
      <c r="DZ634" s="230">
        <v>113</v>
      </c>
      <c r="EA634" s="230">
        <v>13.3</v>
      </c>
      <c r="EB634" s="230">
        <v>86.7</v>
      </c>
      <c r="EC634" s="218" t="s">
        <v>863</v>
      </c>
      <c r="ED634" s="218" t="s">
        <v>863</v>
      </c>
      <c r="EE634" s="218" t="s">
        <v>863</v>
      </c>
      <c r="EF634" s="218" t="s">
        <v>863</v>
      </c>
      <c r="EG634" s="230">
        <v>0</v>
      </c>
      <c r="EU634" s="233"/>
      <c r="EX634" s="93"/>
      <c r="FB634" s="601"/>
      <c r="FC634" s="601"/>
      <c r="FD634" s="93"/>
      <c r="FE634" s="93"/>
      <c r="FF634" s="93"/>
      <c r="FH634" s="589"/>
      <c r="FI634" s="589"/>
      <c r="FJ634" s="589"/>
      <c r="FK634" s="592"/>
      <c r="FL634" s="592"/>
      <c r="FM634" s="592"/>
      <c r="FN634" s="602"/>
      <c r="FO634" s="544"/>
      <c r="FP634" s="93"/>
      <c r="FQ634" s="101"/>
      <c r="FR634" s="93"/>
      <c r="GR634" s="225"/>
      <c r="GS634" s="225"/>
    </row>
    <row r="635" spans="1:201" hidden="1" x14ac:dyDescent="0.25">
      <c r="A635" s="101">
        <v>512</v>
      </c>
      <c r="B635" s="228">
        <f>COUNTIFS($E$1:E635,E635,$G$1:G635,G635)</f>
        <v>1</v>
      </c>
      <c r="C635" s="228"/>
      <c r="D635" s="966">
        <v>9187</v>
      </c>
      <c r="E635" s="107" t="s">
        <v>1877</v>
      </c>
      <c r="F635" s="107" t="s">
        <v>810</v>
      </c>
      <c r="G635" s="232">
        <v>495925208</v>
      </c>
      <c r="H635" s="230">
        <f t="shared" si="16"/>
        <v>69</v>
      </c>
      <c r="I635" s="107" t="s">
        <v>1872</v>
      </c>
      <c r="J635" s="232" t="s">
        <v>1878</v>
      </c>
      <c r="K635" s="230" t="s">
        <v>53</v>
      </c>
      <c r="L635" s="257" t="s">
        <v>48</v>
      </c>
      <c r="M635" s="107">
        <v>14</v>
      </c>
      <c r="N635" s="108" t="s">
        <v>1879</v>
      </c>
      <c r="O635" s="108" t="s">
        <v>863</v>
      </c>
      <c r="P635" s="226" t="s">
        <v>1821</v>
      </c>
      <c r="Q635" s="265" t="s">
        <v>1821</v>
      </c>
      <c r="R635" s="226"/>
      <c r="S635" s="226"/>
      <c r="T635" s="173" t="s">
        <v>545</v>
      </c>
      <c r="U635" s="177" t="s">
        <v>1214</v>
      </c>
      <c r="V635" s="173" t="s">
        <v>545</v>
      </c>
      <c r="W635" s="196" t="s">
        <v>1298</v>
      </c>
      <c r="X635" s="173" t="s">
        <v>808</v>
      </c>
      <c r="Y635" s="173" t="s">
        <v>545</v>
      </c>
      <c r="Z635" s="173" t="s">
        <v>545</v>
      </c>
      <c r="AA635" s="108"/>
      <c r="AB635" s="238"/>
      <c r="AD635" s="211">
        <v>205454</v>
      </c>
      <c r="AE635" s="504">
        <v>51364</v>
      </c>
      <c r="AF635" s="211" t="s">
        <v>545</v>
      </c>
      <c r="AG635" s="211" t="s">
        <v>545</v>
      </c>
      <c r="AH635" s="262" t="s">
        <v>161</v>
      </c>
      <c r="AI635" s="226"/>
      <c r="AJ635" s="318"/>
      <c r="AL635" s="226"/>
      <c r="AN635" s="397"/>
      <c r="AO635" s="320"/>
      <c r="AP635" s="371"/>
      <c r="AQ635" s="492"/>
      <c r="AR635" s="373"/>
      <c r="AS635" s="490"/>
      <c r="AT635" s="325"/>
      <c r="AU635" s="226"/>
      <c r="AV635" s="326"/>
      <c r="AX635" s="226"/>
      <c r="AY635" s="345"/>
      <c r="AZ635" s="231"/>
      <c r="BA635" s="491"/>
      <c r="BB635" s="491"/>
      <c r="BC635" s="226"/>
      <c r="BD635" s="226"/>
      <c r="BJ635" s="331"/>
      <c r="BK635" s="332"/>
      <c r="BL635" s="231"/>
      <c r="BM635" s="226"/>
      <c r="BO635" s="162"/>
      <c r="BP635" s="62"/>
      <c r="BQ635" s="62"/>
      <c r="CB635" s="226"/>
      <c r="CC635" s="226"/>
      <c r="CL635" s="470"/>
      <c r="CM635" s="470"/>
      <c r="CN635" s="470"/>
      <c r="CO635" s="470"/>
      <c r="CP635" s="470"/>
      <c r="CQ635" s="470"/>
      <c r="CR635" s="470"/>
      <c r="CS635" s="470"/>
      <c r="CT635" s="226"/>
      <c r="CU635" s="226"/>
      <c r="CV635" s="158"/>
      <c r="CW635" s="158"/>
      <c r="CX635" s="62"/>
      <c r="CY635" s="62"/>
      <c r="CZ635" s="335"/>
      <c r="DB635" s="226"/>
      <c r="DG635" s="4"/>
      <c r="DI635" s="226"/>
      <c r="DL635" s="231"/>
      <c r="DO635" s="46" t="s">
        <v>48</v>
      </c>
      <c r="DX635" s="223" t="s">
        <v>863</v>
      </c>
      <c r="DY635" s="223" t="s">
        <v>863</v>
      </c>
      <c r="DZ635" s="230">
        <v>8669</v>
      </c>
      <c r="EA635" s="230">
        <v>86.5</v>
      </c>
      <c r="EB635" s="230">
        <v>13.5</v>
      </c>
      <c r="EC635" s="223" t="s">
        <v>863</v>
      </c>
      <c r="ED635" s="223" t="s">
        <v>863</v>
      </c>
      <c r="EE635" s="223" t="s">
        <v>863</v>
      </c>
      <c r="EF635" s="223" t="s">
        <v>863</v>
      </c>
      <c r="EG635" s="230">
        <v>0</v>
      </c>
      <c r="EQ635" s="548">
        <v>2</v>
      </c>
      <c r="ES635" s="548">
        <v>3</v>
      </c>
      <c r="ET635" s="548">
        <v>2</v>
      </c>
      <c r="EU635" s="233"/>
      <c r="EX635" s="93"/>
      <c r="FB635" s="601"/>
      <c r="FC635" s="601"/>
      <c r="FD635" s="93"/>
      <c r="FE635" s="93"/>
      <c r="FF635" s="93"/>
      <c r="FH635" s="589"/>
      <c r="FI635" s="589"/>
      <c r="FJ635" s="589"/>
      <c r="FK635" s="592"/>
      <c r="FL635" s="592"/>
      <c r="FM635" s="592"/>
      <c r="FN635" s="602"/>
      <c r="FO635" s="544"/>
      <c r="FP635" s="93"/>
      <c r="FQ635" s="101"/>
      <c r="FR635" s="93"/>
      <c r="GR635" s="225"/>
      <c r="GS635" s="225"/>
    </row>
    <row r="636" spans="1:201" hidden="1" x14ac:dyDescent="0.25">
      <c r="A636" s="101">
        <v>513</v>
      </c>
      <c r="B636" s="228">
        <f>COUNTIFS($E$1:E636,E636,$G$1:G636,G636)</f>
        <v>1</v>
      </c>
      <c r="C636" s="228"/>
      <c r="D636" s="966">
        <v>9191</v>
      </c>
      <c r="E636" s="107" t="s">
        <v>1281</v>
      </c>
      <c r="F636" s="107" t="s">
        <v>62</v>
      </c>
      <c r="G636" s="232">
        <v>5502172423</v>
      </c>
      <c r="H636" s="230">
        <f t="shared" si="16"/>
        <v>63</v>
      </c>
      <c r="I636" s="107" t="s">
        <v>1880</v>
      </c>
      <c r="J636" s="232" t="s">
        <v>1881</v>
      </c>
      <c r="K636" s="230" t="s">
        <v>53</v>
      </c>
      <c r="L636" s="257" t="s">
        <v>48</v>
      </c>
      <c r="M636" s="107">
        <v>35</v>
      </c>
      <c r="N636" s="108" t="s">
        <v>571</v>
      </c>
      <c r="O636" s="108" t="s">
        <v>863</v>
      </c>
      <c r="P636" s="226" t="s">
        <v>1821</v>
      </c>
      <c r="Q636" s="265" t="s">
        <v>1821</v>
      </c>
      <c r="R636" s="226"/>
      <c r="S636" s="226"/>
      <c r="T636" s="173" t="s">
        <v>545</v>
      </c>
      <c r="U636" s="177" t="s">
        <v>545</v>
      </c>
      <c r="V636" s="173" t="s">
        <v>545</v>
      </c>
      <c r="W636" s="251" t="s">
        <v>1882</v>
      </c>
      <c r="X636" s="173" t="s">
        <v>545</v>
      </c>
      <c r="Y636" s="173" t="s">
        <v>545</v>
      </c>
      <c r="Z636" s="173" t="s">
        <v>545</v>
      </c>
      <c r="AA636" s="108"/>
      <c r="AB636" s="238"/>
      <c r="AD636" s="211">
        <v>10298</v>
      </c>
      <c r="AE636" s="504">
        <v>103</v>
      </c>
      <c r="AF636" s="211" t="s">
        <v>545</v>
      </c>
      <c r="AG636" s="211" t="s">
        <v>545</v>
      </c>
      <c r="AH636" s="262" t="s">
        <v>161</v>
      </c>
      <c r="AI636" s="226"/>
      <c r="AJ636" s="318"/>
      <c r="AL636" s="226"/>
      <c r="AN636" s="397"/>
      <c r="AO636" s="320"/>
      <c r="AP636" s="371"/>
      <c r="AQ636" s="492"/>
      <c r="AR636" s="373"/>
      <c r="AS636" s="490"/>
      <c r="AT636" s="325"/>
      <c r="AU636" s="226"/>
      <c r="AV636" s="326"/>
      <c r="AX636" s="226"/>
      <c r="AY636" s="345"/>
      <c r="AZ636" s="231"/>
      <c r="BA636" s="491"/>
      <c r="BB636" s="491"/>
      <c r="BC636" s="226"/>
      <c r="BD636" s="226"/>
      <c r="BJ636" s="331"/>
      <c r="BK636" s="332"/>
      <c r="BL636" s="231"/>
      <c r="BM636" s="226"/>
      <c r="BO636" s="162"/>
      <c r="BP636" s="62"/>
      <c r="BQ636" s="62"/>
      <c r="CB636" s="226"/>
      <c r="CC636" s="226"/>
      <c r="CL636" s="470"/>
      <c r="CM636" s="470"/>
      <c r="CN636" s="470"/>
      <c r="CO636" s="470"/>
      <c r="CP636" s="470"/>
      <c r="CQ636" s="470"/>
      <c r="CR636" s="470"/>
      <c r="CS636" s="470"/>
      <c r="CT636" s="226"/>
      <c r="CU636" s="226"/>
      <c r="CV636" s="158"/>
      <c r="CW636" s="158"/>
      <c r="CX636" s="62"/>
      <c r="CY636" s="62"/>
      <c r="CZ636" s="335"/>
      <c r="DB636" s="226"/>
      <c r="DG636" s="4"/>
      <c r="DI636" s="226"/>
      <c r="DL636" s="231"/>
      <c r="DO636" s="46" t="s">
        <v>48</v>
      </c>
      <c r="DX636" s="223" t="s">
        <v>863</v>
      </c>
      <c r="DY636" s="223" t="s">
        <v>863</v>
      </c>
      <c r="DZ636" s="230">
        <v>116</v>
      </c>
      <c r="EA636" s="230">
        <v>62.1</v>
      </c>
      <c r="EB636" s="230">
        <v>37.9</v>
      </c>
      <c r="EC636" s="107" t="s">
        <v>863</v>
      </c>
      <c r="ED636" s="107" t="s">
        <v>863</v>
      </c>
      <c r="EE636" s="107" t="s">
        <v>863</v>
      </c>
      <c r="EF636" s="107" t="s">
        <v>863</v>
      </c>
      <c r="EG636" s="230">
        <v>0</v>
      </c>
      <c r="EU636" s="233"/>
      <c r="EX636" s="93"/>
      <c r="FB636" s="601"/>
      <c r="FC636" s="601"/>
      <c r="FD636" s="93"/>
      <c r="FE636" s="93"/>
      <c r="FF636" s="93"/>
      <c r="FH636" s="589"/>
      <c r="FI636" s="589"/>
      <c r="FJ636" s="589"/>
      <c r="FK636" s="592"/>
      <c r="FL636" s="592"/>
      <c r="FM636" s="592"/>
      <c r="FN636" s="602"/>
      <c r="FO636" s="544"/>
      <c r="FP636" s="93"/>
      <c r="FQ636" s="101"/>
      <c r="FR636" s="93"/>
      <c r="GR636" s="225"/>
      <c r="GS636" s="225"/>
    </row>
    <row r="637" spans="1:201" s="260" customFormat="1" hidden="1" x14ac:dyDescent="0.25">
      <c r="A637" s="101">
        <v>514</v>
      </c>
      <c r="B637" s="228">
        <f>COUNTIFS($E$1:E637,E637,$G$1:G637,G637)</f>
        <v>1</v>
      </c>
      <c r="C637" s="228"/>
      <c r="D637" s="966">
        <v>9192</v>
      </c>
      <c r="E637" s="107" t="s">
        <v>1883</v>
      </c>
      <c r="F637" s="107" t="s">
        <v>36</v>
      </c>
      <c r="G637" s="232">
        <v>450103427</v>
      </c>
      <c r="H637" s="230">
        <f t="shared" si="16"/>
        <v>73</v>
      </c>
      <c r="I637" s="107" t="s">
        <v>1880</v>
      </c>
      <c r="J637" s="232" t="s">
        <v>1884</v>
      </c>
      <c r="K637" s="230" t="s">
        <v>53</v>
      </c>
      <c r="L637" s="257" t="s">
        <v>48</v>
      </c>
      <c r="M637" s="107">
        <v>11</v>
      </c>
      <c r="N637" s="108" t="s">
        <v>575</v>
      </c>
      <c r="O637" s="108" t="s">
        <v>863</v>
      </c>
      <c r="P637" s="226" t="s">
        <v>1821</v>
      </c>
      <c r="Q637" s="265" t="s">
        <v>1821</v>
      </c>
      <c r="R637" s="226"/>
      <c r="S637" s="226"/>
      <c r="T637" s="173" t="s">
        <v>545</v>
      </c>
      <c r="U637" s="177" t="s">
        <v>545</v>
      </c>
      <c r="V637" s="173" t="s">
        <v>545</v>
      </c>
      <c r="W637" s="251" t="s">
        <v>1882</v>
      </c>
      <c r="X637" s="173" t="s">
        <v>545</v>
      </c>
      <c r="Y637" s="173" t="s">
        <v>545</v>
      </c>
      <c r="Z637" s="173" t="s">
        <v>545</v>
      </c>
      <c r="AA637" s="108"/>
      <c r="AB637" s="238"/>
      <c r="AC637" s="226"/>
      <c r="AD637" s="211">
        <v>7009</v>
      </c>
      <c r="AE637" s="504">
        <v>53</v>
      </c>
      <c r="AF637" s="211" t="s">
        <v>545</v>
      </c>
      <c r="AG637" s="211" t="s">
        <v>545</v>
      </c>
      <c r="AH637" s="262" t="s">
        <v>158</v>
      </c>
      <c r="AI637" s="226"/>
      <c r="AJ637" s="318"/>
      <c r="AK637" s="226"/>
      <c r="AL637" s="226"/>
      <c r="AM637" s="226"/>
      <c r="AN637" s="397"/>
      <c r="AO637" s="320"/>
      <c r="AP637" s="371"/>
      <c r="AQ637" s="492"/>
      <c r="AR637" s="373"/>
      <c r="AS637" s="490"/>
      <c r="AT637" s="325"/>
      <c r="AU637" s="226"/>
      <c r="AV637" s="326"/>
      <c r="AW637" s="226"/>
      <c r="AX637" s="226"/>
      <c r="AY637" s="345"/>
      <c r="AZ637" s="231"/>
      <c r="BA637" s="491"/>
      <c r="BB637" s="491"/>
      <c r="BC637" s="226"/>
      <c r="BD637" s="226"/>
      <c r="BE637" s="226"/>
      <c r="BF637" s="226"/>
      <c r="BG637" s="226"/>
      <c r="BH637" s="226"/>
      <c r="BI637" s="226"/>
      <c r="BJ637" s="331"/>
      <c r="BK637" s="332"/>
      <c r="BL637" s="231"/>
      <c r="BM637" s="226"/>
      <c r="BN637" s="226"/>
      <c r="BO637" s="1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226"/>
      <c r="CC637" s="226"/>
      <c r="CD637" s="226"/>
      <c r="CE637" s="226"/>
      <c r="CF637" s="226"/>
      <c r="CG637" s="226"/>
      <c r="CH637" s="226"/>
      <c r="CI637" s="226"/>
      <c r="CJ637" s="226"/>
      <c r="CK637" s="226"/>
      <c r="CL637" s="470"/>
      <c r="CM637" s="470"/>
      <c r="CN637" s="470"/>
      <c r="CO637" s="470"/>
      <c r="CP637" s="470"/>
      <c r="CQ637" s="470"/>
      <c r="CR637" s="470"/>
      <c r="CS637" s="470"/>
      <c r="CT637" s="226"/>
      <c r="CU637" s="226"/>
      <c r="CV637" s="158"/>
      <c r="CW637" s="158"/>
      <c r="CX637" s="62"/>
      <c r="CY637" s="62"/>
      <c r="CZ637" s="335"/>
      <c r="DA637" s="226"/>
      <c r="DB637" s="226"/>
      <c r="DC637" s="226"/>
      <c r="DD637" s="226"/>
      <c r="DE637" s="226"/>
      <c r="DF637" s="226"/>
      <c r="DG637" s="4"/>
      <c r="DH637" s="226"/>
      <c r="DI637" s="226"/>
      <c r="DJ637" s="226"/>
      <c r="DK637" s="226"/>
      <c r="DL637" s="231"/>
      <c r="DM637" s="226"/>
      <c r="DN637" s="62"/>
      <c r="DO637" s="46" t="s">
        <v>48</v>
      </c>
      <c r="DP637" s="981"/>
      <c r="DQ637" s="230"/>
      <c r="DR637" s="547"/>
      <c r="DS637" s="547"/>
      <c r="DT637" s="230"/>
      <c r="DU637" s="230"/>
      <c r="DV637" s="230"/>
      <c r="DW637" s="230"/>
      <c r="DX637" s="223" t="s">
        <v>863</v>
      </c>
      <c r="DY637" s="223" t="s">
        <v>863</v>
      </c>
      <c r="DZ637" s="230">
        <v>125</v>
      </c>
      <c r="EA637" s="230">
        <v>29.6</v>
      </c>
      <c r="EB637" s="230">
        <v>70.400000000000006</v>
      </c>
      <c r="EC637" s="223" t="s">
        <v>863</v>
      </c>
      <c r="ED637" s="223" t="s">
        <v>863</v>
      </c>
      <c r="EE637" s="223" t="s">
        <v>863</v>
      </c>
      <c r="EF637" s="223" t="s">
        <v>863</v>
      </c>
      <c r="EG637" s="230">
        <v>0</v>
      </c>
      <c r="EH637" s="547"/>
      <c r="EI637" s="282"/>
      <c r="EJ637" s="282"/>
      <c r="EK637" s="457"/>
      <c r="EL637" s="457"/>
      <c r="EM637" s="457"/>
      <c r="EN637" s="457"/>
      <c r="EO637" s="457"/>
      <c r="EP637" s="548"/>
      <c r="EQ637" s="548"/>
      <c r="ER637" s="457"/>
      <c r="ES637" s="548"/>
      <c r="ET637" s="548"/>
      <c r="EU637" s="233"/>
      <c r="EV637" s="457"/>
      <c r="EW637" s="457"/>
      <c r="EX637" s="93"/>
      <c r="EY637" s="93"/>
      <c r="EZ637" s="93"/>
      <c r="FA637" s="93"/>
      <c r="FB637" s="601"/>
      <c r="FC637" s="601"/>
      <c r="FD637" s="93"/>
      <c r="FE637" s="93"/>
      <c r="FF637" s="93"/>
      <c r="FG637" s="93"/>
      <c r="FH637" s="589"/>
      <c r="FI637" s="589"/>
      <c r="FJ637" s="589"/>
      <c r="FK637" s="592"/>
      <c r="FL637" s="592"/>
      <c r="FM637" s="592"/>
      <c r="FN637" s="602"/>
      <c r="FO637" s="544"/>
      <c r="FP637" s="93"/>
      <c r="FQ637" s="101"/>
      <c r="FR637" s="93"/>
      <c r="FS637" s="93"/>
      <c r="FT637" s="93"/>
      <c r="FU637" s="93"/>
      <c r="FV637" s="93"/>
      <c r="FW637" s="93"/>
      <c r="FX637" s="93"/>
      <c r="FY637" s="93"/>
      <c r="FZ637" s="93"/>
      <c r="GA637" s="93"/>
      <c r="GB637" s="93"/>
      <c r="GC637" s="93"/>
      <c r="GD637" s="93"/>
      <c r="GE637" s="93"/>
      <c r="GF637" s="93"/>
      <c r="GG637" s="93"/>
      <c r="GH637" s="93"/>
      <c r="GI637" s="93"/>
      <c r="GJ637" s="93"/>
      <c r="GK637" s="93"/>
      <c r="GL637" s="93"/>
      <c r="GM637" s="93"/>
      <c r="GN637" s="93"/>
      <c r="GO637" s="93"/>
      <c r="GP637" s="93"/>
      <c r="GQ637" s="93"/>
      <c r="GR637" s="225"/>
      <c r="GS637" s="225"/>
    </row>
    <row r="638" spans="1:201" hidden="1" x14ac:dyDescent="0.25">
      <c r="A638" s="101">
        <v>515</v>
      </c>
      <c r="B638" s="228">
        <f>COUNTIFS($E$1:E638,E638,$G$1:G638,G638)</f>
        <v>1</v>
      </c>
      <c r="C638" s="228"/>
      <c r="D638" s="966">
        <v>9202</v>
      </c>
      <c r="E638" s="107" t="s">
        <v>1885</v>
      </c>
      <c r="F638" s="107" t="s">
        <v>1886</v>
      </c>
      <c r="G638" s="232">
        <v>470508427</v>
      </c>
      <c r="H638" s="230">
        <f t="shared" si="16"/>
        <v>71</v>
      </c>
      <c r="I638" s="107" t="s">
        <v>1887</v>
      </c>
      <c r="J638" s="232" t="s">
        <v>34</v>
      </c>
      <c r="K638" s="230" t="s">
        <v>53</v>
      </c>
      <c r="L638" s="257" t="s">
        <v>48</v>
      </c>
      <c r="M638" s="107">
        <v>8</v>
      </c>
      <c r="N638" s="108" t="s">
        <v>658</v>
      </c>
      <c r="O638" s="108" t="s">
        <v>863</v>
      </c>
      <c r="P638" s="226"/>
      <c r="Q638" s="265" t="s">
        <v>1821</v>
      </c>
      <c r="R638" s="226"/>
      <c r="S638" s="226"/>
      <c r="T638" s="173" t="s">
        <v>545</v>
      </c>
      <c r="U638" s="177" t="s">
        <v>1214</v>
      </c>
      <c r="V638" s="173" t="s">
        <v>545</v>
      </c>
      <c r="W638" s="196" t="s">
        <v>1298</v>
      </c>
      <c r="X638" s="173" t="s">
        <v>808</v>
      </c>
      <c r="Y638" s="173" t="s">
        <v>545</v>
      </c>
      <c r="Z638" s="173" t="s">
        <v>545</v>
      </c>
      <c r="AA638" s="108"/>
      <c r="AB638" s="238"/>
      <c r="AD638" s="211">
        <v>82228</v>
      </c>
      <c r="AE638" s="504">
        <v>6167</v>
      </c>
      <c r="AF638" s="211" t="s">
        <v>545</v>
      </c>
      <c r="AG638" s="211" t="s">
        <v>545</v>
      </c>
      <c r="AH638" s="262" t="s">
        <v>158</v>
      </c>
      <c r="AI638" s="226"/>
      <c r="AJ638" s="318"/>
      <c r="AL638" s="226"/>
      <c r="AN638" s="397"/>
      <c r="AO638" s="320"/>
      <c r="AP638" s="371"/>
      <c r="AQ638" s="492"/>
      <c r="AR638" s="373"/>
      <c r="AS638" s="490"/>
      <c r="AT638" s="325"/>
      <c r="AU638" s="226"/>
      <c r="AV638" s="326"/>
      <c r="AX638" s="226"/>
      <c r="AY638" s="345"/>
      <c r="AZ638" s="231"/>
      <c r="BA638" s="491"/>
      <c r="BB638" s="491"/>
      <c r="BC638" s="226"/>
      <c r="BD638" s="226"/>
      <c r="BJ638" s="331"/>
      <c r="BK638" s="332"/>
      <c r="BL638" s="231"/>
      <c r="BM638" s="226"/>
      <c r="BO638" s="162"/>
      <c r="BP638" s="62"/>
      <c r="BQ638" s="62"/>
      <c r="CB638" s="226"/>
      <c r="CC638" s="226"/>
      <c r="CL638" s="470"/>
      <c r="CM638" s="470"/>
      <c r="CN638" s="470"/>
      <c r="CO638" s="470"/>
      <c r="CP638" s="470"/>
      <c r="CQ638" s="470"/>
      <c r="CR638" s="470"/>
      <c r="CS638" s="470"/>
      <c r="CT638" s="226"/>
      <c r="CU638" s="226"/>
      <c r="CV638" s="158"/>
      <c r="CW638" s="158"/>
      <c r="CX638" s="62"/>
      <c r="CY638" s="62"/>
      <c r="CZ638" s="335"/>
      <c r="DB638" s="226"/>
      <c r="DG638" s="4"/>
      <c r="DI638" s="226"/>
      <c r="DL638" s="231"/>
      <c r="DO638" s="46" t="s">
        <v>48</v>
      </c>
      <c r="DX638" s="230">
        <v>1.1000000000000001</v>
      </c>
      <c r="DY638" s="223" t="s">
        <v>863</v>
      </c>
      <c r="DZ638" s="230">
        <v>1982</v>
      </c>
      <c r="EA638" s="230">
        <v>87.4</v>
      </c>
      <c r="EB638" s="230">
        <v>12.6</v>
      </c>
      <c r="EC638" s="223" t="s">
        <v>863</v>
      </c>
      <c r="ED638" s="223" t="s">
        <v>863</v>
      </c>
      <c r="EE638" s="223" t="s">
        <v>863</v>
      </c>
      <c r="EF638" s="223" t="s">
        <v>863</v>
      </c>
      <c r="EG638" s="230">
        <v>0</v>
      </c>
      <c r="EQ638" s="548">
        <v>2</v>
      </c>
      <c r="ES638" s="548">
        <v>2</v>
      </c>
      <c r="ET638" s="548">
        <v>2</v>
      </c>
      <c r="EU638" s="233"/>
      <c r="EX638" s="93"/>
      <c r="FB638" s="601"/>
      <c r="FC638" s="601"/>
      <c r="FD638" s="93"/>
      <c r="FE638" s="93"/>
      <c r="FF638" s="93"/>
      <c r="FH638" s="589"/>
      <c r="FI638" s="589"/>
      <c r="FJ638" s="589"/>
      <c r="FK638" s="592"/>
      <c r="FL638" s="592"/>
      <c r="FM638" s="592"/>
      <c r="FN638" s="602"/>
      <c r="FO638" s="544"/>
      <c r="FP638" s="93"/>
      <c r="FQ638" s="101"/>
      <c r="FR638" s="93"/>
      <c r="GR638" s="225"/>
      <c r="GS638" s="225"/>
    </row>
    <row r="639" spans="1:201" hidden="1" x14ac:dyDescent="0.25">
      <c r="A639" s="101">
        <v>516</v>
      </c>
      <c r="B639" s="228">
        <f>COUNTIFS($E$1:E639,E639,$G$1:G639,G639)</f>
        <v>1</v>
      </c>
      <c r="C639" s="228"/>
      <c r="D639" s="966">
        <v>9237</v>
      </c>
      <c r="E639" s="223" t="s">
        <v>1888</v>
      </c>
      <c r="F639" s="223" t="s">
        <v>181</v>
      </c>
      <c r="G639" s="223">
        <v>6406070363</v>
      </c>
      <c r="H639" s="230">
        <f t="shared" si="16"/>
        <v>54</v>
      </c>
      <c r="I639" s="223" t="s">
        <v>1889</v>
      </c>
      <c r="J639" s="223" t="s">
        <v>1890</v>
      </c>
      <c r="K639" s="230" t="s">
        <v>53</v>
      </c>
      <c r="L639" s="257" t="s">
        <v>48</v>
      </c>
      <c r="M639" s="230">
        <v>12</v>
      </c>
      <c r="N639" s="231" t="s">
        <v>1879</v>
      </c>
      <c r="O639" s="108" t="s">
        <v>863</v>
      </c>
      <c r="P639" s="226"/>
      <c r="Q639" s="265" t="s">
        <v>1821</v>
      </c>
      <c r="R639" s="226"/>
      <c r="S639" s="226"/>
      <c r="T639" s="239" t="s">
        <v>1545</v>
      </c>
      <c r="U639" s="177" t="s">
        <v>1214</v>
      </c>
      <c r="V639" s="173" t="s">
        <v>545</v>
      </c>
      <c r="W639" s="196" t="s">
        <v>1298</v>
      </c>
      <c r="X639" s="173" t="s">
        <v>808</v>
      </c>
      <c r="Y639" s="173" t="s">
        <v>545</v>
      </c>
      <c r="Z639" s="173" t="s">
        <v>545</v>
      </c>
      <c r="AD639" s="211">
        <v>54229</v>
      </c>
      <c r="AE639" s="211">
        <v>542290</v>
      </c>
      <c r="AF639" s="211" t="s">
        <v>545</v>
      </c>
      <c r="AG639" s="211" t="s">
        <v>545</v>
      </c>
      <c r="AH639" s="262" t="s">
        <v>158</v>
      </c>
      <c r="AI639" s="226"/>
      <c r="AJ639" s="318"/>
      <c r="AL639" s="226"/>
      <c r="AN639" s="397"/>
      <c r="AO639" s="320"/>
      <c r="AP639" s="371"/>
      <c r="AQ639" s="492"/>
      <c r="AR639" s="373"/>
      <c r="AS639" s="490"/>
      <c r="AT639" s="325"/>
      <c r="AU639" s="226"/>
      <c r="AV639" s="326"/>
      <c r="AX639" s="226"/>
      <c r="AY639" s="345"/>
      <c r="AZ639" s="231"/>
      <c r="BA639" s="491"/>
      <c r="BB639" s="491"/>
      <c r="BC639" s="226"/>
      <c r="BD639" s="226"/>
      <c r="BJ639" s="331"/>
      <c r="BK639" s="332"/>
      <c r="BL639" s="231"/>
      <c r="BM639" s="226"/>
      <c r="BO639" s="162"/>
      <c r="BP639" s="62"/>
      <c r="BQ639" s="62"/>
      <c r="CB639" s="226"/>
      <c r="CC639" s="226"/>
      <c r="CL639" s="66"/>
      <c r="CM639" s="66"/>
      <c r="CT639" s="226"/>
      <c r="CU639" s="226"/>
      <c r="CV639" s="158"/>
      <c r="CW639" s="158"/>
      <c r="CX639" s="62"/>
      <c r="CY639" s="62"/>
      <c r="CZ639" s="335"/>
      <c r="DB639" s="226"/>
      <c r="DG639" s="4"/>
      <c r="DI639" s="226"/>
      <c r="DL639" s="231"/>
      <c r="DO639" s="46" t="s">
        <v>48</v>
      </c>
      <c r="DX639" s="223" t="s">
        <v>863</v>
      </c>
      <c r="DY639" s="223" t="s">
        <v>863</v>
      </c>
      <c r="DZ639" s="230">
        <v>481</v>
      </c>
      <c r="EA639" s="230">
        <v>23.5</v>
      </c>
      <c r="EB639" s="230">
        <v>76.5</v>
      </c>
      <c r="EC639" s="223" t="s">
        <v>863</v>
      </c>
      <c r="ED639" s="223" t="s">
        <v>863</v>
      </c>
      <c r="EE639" s="223" t="s">
        <v>863</v>
      </c>
      <c r="EF639" s="223" t="s">
        <v>863</v>
      </c>
      <c r="EG639" s="230">
        <v>0</v>
      </c>
      <c r="EU639" s="233"/>
      <c r="EX639" s="93"/>
      <c r="FB639" s="601"/>
      <c r="FC639" s="601"/>
      <c r="FD639" s="93"/>
      <c r="FE639" s="93"/>
      <c r="FF639" s="93"/>
      <c r="FH639" s="589"/>
      <c r="FI639" s="589"/>
      <c r="FJ639" s="589"/>
      <c r="FK639" s="592"/>
      <c r="FL639" s="592"/>
      <c r="FM639" s="592"/>
      <c r="FN639" s="602"/>
      <c r="FO639" s="544"/>
      <c r="FP639" s="93"/>
      <c r="FQ639" s="101"/>
      <c r="FR639" s="93"/>
      <c r="GR639" s="225"/>
      <c r="GS639" s="225"/>
    </row>
    <row r="640" spans="1:201" hidden="1" x14ac:dyDescent="0.25">
      <c r="A640" s="101">
        <v>517</v>
      </c>
      <c r="B640" s="228">
        <f>COUNTIFS($E$1:E640,E640,$G$1:G640,G640)</f>
        <v>2</v>
      </c>
      <c r="C640" s="228"/>
      <c r="D640" s="966">
        <v>9245</v>
      </c>
      <c r="E640" s="223" t="s">
        <v>338</v>
      </c>
      <c r="F640" s="223" t="s">
        <v>61</v>
      </c>
      <c r="G640" s="230">
        <v>350302424</v>
      </c>
      <c r="H640" s="230">
        <f t="shared" si="16"/>
        <v>83</v>
      </c>
      <c r="I640" s="223" t="s">
        <v>1891</v>
      </c>
      <c r="J640" s="223" t="s">
        <v>1892</v>
      </c>
      <c r="K640" s="230" t="s">
        <v>53</v>
      </c>
      <c r="L640" s="611" t="s">
        <v>48</v>
      </c>
      <c r="M640" s="230">
        <v>16</v>
      </c>
      <c r="N640" s="231" t="s">
        <v>575</v>
      </c>
      <c r="O640" s="231" t="s">
        <v>863</v>
      </c>
      <c r="P640" s="226"/>
      <c r="Q640" s="265" t="s">
        <v>1821</v>
      </c>
      <c r="R640" s="226"/>
      <c r="S640" s="226"/>
      <c r="T640" s="173" t="s">
        <v>545</v>
      </c>
      <c r="U640" s="177" t="s">
        <v>1214</v>
      </c>
      <c r="V640" s="173" t="s">
        <v>545</v>
      </c>
      <c r="W640" s="196" t="s">
        <v>1298</v>
      </c>
      <c r="X640" s="173" t="s">
        <v>808</v>
      </c>
      <c r="Y640" s="173" t="s">
        <v>545</v>
      </c>
      <c r="Z640" s="173" t="s">
        <v>545</v>
      </c>
      <c r="AD640" s="211">
        <v>19931</v>
      </c>
      <c r="AE640" s="211">
        <v>498275</v>
      </c>
      <c r="AF640" s="211" t="s">
        <v>545</v>
      </c>
      <c r="AG640" s="211" t="s">
        <v>545</v>
      </c>
      <c r="AH640" s="262" t="s">
        <v>158</v>
      </c>
      <c r="AI640" s="226"/>
      <c r="AJ640" s="318"/>
      <c r="AL640" s="226"/>
      <c r="AN640" s="397"/>
      <c r="AO640" s="320"/>
      <c r="AP640" s="371"/>
      <c r="AQ640" s="492"/>
      <c r="AR640" s="373"/>
      <c r="AS640" s="490"/>
      <c r="AT640" s="325"/>
      <c r="AU640" s="226"/>
      <c r="AV640" s="326"/>
      <c r="AX640" s="226"/>
      <c r="AY640" s="345"/>
      <c r="AZ640" s="231"/>
      <c r="BA640" s="491"/>
      <c r="BB640" s="491"/>
      <c r="BC640" s="226"/>
      <c r="BD640" s="226"/>
      <c r="BJ640" s="331"/>
      <c r="BK640" s="332"/>
      <c r="BL640" s="231"/>
      <c r="BM640" s="226"/>
      <c r="BO640" s="162"/>
      <c r="BP640" s="62"/>
      <c r="BQ640" s="62"/>
      <c r="CB640" s="226"/>
      <c r="CC640" s="226"/>
      <c r="CL640" s="66"/>
      <c r="CM640" s="66"/>
      <c r="CT640" s="226"/>
      <c r="CU640" s="226"/>
      <c r="CV640" s="158"/>
      <c r="CW640" s="158"/>
      <c r="CX640" s="62"/>
      <c r="CY640" s="62"/>
      <c r="CZ640" s="335"/>
      <c r="DB640" s="226"/>
      <c r="DG640" s="4"/>
      <c r="DI640" s="226"/>
      <c r="DL640" s="231"/>
      <c r="DO640" s="46" t="s">
        <v>48</v>
      </c>
      <c r="DX640" s="223" t="s">
        <v>863</v>
      </c>
      <c r="DY640" s="223" t="s">
        <v>863</v>
      </c>
      <c r="DZ640" s="230">
        <v>289</v>
      </c>
      <c r="EA640" s="230">
        <v>24.2</v>
      </c>
      <c r="EB640" s="230">
        <v>75.8</v>
      </c>
      <c r="EC640" s="223" t="s">
        <v>863</v>
      </c>
      <c r="ED640" s="223" t="s">
        <v>863</v>
      </c>
      <c r="EE640" s="223" t="s">
        <v>863</v>
      </c>
      <c r="EF640" s="223" t="s">
        <v>863</v>
      </c>
      <c r="EG640" s="230">
        <v>0</v>
      </c>
      <c r="EU640" s="233"/>
      <c r="EX640" s="93"/>
      <c r="FB640" s="601"/>
      <c r="FC640" s="601"/>
      <c r="FD640" s="93"/>
      <c r="FE640" s="93"/>
      <c r="FF640" s="93"/>
      <c r="FH640" s="589"/>
      <c r="FI640" s="589"/>
      <c r="FJ640" s="589"/>
      <c r="FK640" s="592"/>
      <c r="FL640" s="592"/>
      <c r="FM640" s="592"/>
      <c r="FN640" s="602"/>
      <c r="FO640" s="544"/>
      <c r="FP640" s="93"/>
      <c r="FQ640" s="101"/>
      <c r="FR640" s="93"/>
      <c r="GR640" s="225"/>
      <c r="GS640" s="225"/>
    </row>
    <row r="641" spans="1:201" hidden="1" x14ac:dyDescent="0.25">
      <c r="A641" s="101">
        <v>518</v>
      </c>
      <c r="B641" s="228">
        <f>COUNTIFS($E$1:E641,E641,$G$1:G641,G641)</f>
        <v>2</v>
      </c>
      <c r="C641" s="228"/>
      <c r="D641" s="966">
        <v>9255</v>
      </c>
      <c r="E641" s="223" t="s">
        <v>1757</v>
      </c>
      <c r="F641" s="223" t="s">
        <v>62</v>
      </c>
      <c r="G641" s="230">
        <v>5607271560</v>
      </c>
      <c r="H641" s="230">
        <f t="shared" si="16"/>
        <v>62</v>
      </c>
      <c r="I641" s="223" t="s">
        <v>1893</v>
      </c>
      <c r="J641" s="223" t="s">
        <v>1894</v>
      </c>
      <c r="K641" s="230" t="s">
        <v>53</v>
      </c>
      <c r="L641" s="611" t="s">
        <v>48</v>
      </c>
      <c r="M641" s="230">
        <v>8</v>
      </c>
      <c r="N641" s="226">
        <v>10</v>
      </c>
      <c r="O641" s="231" t="s">
        <v>863</v>
      </c>
      <c r="P641" s="226"/>
      <c r="Q641" s="265" t="s">
        <v>1821</v>
      </c>
      <c r="R641" s="226"/>
      <c r="S641" s="226"/>
      <c r="T641" s="173" t="s">
        <v>1545</v>
      </c>
      <c r="U641" s="177" t="s">
        <v>1214</v>
      </c>
      <c r="V641" s="173" t="s">
        <v>545</v>
      </c>
      <c r="W641" s="196" t="s">
        <v>1895</v>
      </c>
      <c r="X641" s="173" t="s">
        <v>1896</v>
      </c>
      <c r="Y641" s="173" t="s">
        <v>545</v>
      </c>
      <c r="Z641" s="173" t="s">
        <v>545</v>
      </c>
      <c r="AD641" s="211">
        <v>220000</v>
      </c>
      <c r="AE641" s="211">
        <v>550</v>
      </c>
      <c r="AF641" s="211" t="s">
        <v>545</v>
      </c>
      <c r="AG641" s="211" t="s">
        <v>545</v>
      </c>
      <c r="AH641" s="262" t="s">
        <v>158</v>
      </c>
      <c r="AI641" s="226"/>
      <c r="AJ641" s="318"/>
      <c r="AL641" s="226"/>
      <c r="AN641" s="397"/>
      <c r="AO641" s="320"/>
      <c r="AP641" s="371"/>
      <c r="AQ641" s="492"/>
      <c r="AR641" s="373"/>
      <c r="AS641" s="490"/>
      <c r="AT641" s="325"/>
      <c r="AU641" s="226"/>
      <c r="AV641" s="340"/>
      <c r="AX641" s="226"/>
      <c r="AY641" s="345"/>
      <c r="AZ641" s="231"/>
      <c r="BA641" s="491"/>
      <c r="BB641" s="491"/>
      <c r="BC641" s="226"/>
      <c r="BD641" s="226"/>
      <c r="BJ641" s="331"/>
      <c r="BK641" s="332"/>
      <c r="BL641" s="231"/>
      <c r="BM641" s="226"/>
      <c r="BO641" s="162"/>
      <c r="BP641" s="62"/>
      <c r="BQ641" s="62"/>
      <c r="CB641" s="226"/>
      <c r="CC641" s="226"/>
      <c r="CL641" s="66"/>
      <c r="CM641" s="66"/>
      <c r="CT641" s="226"/>
      <c r="CU641" s="226"/>
      <c r="CV641" s="158"/>
      <c r="CW641" s="158"/>
      <c r="CX641" s="62"/>
      <c r="CY641" s="62"/>
      <c r="CZ641" s="335"/>
      <c r="DB641" s="226"/>
      <c r="DG641" s="4"/>
      <c r="DI641" s="226"/>
      <c r="DL641" s="231"/>
      <c r="DO641" s="46" t="s">
        <v>48</v>
      </c>
      <c r="DX641" s="223" t="s">
        <v>863</v>
      </c>
      <c r="DY641" s="223" t="s">
        <v>863</v>
      </c>
      <c r="DZ641" s="230">
        <v>640</v>
      </c>
      <c r="EA641" s="230">
        <v>48.9</v>
      </c>
      <c r="EB641" s="230">
        <v>51.1</v>
      </c>
      <c r="EC641" s="230">
        <v>0.9</v>
      </c>
      <c r="ED641" s="230">
        <v>1392.2</v>
      </c>
      <c r="EE641" s="223" t="s">
        <v>863</v>
      </c>
      <c r="EF641" s="230">
        <v>2.2400000000000002</v>
      </c>
      <c r="EG641" s="230">
        <v>0</v>
      </c>
      <c r="EU641" s="233"/>
      <c r="EX641" s="93"/>
      <c r="FB641" s="601"/>
      <c r="FC641" s="601"/>
      <c r="FD641" s="93"/>
      <c r="FE641" s="93"/>
      <c r="FF641" s="93"/>
      <c r="FH641" s="589"/>
      <c r="FI641" s="589"/>
      <c r="FJ641" s="589"/>
      <c r="FK641" s="592"/>
      <c r="FL641" s="592"/>
      <c r="FM641" s="592"/>
      <c r="FN641" s="602"/>
      <c r="FO641" s="544"/>
      <c r="FP641" s="93"/>
      <c r="FQ641" s="101"/>
      <c r="FR641" s="93"/>
      <c r="GR641" s="225"/>
      <c r="GS641" s="225"/>
    </row>
    <row r="642" spans="1:201" hidden="1" x14ac:dyDescent="0.25">
      <c r="A642" s="101">
        <v>519</v>
      </c>
      <c r="B642" s="228">
        <f>COUNTIFS($E$1:E642,E642,$G$1:G642,G642)</f>
        <v>2</v>
      </c>
      <c r="C642" s="228"/>
      <c r="D642" s="966">
        <v>9270</v>
      </c>
      <c r="E642" s="223" t="s">
        <v>1739</v>
      </c>
      <c r="F642" s="223" t="s">
        <v>79</v>
      </c>
      <c r="G642" s="230">
        <v>536207267</v>
      </c>
      <c r="H642" s="230">
        <f t="shared" si="16"/>
        <v>65</v>
      </c>
      <c r="I642" s="223" t="s">
        <v>1897</v>
      </c>
      <c r="J642" s="223" t="s">
        <v>1890</v>
      </c>
      <c r="K642" s="230" t="s">
        <v>53</v>
      </c>
      <c r="L642" s="611" t="s">
        <v>48</v>
      </c>
      <c r="M642" s="230">
        <v>10</v>
      </c>
      <c r="N642" s="226">
        <v>2</v>
      </c>
      <c r="O642" s="231" t="s">
        <v>863</v>
      </c>
      <c r="P642" s="226"/>
      <c r="Q642" s="265" t="s">
        <v>1821</v>
      </c>
      <c r="R642" s="226"/>
      <c r="S642" s="226"/>
      <c r="T642" s="173" t="s">
        <v>545</v>
      </c>
      <c r="U642" s="177" t="s">
        <v>1214</v>
      </c>
      <c r="V642" s="173" t="s">
        <v>545</v>
      </c>
      <c r="W642" s="196" t="s">
        <v>1898</v>
      </c>
      <c r="X642" s="173" t="s">
        <v>1899</v>
      </c>
      <c r="Y642" s="173" t="s">
        <v>545</v>
      </c>
      <c r="Z642" s="173" t="s">
        <v>545</v>
      </c>
      <c r="AD642" s="211">
        <v>26990</v>
      </c>
      <c r="AE642" s="211">
        <v>270</v>
      </c>
      <c r="AF642" s="211" t="s">
        <v>545</v>
      </c>
      <c r="AG642" s="211" t="s">
        <v>545</v>
      </c>
      <c r="AH642" s="262" t="s">
        <v>158</v>
      </c>
      <c r="AI642" s="226"/>
      <c r="AJ642" s="318"/>
      <c r="AL642" s="226"/>
      <c r="AN642" s="397"/>
      <c r="AO642" s="320"/>
      <c r="AP642" s="371"/>
      <c r="AQ642" s="492"/>
      <c r="AR642" s="373"/>
      <c r="AS642" s="490"/>
      <c r="AT642" s="325"/>
      <c r="AU642" s="226"/>
      <c r="AV642" s="340"/>
      <c r="AX642" s="226"/>
      <c r="AY642" s="345"/>
      <c r="AZ642" s="231"/>
      <c r="BA642" s="491"/>
      <c r="BB642" s="491"/>
      <c r="BC642" s="226"/>
      <c r="BD642" s="226"/>
      <c r="BJ642" s="331"/>
      <c r="BK642" s="332"/>
      <c r="BL642" s="231"/>
      <c r="BM642" s="226"/>
      <c r="BO642" s="162"/>
      <c r="BP642" s="62"/>
      <c r="BQ642" s="62"/>
      <c r="CB642" s="226"/>
      <c r="CC642" s="226"/>
      <c r="CL642" s="66"/>
      <c r="CM642" s="66"/>
      <c r="CT642" s="226"/>
      <c r="CU642" s="226"/>
      <c r="CV642" s="158"/>
      <c r="CW642" s="158"/>
      <c r="CX642" s="62"/>
      <c r="CY642" s="62"/>
      <c r="CZ642" s="335"/>
      <c r="DB642" s="226"/>
      <c r="DG642" s="4"/>
      <c r="DI642" s="226"/>
      <c r="DL642" s="231"/>
      <c r="DO642" s="46" t="s">
        <v>48</v>
      </c>
      <c r="DX642" s="223" t="s">
        <v>863</v>
      </c>
      <c r="DY642" s="223" t="s">
        <v>863</v>
      </c>
      <c r="DZ642" s="230">
        <v>346</v>
      </c>
      <c r="EA642" s="230">
        <v>12.7</v>
      </c>
      <c r="EB642" s="230">
        <v>87.3</v>
      </c>
      <c r="EC642" s="223" t="s">
        <v>863</v>
      </c>
      <c r="ED642" s="223" t="s">
        <v>863</v>
      </c>
      <c r="EE642" s="223" t="s">
        <v>863</v>
      </c>
      <c r="EF642" s="223" t="s">
        <v>863</v>
      </c>
      <c r="EG642" s="230">
        <v>0</v>
      </c>
      <c r="EU642" s="233"/>
      <c r="EX642" s="93"/>
      <c r="FB642" s="601"/>
      <c r="FC642" s="601"/>
      <c r="FD642" s="93"/>
      <c r="FE642" s="93"/>
      <c r="FF642" s="93"/>
      <c r="FH642" s="589"/>
      <c r="FI642" s="589"/>
      <c r="FJ642" s="589"/>
      <c r="FK642" s="592"/>
      <c r="FL642" s="592"/>
      <c r="FM642" s="592"/>
      <c r="FN642" s="602"/>
      <c r="FO642" s="544"/>
      <c r="FP642" s="93"/>
      <c r="FQ642" s="101"/>
      <c r="FR642" s="93"/>
      <c r="GR642" s="225"/>
      <c r="GS642" s="225"/>
    </row>
    <row r="643" spans="1:201" hidden="1" x14ac:dyDescent="0.25">
      <c r="A643" s="101">
        <v>520</v>
      </c>
      <c r="B643" s="228">
        <f>COUNTIFS($E$1:E643,E643,$G$1:G643,G643)</f>
        <v>1</v>
      </c>
      <c r="C643" s="228"/>
      <c r="D643" s="966">
        <v>9271</v>
      </c>
      <c r="E643" s="223" t="s">
        <v>1900</v>
      </c>
      <c r="F643" s="223" t="s">
        <v>1901</v>
      </c>
      <c r="G643" s="230">
        <v>435429429</v>
      </c>
      <c r="H643" s="230">
        <f t="shared" si="16"/>
        <v>75</v>
      </c>
      <c r="I643" s="223" t="s">
        <v>1897</v>
      </c>
      <c r="J643" s="223" t="s">
        <v>1890</v>
      </c>
      <c r="K643" s="230" t="s">
        <v>53</v>
      </c>
      <c r="L643" s="611" t="s">
        <v>48</v>
      </c>
      <c r="M643" s="230">
        <v>23</v>
      </c>
      <c r="N643" s="226">
        <v>1</v>
      </c>
      <c r="O643" s="231" t="s">
        <v>863</v>
      </c>
      <c r="P643" s="226"/>
      <c r="Q643" s="265" t="s">
        <v>1821</v>
      </c>
      <c r="R643" s="226"/>
      <c r="S643" s="226"/>
      <c r="T643" s="173" t="s">
        <v>545</v>
      </c>
      <c r="U643" s="177" t="s">
        <v>1214</v>
      </c>
      <c r="V643" s="173" t="s">
        <v>545</v>
      </c>
      <c r="W643" s="246" t="s">
        <v>1688</v>
      </c>
      <c r="X643" s="173" t="s">
        <v>545</v>
      </c>
      <c r="Y643" s="173" t="s">
        <v>545</v>
      </c>
      <c r="Z643" s="173" t="s">
        <v>545</v>
      </c>
      <c r="AD643" s="211">
        <v>8630</v>
      </c>
      <c r="AE643" s="211">
        <v>216</v>
      </c>
      <c r="AF643" s="211" t="s">
        <v>545</v>
      </c>
      <c r="AG643" s="211" t="s">
        <v>545</v>
      </c>
      <c r="AH643" s="205" t="s">
        <v>161</v>
      </c>
      <c r="AI643" s="226"/>
      <c r="AJ643" s="318"/>
      <c r="AL643" s="226"/>
      <c r="AN643" s="397"/>
      <c r="AO643" s="320"/>
      <c r="AP643" s="371"/>
      <c r="AQ643" s="492"/>
      <c r="AR643" s="373"/>
      <c r="AS643" s="490"/>
      <c r="AT643" s="325"/>
      <c r="AU643" s="226"/>
      <c r="AV643" s="340"/>
      <c r="AX643" s="226"/>
      <c r="AY643" s="345"/>
      <c r="AZ643" s="231"/>
      <c r="BA643" s="491"/>
      <c r="BB643" s="491"/>
      <c r="BC643" s="226"/>
      <c r="BD643" s="226"/>
      <c r="BJ643" s="331"/>
      <c r="BK643" s="332"/>
      <c r="BL643" s="231"/>
      <c r="BM643" s="226"/>
      <c r="BO643" s="162"/>
      <c r="BP643" s="62"/>
      <c r="BQ643" s="62"/>
      <c r="CB643" s="226"/>
      <c r="CC643" s="226"/>
      <c r="CL643" s="66"/>
      <c r="CM643" s="66"/>
      <c r="CT643" s="226"/>
      <c r="CU643" s="226"/>
      <c r="CV643" s="158"/>
      <c r="CW643" s="158"/>
      <c r="CX643" s="62"/>
      <c r="CY643" s="62"/>
      <c r="CZ643" s="335"/>
      <c r="DB643" s="226"/>
      <c r="DG643" s="4"/>
      <c r="DI643" s="226"/>
      <c r="DL643" s="231"/>
      <c r="DO643" s="46" t="s">
        <v>48</v>
      </c>
      <c r="DX643" s="274" t="s">
        <v>863</v>
      </c>
      <c r="DY643" s="274" t="s">
        <v>863</v>
      </c>
      <c r="DZ643" s="230">
        <v>185</v>
      </c>
      <c r="EA643" s="230">
        <v>8.1</v>
      </c>
      <c r="EB643" s="230">
        <v>91.9</v>
      </c>
      <c r="EC643" s="908" t="s">
        <v>863</v>
      </c>
      <c r="ED643" s="908" t="s">
        <v>863</v>
      </c>
      <c r="EE643" s="908" t="s">
        <v>863</v>
      </c>
      <c r="EF643" s="274" t="s">
        <v>863</v>
      </c>
      <c r="EG643" s="230">
        <v>0</v>
      </c>
      <c r="EU643" s="233"/>
      <c r="EX643" s="93"/>
      <c r="FB643" s="601"/>
      <c r="FC643" s="601"/>
      <c r="FD643" s="93"/>
      <c r="FE643" s="93"/>
      <c r="FF643" s="93"/>
      <c r="FH643" s="589"/>
      <c r="FI643" s="589"/>
      <c r="FJ643" s="589"/>
      <c r="FK643" s="592"/>
      <c r="FL643" s="592"/>
      <c r="FM643" s="592"/>
      <c r="FN643" s="602"/>
      <c r="FO643" s="544"/>
      <c r="FP643" s="93"/>
      <c r="FQ643" s="101"/>
      <c r="FR643" s="93"/>
      <c r="GR643" s="225"/>
      <c r="GS643" s="225"/>
    </row>
    <row r="644" spans="1:201" hidden="1" x14ac:dyDescent="0.25">
      <c r="A644" s="101">
        <v>521</v>
      </c>
      <c r="B644" s="228">
        <f>COUNTIFS($E$1:E644,E644,$G$1:G644,G644)</f>
        <v>2</v>
      </c>
      <c r="C644" s="228"/>
      <c r="D644" s="966">
        <v>9273</v>
      </c>
      <c r="E644" s="223" t="s">
        <v>1840</v>
      </c>
      <c r="F644" s="223" t="s">
        <v>650</v>
      </c>
      <c r="G644" s="230">
        <v>476012073</v>
      </c>
      <c r="H644" s="230">
        <f t="shared" si="16"/>
        <v>71</v>
      </c>
      <c r="I644" s="223" t="s">
        <v>1897</v>
      </c>
      <c r="J644" s="223" t="s">
        <v>1902</v>
      </c>
      <c r="K644" s="230" t="s">
        <v>53</v>
      </c>
      <c r="L644" s="611" t="s">
        <v>48</v>
      </c>
      <c r="M644" s="230">
        <v>4</v>
      </c>
      <c r="N644" s="230">
        <v>6</v>
      </c>
      <c r="O644" s="223" t="s">
        <v>863</v>
      </c>
      <c r="P644" s="230"/>
      <c r="Q644" s="606" t="s">
        <v>1821</v>
      </c>
      <c r="R644" s="230"/>
      <c r="S644" s="230"/>
      <c r="T644" s="172" t="s">
        <v>1545</v>
      </c>
      <c r="U644" s="175" t="s">
        <v>1214</v>
      </c>
      <c r="V644" s="172" t="s">
        <v>545</v>
      </c>
      <c r="W644" s="172" t="s">
        <v>1895</v>
      </c>
      <c r="X644" s="172" t="s">
        <v>1896</v>
      </c>
      <c r="Y644" s="172" t="s">
        <v>545</v>
      </c>
      <c r="Z644" s="172" t="s">
        <v>545</v>
      </c>
      <c r="AA644" s="457"/>
      <c r="AB644" s="457"/>
      <c r="AC644" s="230"/>
      <c r="AD644" s="594">
        <v>225000</v>
      </c>
      <c r="AE644" s="594">
        <v>56250</v>
      </c>
      <c r="AF644" s="594">
        <v>3</v>
      </c>
      <c r="AG644" s="594">
        <v>18450</v>
      </c>
      <c r="AH644" s="261" t="s">
        <v>161</v>
      </c>
      <c r="AI644" s="230"/>
      <c r="AJ644" s="524"/>
      <c r="AK644" s="230"/>
      <c r="AL644" s="230"/>
      <c r="AM644" s="230"/>
      <c r="AN644" s="525"/>
      <c r="AO644" s="525"/>
      <c r="AP644" s="525"/>
      <c r="AQ644" s="492">
        <v>0</v>
      </c>
      <c r="AR644" s="323" t="e">
        <v>#DIV/0!</v>
      </c>
      <c r="AS644" s="595" t="e">
        <v>#DIV/0!</v>
      </c>
      <c r="AT644" s="527" t="e">
        <v>#DIV/0!</v>
      </c>
      <c r="AU644" s="596"/>
      <c r="AV644" s="597"/>
      <c r="AW644" s="596"/>
      <c r="AX644" s="598"/>
      <c r="AY644" s="599"/>
      <c r="AZ644" s="596"/>
      <c r="BA644" s="600"/>
      <c r="BB644" s="600"/>
      <c r="BC644" s="596"/>
      <c r="BD644" s="596"/>
      <c r="BE644" s="596"/>
      <c r="BF644" s="596"/>
      <c r="BG644" s="596"/>
      <c r="BH644" s="230"/>
      <c r="BI644" s="230"/>
      <c r="BJ644" s="446"/>
      <c r="BK644" s="447"/>
      <c r="BL644" s="230"/>
      <c r="BM644" s="230"/>
      <c r="BN644" s="230"/>
      <c r="BO644" s="586"/>
      <c r="BP644" s="98"/>
      <c r="BQ644" s="98"/>
      <c r="BR644" s="98"/>
      <c r="BS644" s="98"/>
      <c r="BT644" s="98"/>
      <c r="BU644" s="98"/>
      <c r="BV644" s="98"/>
      <c r="BW644" s="98"/>
      <c r="BX644" s="98"/>
      <c r="BY644" s="98"/>
      <c r="BZ644" s="98"/>
      <c r="CA644" s="98"/>
      <c r="CB644" s="230"/>
      <c r="CC644" s="230"/>
      <c r="CD644" s="230"/>
      <c r="CE644" s="230"/>
      <c r="CF644" s="230"/>
      <c r="CG644" s="230"/>
      <c r="CH644" s="230"/>
      <c r="CI644" s="230"/>
      <c r="CJ644" s="230"/>
      <c r="CK644" s="230"/>
      <c r="CL644" s="71"/>
      <c r="CM644" s="71"/>
      <c r="CN644" s="71"/>
      <c r="CO644" s="71"/>
      <c r="CP644" s="71"/>
      <c r="CQ644" s="71"/>
      <c r="CR644" s="71"/>
      <c r="CS644" s="71"/>
      <c r="CT644" s="230"/>
      <c r="CU644" s="230"/>
      <c r="CV644" s="217"/>
      <c r="CW644" s="217"/>
      <c r="CX644" s="98"/>
      <c r="CY644" s="98"/>
      <c r="CZ644" s="448"/>
      <c r="DA644" s="230"/>
      <c r="DB644" s="230"/>
      <c r="DC644" s="230"/>
      <c r="DD644" s="230"/>
      <c r="DE644" s="230"/>
      <c r="DF644" s="230"/>
      <c r="DG644" s="233"/>
      <c r="DH644" s="230"/>
      <c r="DI644" s="230"/>
      <c r="DJ644" s="230"/>
      <c r="DK644" s="230"/>
      <c r="DL644" s="223"/>
      <c r="DM644" s="230"/>
      <c r="DN644" s="98"/>
      <c r="DO644" s="279" t="s">
        <v>48</v>
      </c>
      <c r="DP644" s="981" t="s">
        <v>161</v>
      </c>
      <c r="DQ644" s="230">
        <v>2</v>
      </c>
      <c r="DR644" s="557" t="s">
        <v>2240</v>
      </c>
      <c r="DS644" s="557" t="s">
        <v>1028</v>
      </c>
      <c r="DT644" s="230">
        <v>1</v>
      </c>
      <c r="DU644" s="230">
        <v>1</v>
      </c>
      <c r="DV644" s="1032">
        <v>41001</v>
      </c>
      <c r="DW644" s="230">
        <v>1</v>
      </c>
      <c r="DX644" s="230">
        <v>8.1999999999999993</v>
      </c>
      <c r="DY644" s="230">
        <v>7.8</v>
      </c>
      <c r="DZ644" s="230">
        <v>26537</v>
      </c>
      <c r="EA644" s="230">
        <v>95.5</v>
      </c>
      <c r="EB644" s="230">
        <v>4.5</v>
      </c>
      <c r="EC644" s="230">
        <v>3.4</v>
      </c>
      <c r="ED644" s="230">
        <v>17768</v>
      </c>
      <c r="EE644" s="223" t="s">
        <v>863</v>
      </c>
      <c r="EF644" s="230">
        <v>4.79</v>
      </c>
      <c r="EG644" s="98">
        <v>0</v>
      </c>
      <c r="EM644" s="457">
        <v>0</v>
      </c>
      <c r="EN644" s="457">
        <v>162</v>
      </c>
      <c r="EO644" s="457">
        <v>62</v>
      </c>
      <c r="EP644" s="548">
        <v>23.6</v>
      </c>
      <c r="EQ644" s="548">
        <v>2</v>
      </c>
      <c r="ER644" s="1034">
        <v>43348</v>
      </c>
      <c r="ES644" s="549" t="s">
        <v>754</v>
      </c>
      <c r="ET644" s="549" t="s">
        <v>863</v>
      </c>
      <c r="EU644" s="233" t="s">
        <v>863</v>
      </c>
      <c r="EX644" s="93"/>
      <c r="FB644" s="601"/>
      <c r="FC644" s="601"/>
      <c r="FD644" s="93"/>
      <c r="FE644" s="93"/>
      <c r="FF644" s="93"/>
      <c r="FH644" s="589"/>
      <c r="FI644" s="589"/>
      <c r="FJ644" s="589"/>
      <c r="FK644" s="592"/>
      <c r="FL644" s="592"/>
      <c r="FM644" s="592"/>
      <c r="FN644" s="602"/>
      <c r="FO644" s="544"/>
      <c r="FP644" s="93"/>
      <c r="FQ644" s="101"/>
      <c r="FR644" s="93"/>
    </row>
    <row r="645" spans="1:201" hidden="1" x14ac:dyDescent="0.25">
      <c r="A645" s="101">
        <v>522</v>
      </c>
      <c r="B645" s="228">
        <f>COUNTIFS($E$1:E645,E645,$G$1:G645,G645)</f>
        <v>1</v>
      </c>
      <c r="C645" s="228"/>
      <c r="D645" s="966">
        <v>9277</v>
      </c>
      <c r="E645" s="223" t="s">
        <v>1956</v>
      </c>
      <c r="F645" s="223" t="s">
        <v>73</v>
      </c>
      <c r="G645" s="230">
        <v>6311261902</v>
      </c>
      <c r="H645" s="230">
        <f t="shared" si="16"/>
        <v>55</v>
      </c>
      <c r="I645" s="223" t="s">
        <v>1903</v>
      </c>
      <c r="J645" s="223" t="s">
        <v>34</v>
      </c>
      <c r="K645" s="230" t="s">
        <v>53</v>
      </c>
      <c r="L645" s="223" t="s">
        <v>48</v>
      </c>
      <c r="M645" s="230">
        <v>11</v>
      </c>
      <c r="N645" s="231" t="s">
        <v>571</v>
      </c>
      <c r="O645" s="231" t="s">
        <v>863</v>
      </c>
      <c r="P645" s="226"/>
      <c r="Q645" s="265" t="s">
        <v>1821</v>
      </c>
      <c r="R645" s="226"/>
      <c r="S645" s="226"/>
      <c r="T645" s="173" t="s">
        <v>1545</v>
      </c>
      <c r="U645" s="177" t="s">
        <v>1214</v>
      </c>
      <c r="V645" s="173" t="s">
        <v>545</v>
      </c>
      <c r="W645" s="196" t="s">
        <v>1895</v>
      </c>
      <c r="X645" s="173" t="s">
        <v>1896</v>
      </c>
      <c r="Y645" s="173" t="s">
        <v>545</v>
      </c>
      <c r="Z645" s="173" t="s">
        <v>545</v>
      </c>
      <c r="AC645" s="212"/>
      <c r="AD645" s="206">
        <v>63256</v>
      </c>
      <c r="AE645" s="206">
        <v>633</v>
      </c>
      <c r="AF645" s="211" t="s">
        <v>545</v>
      </c>
      <c r="AG645" s="211" t="s">
        <v>545</v>
      </c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/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2"/>
      <c r="CE645" s="72"/>
      <c r="CF645" s="72"/>
      <c r="CG645" s="72"/>
      <c r="CH645" s="72"/>
      <c r="CI645" s="72"/>
      <c r="CJ645" s="72"/>
      <c r="CK645" s="72"/>
      <c r="CL645" s="72"/>
      <c r="CM645" s="72"/>
      <c r="CN645" s="72"/>
      <c r="CO645" s="72"/>
      <c r="CP645" s="72"/>
      <c r="CQ645" s="72"/>
      <c r="CR645" s="72"/>
      <c r="CS645" s="72"/>
      <c r="CT645" s="72"/>
      <c r="CU645" s="72"/>
      <c r="CV645" s="72"/>
      <c r="CW645" s="72"/>
      <c r="CX645" s="72"/>
      <c r="CY645" s="72"/>
      <c r="CZ645" s="72"/>
      <c r="DA645" s="72"/>
      <c r="DB645" s="72"/>
      <c r="DC645" s="72"/>
      <c r="DD645" s="72"/>
      <c r="DE645" s="72"/>
      <c r="DF645" s="72"/>
      <c r="DG645" s="72"/>
      <c r="DH645" s="72"/>
      <c r="DI645" s="72"/>
      <c r="DJ645" s="72"/>
      <c r="DK645" s="72"/>
      <c r="DL645" s="72"/>
      <c r="DM645" s="72"/>
      <c r="DN645" s="464"/>
      <c r="DO645" s="46" t="s">
        <v>48</v>
      </c>
      <c r="DP645" s="985"/>
      <c r="DQ645" s="457"/>
      <c r="DR645" s="548"/>
      <c r="DS645" s="548"/>
      <c r="DT645" s="457"/>
      <c r="DU645" s="457"/>
      <c r="DV645" s="457"/>
      <c r="DW645" s="457"/>
      <c r="DX645" s="274" t="s">
        <v>863</v>
      </c>
      <c r="DY645" s="274" t="s">
        <v>863</v>
      </c>
      <c r="DZ645" s="274">
        <v>470</v>
      </c>
      <c r="EA645" s="908">
        <v>8.6999999999999993</v>
      </c>
      <c r="EB645" s="908">
        <v>91.3</v>
      </c>
      <c r="EC645" s="223" t="s">
        <v>863</v>
      </c>
      <c r="ED645" s="223" t="s">
        <v>863</v>
      </c>
      <c r="EE645" s="223" t="s">
        <v>863</v>
      </c>
      <c r="EF645" s="274" t="s">
        <v>863</v>
      </c>
      <c r="EG645" s="274">
        <v>0</v>
      </c>
      <c r="EX645" s="93"/>
      <c r="FD645" s="93"/>
      <c r="FE645" s="93"/>
      <c r="FF645" s="93"/>
      <c r="FL645" s="93"/>
      <c r="FM645" s="93"/>
      <c r="FN645" s="93"/>
      <c r="FO645" s="93"/>
      <c r="FP645" s="93"/>
      <c r="FQ645" s="93"/>
      <c r="FR645" s="93"/>
      <c r="GR645" s="225"/>
      <c r="GS645" s="225"/>
    </row>
    <row r="646" spans="1:201" hidden="1" x14ac:dyDescent="0.25">
      <c r="A646" s="101">
        <v>523</v>
      </c>
      <c r="B646" s="228">
        <f>COUNTIFS($E$1:E646,E646,$G$1:G646,G646)</f>
        <v>1</v>
      </c>
      <c r="C646" s="228"/>
      <c r="D646" s="966">
        <v>9278</v>
      </c>
      <c r="E646" s="223" t="s">
        <v>1957</v>
      </c>
      <c r="F646" s="223" t="s">
        <v>498</v>
      </c>
      <c r="G646" s="230">
        <v>9210256143</v>
      </c>
      <c r="H646" s="230">
        <f t="shared" si="16"/>
        <v>26</v>
      </c>
      <c r="I646" s="223" t="s">
        <v>1903</v>
      </c>
      <c r="J646" s="223" t="s">
        <v>1958</v>
      </c>
      <c r="K646" s="230" t="s">
        <v>53</v>
      </c>
      <c r="L646" s="223" t="s">
        <v>48</v>
      </c>
      <c r="M646" s="230">
        <v>48</v>
      </c>
      <c r="N646" s="226">
        <v>7</v>
      </c>
      <c r="O646" s="231" t="s">
        <v>863</v>
      </c>
      <c r="P646" s="226"/>
      <c r="Q646" s="265" t="s">
        <v>1821</v>
      </c>
      <c r="R646" s="226"/>
      <c r="S646" s="226"/>
      <c r="T646" s="173" t="s">
        <v>1545</v>
      </c>
      <c r="U646" s="177" t="s">
        <v>1214</v>
      </c>
      <c r="V646" s="173" t="s">
        <v>545</v>
      </c>
      <c r="W646" s="196" t="s">
        <v>1895</v>
      </c>
      <c r="X646" s="173" t="s">
        <v>1896</v>
      </c>
      <c r="Y646" s="173" t="s">
        <v>545</v>
      </c>
      <c r="Z646" s="173" t="s">
        <v>545</v>
      </c>
      <c r="AC646" s="212"/>
      <c r="AD646" s="206">
        <v>70796</v>
      </c>
      <c r="AE646" s="206">
        <v>5310</v>
      </c>
      <c r="AF646" s="206">
        <v>3</v>
      </c>
      <c r="AG646" s="206">
        <v>1500</v>
      </c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2"/>
      <c r="CE646" s="72"/>
      <c r="CF646" s="72"/>
      <c r="CG646" s="72"/>
      <c r="CH646" s="72"/>
      <c r="CI646" s="72"/>
      <c r="CJ646" s="72"/>
      <c r="CK646" s="72"/>
      <c r="CL646" s="72"/>
      <c r="CM646" s="72"/>
      <c r="CN646" s="72"/>
      <c r="CO646" s="72"/>
      <c r="CP646" s="72"/>
      <c r="CQ646" s="72"/>
      <c r="CR646" s="72"/>
      <c r="CS646" s="72"/>
      <c r="CT646" s="72"/>
      <c r="CU646" s="72"/>
      <c r="CV646" s="72"/>
      <c r="CW646" s="72"/>
      <c r="CX646" s="72"/>
      <c r="CY646" s="72"/>
      <c r="CZ646" s="72"/>
      <c r="DA646" s="72"/>
      <c r="DB646" s="72"/>
      <c r="DC646" s="72"/>
      <c r="DD646" s="72"/>
      <c r="DE646" s="72"/>
      <c r="DF646" s="72"/>
      <c r="DG646" s="72"/>
      <c r="DH646" s="72"/>
      <c r="DI646" s="72"/>
      <c r="DJ646" s="72"/>
      <c r="DK646" s="72"/>
      <c r="DL646" s="72"/>
      <c r="DM646" s="72"/>
      <c r="DN646" s="464"/>
      <c r="DO646" s="46" t="s">
        <v>48</v>
      </c>
      <c r="DP646" s="985"/>
      <c r="DQ646" s="457"/>
      <c r="DR646" s="548"/>
      <c r="DS646" s="548"/>
      <c r="DT646" s="457"/>
      <c r="DU646" s="457"/>
      <c r="DV646" s="457"/>
      <c r="DW646" s="457"/>
      <c r="DX646" s="223" t="s">
        <v>863</v>
      </c>
      <c r="DY646" s="223" t="s">
        <v>863</v>
      </c>
      <c r="DZ646" s="223">
        <v>304</v>
      </c>
      <c r="EA646" s="223">
        <v>11.8</v>
      </c>
      <c r="EB646" s="223">
        <v>88.2</v>
      </c>
      <c r="EC646" s="223" t="s">
        <v>863</v>
      </c>
      <c r="ED646" s="223" t="s">
        <v>863</v>
      </c>
      <c r="EE646" s="223" t="s">
        <v>863</v>
      </c>
      <c r="EF646" s="223" t="s">
        <v>863</v>
      </c>
      <c r="EG646" s="223">
        <v>0</v>
      </c>
      <c r="EX646" s="93"/>
      <c r="FD646" s="93"/>
      <c r="FE646" s="93"/>
      <c r="FF646" s="93"/>
      <c r="FL646" s="93"/>
      <c r="FM646" s="93"/>
      <c r="FN646" s="93"/>
      <c r="FO646" s="93"/>
      <c r="FP646" s="93"/>
      <c r="FQ646" s="93"/>
      <c r="FR646" s="93"/>
      <c r="GR646" s="225"/>
      <c r="GS646" s="225"/>
    </row>
    <row r="647" spans="1:201" hidden="1" x14ac:dyDescent="0.25">
      <c r="A647" s="101">
        <v>524</v>
      </c>
      <c r="B647" s="228">
        <f>COUNTIFS($E$1:E647,E647,$G$1:G647,G647)</f>
        <v>4</v>
      </c>
      <c r="C647" s="228"/>
      <c r="D647" s="966">
        <v>9279</v>
      </c>
      <c r="E647" s="223" t="s">
        <v>107</v>
      </c>
      <c r="F647" s="223" t="s">
        <v>63</v>
      </c>
      <c r="G647" s="230">
        <v>6112040396</v>
      </c>
      <c r="H647" s="230">
        <f t="shared" si="16"/>
        <v>57</v>
      </c>
      <c r="I647" s="223" t="s">
        <v>1903</v>
      </c>
      <c r="J647" s="223" t="s">
        <v>133</v>
      </c>
      <c r="K647" s="230" t="s">
        <v>53</v>
      </c>
      <c r="L647" s="223" t="s">
        <v>48</v>
      </c>
      <c r="M647" s="230">
        <v>21</v>
      </c>
      <c r="N647" s="231" t="s">
        <v>1904</v>
      </c>
      <c r="O647" s="231" t="s">
        <v>863</v>
      </c>
      <c r="P647" s="226"/>
      <c r="Q647" s="265" t="s">
        <v>1821</v>
      </c>
      <c r="R647" s="226"/>
      <c r="S647" s="226"/>
      <c r="T647" s="173" t="s">
        <v>545</v>
      </c>
      <c r="U647" s="177" t="s">
        <v>1214</v>
      </c>
      <c r="V647" s="173" t="s">
        <v>545</v>
      </c>
      <c r="W647" s="196" t="s">
        <v>1895</v>
      </c>
      <c r="X647" s="173" t="s">
        <v>1896</v>
      </c>
      <c r="Y647" s="173" t="s">
        <v>545</v>
      </c>
      <c r="Z647" s="173" t="s">
        <v>545</v>
      </c>
      <c r="AC647" s="212"/>
      <c r="AD647" s="206">
        <v>13942</v>
      </c>
      <c r="AE647" s="206">
        <v>349</v>
      </c>
      <c r="AF647" s="211" t="s">
        <v>545</v>
      </c>
      <c r="AG647" s="211" t="s">
        <v>545</v>
      </c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2"/>
      <c r="CC647" s="72"/>
      <c r="CD647" s="72"/>
      <c r="CE647" s="72"/>
      <c r="CF647" s="72"/>
      <c r="CG647" s="72"/>
      <c r="CH647" s="72"/>
      <c r="CI647" s="72"/>
      <c r="CJ647" s="72"/>
      <c r="CK647" s="72"/>
      <c r="CL647" s="72"/>
      <c r="CM647" s="72"/>
      <c r="CN647" s="72"/>
      <c r="CO647" s="72"/>
      <c r="CP647" s="72"/>
      <c r="CQ647" s="72"/>
      <c r="CR647" s="72"/>
      <c r="CS647" s="72"/>
      <c r="CT647" s="72"/>
      <c r="CU647" s="72"/>
      <c r="CV647" s="72"/>
      <c r="CW647" s="72"/>
      <c r="CX647" s="72"/>
      <c r="CY647" s="72"/>
      <c r="CZ647" s="72"/>
      <c r="DA647" s="72"/>
      <c r="DB647" s="72"/>
      <c r="DC647" s="72"/>
      <c r="DD647" s="72"/>
      <c r="DE647" s="72"/>
      <c r="DF647" s="72"/>
      <c r="DG647" s="72"/>
      <c r="DH647" s="72"/>
      <c r="DI647" s="72"/>
      <c r="DJ647" s="72"/>
      <c r="DK647" s="72"/>
      <c r="DL647" s="72"/>
      <c r="DM647" s="72"/>
      <c r="DN647" s="464"/>
      <c r="DO647" s="46" t="s">
        <v>48</v>
      </c>
      <c r="DP647" s="985"/>
      <c r="DQ647" s="457"/>
      <c r="DR647" s="548"/>
      <c r="DS647" s="548"/>
      <c r="DT647" s="457"/>
      <c r="DU647" s="457"/>
      <c r="DV647" s="457"/>
      <c r="DW647" s="457"/>
      <c r="DX647" s="274" t="s">
        <v>863</v>
      </c>
      <c r="DY647" s="274" t="s">
        <v>863</v>
      </c>
      <c r="DZ647" s="230">
        <v>355</v>
      </c>
      <c r="EA647" s="230">
        <v>20.6</v>
      </c>
      <c r="EB647" s="230">
        <v>79.400000000000006</v>
      </c>
      <c r="EC647" s="908" t="s">
        <v>863</v>
      </c>
      <c r="ED647" s="908" t="s">
        <v>863</v>
      </c>
      <c r="EE647" s="908" t="s">
        <v>863</v>
      </c>
      <c r="EF647" s="274" t="s">
        <v>863</v>
      </c>
      <c r="EG647" s="230">
        <v>0</v>
      </c>
      <c r="EX647" s="93"/>
      <c r="FD647" s="93"/>
      <c r="FE647" s="93"/>
      <c r="FF647" s="93"/>
      <c r="FL647" s="93"/>
      <c r="FM647" s="93"/>
      <c r="FN647" s="93"/>
      <c r="FO647" s="93"/>
      <c r="FP647" s="93"/>
      <c r="FQ647" s="93"/>
      <c r="FR647" s="93"/>
      <c r="GR647" s="225"/>
      <c r="GS647" s="225"/>
    </row>
    <row r="648" spans="1:201" hidden="1" x14ac:dyDescent="0.25">
      <c r="A648" s="101">
        <v>525</v>
      </c>
      <c r="B648" s="228">
        <f>COUNTIFS($E$1:E648,E648,$G$1:G648,G648)</f>
        <v>1</v>
      </c>
      <c r="C648" s="228"/>
      <c r="D648" s="966">
        <v>9322</v>
      </c>
      <c r="E648" s="223" t="s">
        <v>1959</v>
      </c>
      <c r="F648" s="223" t="s">
        <v>498</v>
      </c>
      <c r="G648" s="230">
        <v>7603275702</v>
      </c>
      <c r="H648" s="230">
        <f t="shared" si="16"/>
        <v>42</v>
      </c>
      <c r="I648" s="223" t="s">
        <v>1905</v>
      </c>
      <c r="J648" s="223" t="s">
        <v>997</v>
      </c>
      <c r="K648" s="230" t="s">
        <v>53</v>
      </c>
      <c r="L648" s="223" t="s">
        <v>48</v>
      </c>
      <c r="M648" s="230">
        <v>5</v>
      </c>
      <c r="N648" s="231" t="s">
        <v>336</v>
      </c>
      <c r="O648" s="231" t="s">
        <v>863</v>
      </c>
      <c r="P648" s="226"/>
      <c r="Q648" s="265" t="s">
        <v>1821</v>
      </c>
      <c r="R648" s="226"/>
      <c r="S648" s="226"/>
      <c r="T648" s="173" t="s">
        <v>1545</v>
      </c>
      <c r="U648" s="177" t="s">
        <v>1214</v>
      </c>
      <c r="V648" s="173" t="s">
        <v>545</v>
      </c>
      <c r="W648" s="196" t="s">
        <v>1895</v>
      </c>
      <c r="X648" s="173" t="s">
        <v>1896</v>
      </c>
      <c r="Y648" s="173" t="s">
        <v>545</v>
      </c>
      <c r="Z648" s="173" t="s">
        <v>545</v>
      </c>
      <c r="AC648" s="212"/>
      <c r="AD648" s="206">
        <v>72694</v>
      </c>
      <c r="AE648" s="206">
        <v>1817</v>
      </c>
      <c r="AF648" s="211" t="s">
        <v>545</v>
      </c>
      <c r="AG648" s="211" t="s">
        <v>545</v>
      </c>
      <c r="AH648" s="205" t="s">
        <v>1906</v>
      </c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  <c r="BB648" s="72"/>
      <c r="BC648" s="72"/>
      <c r="BD648" s="72"/>
      <c r="BE648" s="72"/>
      <c r="BF648" s="72"/>
      <c r="BG648" s="72"/>
      <c r="BH648" s="72"/>
      <c r="BI648" s="72"/>
      <c r="BJ648" s="72"/>
      <c r="BK648" s="72"/>
      <c r="BL648" s="72"/>
      <c r="BM648" s="72"/>
      <c r="BN648" s="72"/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2"/>
      <c r="CC648" s="72"/>
      <c r="CD648" s="72"/>
      <c r="CE648" s="72"/>
      <c r="CF648" s="72"/>
      <c r="CG648" s="72"/>
      <c r="CH648" s="72"/>
      <c r="CI648" s="72"/>
      <c r="CJ648" s="72"/>
      <c r="CK648" s="72"/>
      <c r="CL648" s="72"/>
      <c r="CM648" s="72"/>
      <c r="CN648" s="72"/>
      <c r="CO648" s="72"/>
      <c r="CP648" s="72"/>
      <c r="CQ648" s="72"/>
      <c r="CR648" s="72"/>
      <c r="CS648" s="72"/>
      <c r="CT648" s="72"/>
      <c r="CU648" s="72"/>
      <c r="CV648" s="72"/>
      <c r="CW648" s="72"/>
      <c r="CX648" s="72"/>
      <c r="CY648" s="72"/>
      <c r="CZ648" s="72"/>
      <c r="DA648" s="72"/>
      <c r="DB648" s="72"/>
      <c r="DC648" s="72"/>
      <c r="DD648" s="72"/>
      <c r="DE648" s="72"/>
      <c r="DF648" s="72"/>
      <c r="DG648" s="72"/>
      <c r="DH648" s="72"/>
      <c r="DI648" s="72"/>
      <c r="DJ648" s="72"/>
      <c r="DK648" s="72"/>
      <c r="DL648" s="72"/>
      <c r="DM648" s="72"/>
      <c r="DN648" s="464"/>
      <c r="DO648" s="46" t="s">
        <v>48</v>
      </c>
      <c r="DP648" s="985"/>
      <c r="DQ648" s="457"/>
      <c r="DR648" s="548"/>
      <c r="DS648" s="548"/>
      <c r="DT648" s="457"/>
      <c r="DU648" s="457"/>
      <c r="DV648" s="457"/>
      <c r="DW648" s="457"/>
      <c r="DX648" s="230">
        <v>13.9</v>
      </c>
      <c r="DY648" s="218" t="s">
        <v>863</v>
      </c>
      <c r="DZ648" s="218">
        <v>638</v>
      </c>
      <c r="EA648" s="223">
        <v>13</v>
      </c>
      <c r="EB648" s="223">
        <v>87</v>
      </c>
      <c r="EC648" s="223" t="s">
        <v>863</v>
      </c>
      <c r="ED648" s="223" t="s">
        <v>863</v>
      </c>
      <c r="EE648" s="223" t="s">
        <v>863</v>
      </c>
      <c r="EF648" s="218" t="s">
        <v>863</v>
      </c>
      <c r="EG648" s="218">
        <v>0</v>
      </c>
      <c r="EX648" s="93"/>
      <c r="FD648" s="93"/>
      <c r="FE648" s="93"/>
      <c r="FF648" s="93"/>
      <c r="FL648" s="93"/>
      <c r="FM648" s="93"/>
      <c r="FN648" s="93"/>
      <c r="FO648" s="93"/>
      <c r="FP648" s="93"/>
      <c r="FQ648" s="93"/>
      <c r="FR648" s="93"/>
      <c r="GR648" s="225"/>
      <c r="GS648" s="225"/>
    </row>
    <row r="649" spans="1:201" hidden="1" x14ac:dyDescent="0.25">
      <c r="A649" s="101">
        <v>526</v>
      </c>
      <c r="B649" s="228">
        <f>COUNTIFS($E$1:E649,E649,$G$1:G649,G649)</f>
        <v>1</v>
      </c>
      <c r="C649" s="228"/>
      <c r="D649" s="966">
        <v>9323</v>
      </c>
      <c r="E649" s="223" t="s">
        <v>1960</v>
      </c>
      <c r="F649" s="223" t="s">
        <v>93</v>
      </c>
      <c r="G649" s="230">
        <v>7603215312</v>
      </c>
      <c r="H649" s="230">
        <f t="shared" ref="H649:H712" si="17">LEFT(I649,4)-CONCATENATE(19,LEFT(G649,2))</f>
        <v>42</v>
      </c>
      <c r="I649" s="223" t="s">
        <v>1905</v>
      </c>
      <c r="J649" s="223" t="s">
        <v>60</v>
      </c>
      <c r="K649" s="230" t="s">
        <v>53</v>
      </c>
      <c r="L649" s="223" t="s">
        <v>48</v>
      </c>
      <c r="M649" s="230">
        <v>10</v>
      </c>
      <c r="N649" s="226">
        <v>2</v>
      </c>
      <c r="O649" s="231" t="s">
        <v>863</v>
      </c>
      <c r="P649" s="226"/>
      <c r="Q649" s="265" t="s">
        <v>1821</v>
      </c>
      <c r="R649" s="226"/>
      <c r="S649" s="226"/>
      <c r="T649" s="173" t="s">
        <v>1545</v>
      </c>
      <c r="U649" s="177" t="s">
        <v>1214</v>
      </c>
      <c r="V649" s="173" t="s">
        <v>545</v>
      </c>
      <c r="W649" s="196" t="s">
        <v>1895</v>
      </c>
      <c r="X649" s="173" t="s">
        <v>1896</v>
      </c>
      <c r="Y649" s="173" t="s">
        <v>545</v>
      </c>
      <c r="Z649" s="173" t="s">
        <v>545</v>
      </c>
      <c r="AD649" s="211">
        <v>14783</v>
      </c>
      <c r="AE649" s="211">
        <v>370</v>
      </c>
      <c r="AF649" s="211" t="s">
        <v>545</v>
      </c>
      <c r="AG649" s="211" t="s">
        <v>545</v>
      </c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2"/>
      <c r="CC649" s="72"/>
      <c r="CD649" s="72"/>
      <c r="CE649" s="72"/>
      <c r="CF649" s="72"/>
      <c r="CG649" s="72"/>
      <c r="CH649" s="72"/>
      <c r="CI649" s="72"/>
      <c r="CJ649" s="72"/>
      <c r="CK649" s="72"/>
      <c r="CL649" s="72"/>
      <c r="CM649" s="72"/>
      <c r="CN649" s="72"/>
      <c r="CO649" s="72"/>
      <c r="CP649" s="72"/>
      <c r="CQ649" s="72"/>
      <c r="CR649" s="72"/>
      <c r="CS649" s="72"/>
      <c r="CT649" s="72"/>
      <c r="CU649" s="72"/>
      <c r="CV649" s="72"/>
      <c r="CW649" s="72"/>
      <c r="CX649" s="72"/>
      <c r="CY649" s="72"/>
      <c r="CZ649" s="72"/>
      <c r="DA649" s="72"/>
      <c r="DB649" s="72"/>
      <c r="DC649" s="72"/>
      <c r="DD649" s="72"/>
      <c r="DE649" s="72"/>
      <c r="DF649" s="72"/>
      <c r="DG649" s="72"/>
      <c r="DH649" s="72"/>
      <c r="DI649" s="72"/>
      <c r="DJ649" s="72"/>
      <c r="DK649" s="72"/>
      <c r="DL649" s="72"/>
      <c r="DM649" s="72"/>
      <c r="DN649" s="464"/>
      <c r="DO649" s="46" t="s">
        <v>48</v>
      </c>
      <c r="DP649" s="985"/>
      <c r="DQ649" s="457"/>
      <c r="DR649" s="548"/>
      <c r="DS649" s="548"/>
      <c r="DT649" s="457"/>
      <c r="DU649" s="457"/>
      <c r="DV649" s="457"/>
      <c r="DW649" s="457"/>
      <c r="DX649" s="218" t="s">
        <v>863</v>
      </c>
      <c r="DY649" s="218" t="s">
        <v>863</v>
      </c>
      <c r="DZ649" s="218">
        <v>526</v>
      </c>
      <c r="EA649" s="230">
        <v>6.3</v>
      </c>
      <c r="EB649" s="230">
        <v>93.7</v>
      </c>
      <c r="EC649" s="223" t="s">
        <v>863</v>
      </c>
      <c r="ED649" s="223" t="s">
        <v>863</v>
      </c>
      <c r="EE649" s="223" t="s">
        <v>863</v>
      </c>
      <c r="EF649" s="218" t="s">
        <v>863</v>
      </c>
      <c r="EG649" s="218">
        <v>0</v>
      </c>
      <c r="EX649" s="93"/>
      <c r="FD649" s="93"/>
      <c r="FE649" s="93"/>
      <c r="FF649" s="93"/>
      <c r="FL649" s="93"/>
      <c r="FM649" s="93"/>
      <c r="FN649" s="93"/>
      <c r="FO649" s="93"/>
      <c r="FP649" s="93"/>
      <c r="FQ649" s="93"/>
      <c r="FR649" s="93"/>
      <c r="GR649" s="225"/>
      <c r="GS649" s="225"/>
    </row>
    <row r="650" spans="1:201" ht="15.75" hidden="1" x14ac:dyDescent="0.25">
      <c r="A650" s="101">
        <v>527</v>
      </c>
      <c r="B650" s="228">
        <f>COUNTIFS($E$1:E650,E650,$G$1:G650,G650)</f>
        <v>1</v>
      </c>
      <c r="C650" s="228"/>
      <c r="D650" s="966">
        <v>9331</v>
      </c>
      <c r="E650" s="223" t="s">
        <v>1907</v>
      </c>
      <c r="F650" s="223" t="s">
        <v>1908</v>
      </c>
      <c r="G650" s="230">
        <v>386214450</v>
      </c>
      <c r="H650" s="230">
        <f t="shared" si="17"/>
        <v>80</v>
      </c>
      <c r="I650" s="223" t="s">
        <v>1909</v>
      </c>
      <c r="J650" s="223" t="s">
        <v>1910</v>
      </c>
      <c r="K650" s="230" t="s">
        <v>53</v>
      </c>
      <c r="L650" s="223" t="s">
        <v>48</v>
      </c>
      <c r="M650" s="230">
        <v>18</v>
      </c>
      <c r="N650" s="226">
        <v>3</v>
      </c>
      <c r="O650" s="231" t="s">
        <v>863</v>
      </c>
      <c r="P650" s="226"/>
      <c r="Q650" s="265" t="s">
        <v>1821</v>
      </c>
      <c r="R650" s="226"/>
      <c r="S650" s="226"/>
      <c r="T650" s="173" t="s">
        <v>1545</v>
      </c>
      <c r="U650" s="177" t="s">
        <v>1214</v>
      </c>
      <c r="V650" s="173" t="s">
        <v>545</v>
      </c>
      <c r="W650" s="196" t="s">
        <v>1895</v>
      </c>
      <c r="X650" s="173" t="s">
        <v>1896</v>
      </c>
      <c r="Y650" s="173" t="s">
        <v>545</v>
      </c>
      <c r="Z650" s="173" t="s">
        <v>545</v>
      </c>
      <c r="AC650" s="510"/>
      <c r="AD650" s="511">
        <v>23898</v>
      </c>
      <c r="AE650" s="511">
        <v>597</v>
      </c>
      <c r="AF650" s="211" t="s">
        <v>545</v>
      </c>
      <c r="AG650" s="211" t="s">
        <v>545</v>
      </c>
      <c r="AH650" s="262" t="s">
        <v>161</v>
      </c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  <c r="BB650" s="72"/>
      <c r="BC650" s="72"/>
      <c r="BD650" s="72"/>
      <c r="BE650" s="72"/>
      <c r="BF650" s="72"/>
      <c r="BG650" s="72"/>
      <c r="BH650" s="72"/>
      <c r="BI650" s="72"/>
      <c r="BJ650" s="72"/>
      <c r="BK650" s="72"/>
      <c r="BL650" s="72"/>
      <c r="BM650" s="72"/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2"/>
      <c r="CC650" s="72"/>
      <c r="CD650" s="72"/>
      <c r="CE650" s="72"/>
      <c r="CF650" s="72"/>
      <c r="CG650" s="72"/>
      <c r="CH650" s="72"/>
      <c r="CI650" s="72"/>
      <c r="CJ650" s="72"/>
      <c r="CK650" s="72"/>
      <c r="CL650" s="72"/>
      <c r="CM650" s="72"/>
      <c r="CN650" s="72"/>
      <c r="CO650" s="72"/>
      <c r="CP650" s="72"/>
      <c r="CQ650" s="72"/>
      <c r="CR650" s="72"/>
      <c r="CS650" s="72"/>
      <c r="CT650" s="72"/>
      <c r="CU650" s="72"/>
      <c r="CV650" s="72"/>
      <c r="CW650" s="72"/>
      <c r="CX650" s="72"/>
      <c r="CY650" s="72"/>
      <c r="CZ650" s="72"/>
      <c r="DA650" s="72"/>
      <c r="DB650" s="72"/>
      <c r="DC650" s="72"/>
      <c r="DD650" s="72"/>
      <c r="DE650" s="72"/>
      <c r="DF650" s="72"/>
      <c r="DG650" s="72"/>
      <c r="DH650" s="72"/>
      <c r="DI650" s="72"/>
      <c r="DJ650" s="72"/>
      <c r="DK650" s="72"/>
      <c r="DL650" s="72"/>
      <c r="DM650" s="72"/>
      <c r="DN650" s="464"/>
      <c r="DO650" s="46" t="s">
        <v>48</v>
      </c>
      <c r="DP650" s="985"/>
      <c r="DQ650" s="457"/>
      <c r="DR650" s="548"/>
      <c r="DS650" s="548"/>
      <c r="DT650" s="457"/>
      <c r="DU650" s="457"/>
      <c r="DV650" s="457"/>
      <c r="DW650" s="457"/>
      <c r="DX650" s="223" t="s">
        <v>863</v>
      </c>
      <c r="DY650" s="223" t="s">
        <v>863</v>
      </c>
      <c r="DZ650" s="223">
        <v>305</v>
      </c>
      <c r="EA650" s="223">
        <v>13.4</v>
      </c>
      <c r="EB650" s="223">
        <v>86.6</v>
      </c>
      <c r="EC650" s="223" t="s">
        <v>863</v>
      </c>
      <c r="ED650" s="223" t="s">
        <v>863</v>
      </c>
      <c r="EE650" s="223" t="s">
        <v>863</v>
      </c>
      <c r="EF650" s="223" t="s">
        <v>863</v>
      </c>
      <c r="EG650" s="223">
        <v>0</v>
      </c>
      <c r="EX650" s="93"/>
      <c r="FD650" s="93"/>
      <c r="FE650" s="93"/>
      <c r="FF650" s="93"/>
      <c r="FL650" s="93"/>
      <c r="FM650" s="93"/>
      <c r="FN650" s="93"/>
      <c r="FO650" s="93"/>
      <c r="FP650" s="93"/>
      <c r="FQ650" s="93"/>
      <c r="FR650" s="93"/>
      <c r="GR650" s="225"/>
      <c r="GS650" s="225"/>
    </row>
    <row r="651" spans="1:201" hidden="1" x14ac:dyDescent="0.25">
      <c r="A651" s="101">
        <v>528</v>
      </c>
      <c r="B651" s="228">
        <f>COUNTIFS($E$1:E651,E651,$G$1:G651,G651)</f>
        <v>1</v>
      </c>
      <c r="C651" s="228"/>
      <c r="D651" s="966">
        <v>9332</v>
      </c>
      <c r="E651" s="223" t="s">
        <v>1911</v>
      </c>
      <c r="F651" s="223" t="s">
        <v>41</v>
      </c>
      <c r="G651" s="230">
        <v>5456030019</v>
      </c>
      <c r="H651" s="230">
        <f t="shared" si="17"/>
        <v>64</v>
      </c>
      <c r="I651" s="223" t="s">
        <v>1909</v>
      </c>
      <c r="J651" s="223" t="s">
        <v>1912</v>
      </c>
      <c r="K651" s="230" t="s">
        <v>53</v>
      </c>
      <c r="L651" s="223" t="s">
        <v>48</v>
      </c>
      <c r="M651" s="230">
        <v>10</v>
      </c>
      <c r="N651" s="226">
        <v>2</v>
      </c>
      <c r="O651" s="231" t="s">
        <v>863</v>
      </c>
      <c r="P651" s="226"/>
      <c r="Q651" s="265" t="s">
        <v>1821</v>
      </c>
      <c r="R651" s="226"/>
      <c r="S651" s="226"/>
      <c r="T651" s="173" t="s">
        <v>545</v>
      </c>
      <c r="U651" s="173" t="s">
        <v>545</v>
      </c>
      <c r="V651" s="173" t="s">
        <v>545</v>
      </c>
      <c r="W651" s="246" t="s">
        <v>1688</v>
      </c>
      <c r="X651" s="173" t="s">
        <v>545</v>
      </c>
      <c r="Y651" s="173" t="s">
        <v>545</v>
      </c>
      <c r="Z651" s="173" t="s">
        <v>545</v>
      </c>
      <c r="AD651" s="211">
        <v>12239</v>
      </c>
      <c r="AE651" s="211">
        <v>122</v>
      </c>
      <c r="AF651" s="211" t="s">
        <v>545</v>
      </c>
      <c r="AG651" s="211" t="s">
        <v>545</v>
      </c>
      <c r="AH651" s="262" t="s">
        <v>161</v>
      </c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  <c r="BB651" s="72"/>
      <c r="BC651" s="72"/>
      <c r="BD651" s="72"/>
      <c r="BE651" s="72"/>
      <c r="BF651" s="72"/>
      <c r="BG651" s="72"/>
      <c r="BH651" s="72"/>
      <c r="BI651" s="72"/>
      <c r="BJ651" s="72"/>
      <c r="BK651" s="72"/>
      <c r="BL651" s="72"/>
      <c r="BM651" s="72"/>
      <c r="BN651" s="72"/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2"/>
      <c r="CC651" s="72"/>
      <c r="CD651" s="72"/>
      <c r="CE651" s="72"/>
      <c r="CF651" s="72"/>
      <c r="CG651" s="72"/>
      <c r="CH651" s="72"/>
      <c r="CI651" s="72"/>
      <c r="CJ651" s="72"/>
      <c r="CK651" s="72"/>
      <c r="CL651" s="72"/>
      <c r="CM651" s="72"/>
      <c r="CN651" s="72"/>
      <c r="CO651" s="72"/>
      <c r="CP651" s="72"/>
      <c r="CQ651" s="72"/>
      <c r="CR651" s="72"/>
      <c r="CS651" s="72"/>
      <c r="CT651" s="72"/>
      <c r="CU651" s="72"/>
      <c r="CV651" s="72"/>
      <c r="CW651" s="72"/>
      <c r="CX651" s="72"/>
      <c r="CY651" s="72"/>
      <c r="CZ651" s="72"/>
      <c r="DA651" s="72"/>
      <c r="DB651" s="72"/>
      <c r="DC651" s="72"/>
      <c r="DD651" s="72"/>
      <c r="DE651" s="72"/>
      <c r="DF651" s="72"/>
      <c r="DG651" s="72"/>
      <c r="DH651" s="72"/>
      <c r="DI651" s="72"/>
      <c r="DJ651" s="72"/>
      <c r="DK651" s="72"/>
      <c r="DL651" s="72"/>
      <c r="DM651" s="72"/>
      <c r="DN651" s="464"/>
      <c r="DO651" s="46" t="s">
        <v>48</v>
      </c>
      <c r="DP651" s="985"/>
      <c r="DQ651" s="457"/>
      <c r="DR651" s="548"/>
      <c r="DS651" s="548"/>
      <c r="DT651" s="457"/>
      <c r="DU651" s="457"/>
      <c r="DV651" s="457"/>
      <c r="DW651" s="457"/>
      <c r="DX651" s="223" t="s">
        <v>863</v>
      </c>
      <c r="DY651" s="223" t="s">
        <v>863</v>
      </c>
      <c r="DZ651" s="230">
        <v>286</v>
      </c>
      <c r="EA651" s="230">
        <v>31.1</v>
      </c>
      <c r="EB651" s="230">
        <v>68.900000000000006</v>
      </c>
      <c r="EC651" s="223" t="s">
        <v>863</v>
      </c>
      <c r="ED651" s="223" t="s">
        <v>863</v>
      </c>
      <c r="EE651" s="223" t="s">
        <v>863</v>
      </c>
      <c r="EF651" s="223" t="s">
        <v>863</v>
      </c>
      <c r="EG651" s="230">
        <v>0</v>
      </c>
      <c r="EX651" s="93"/>
      <c r="FD651" s="93"/>
      <c r="FE651" s="93"/>
      <c r="FF651" s="93"/>
      <c r="FL651" s="93"/>
      <c r="FM651" s="93"/>
      <c r="FN651" s="93"/>
      <c r="FO651" s="93"/>
      <c r="FP651" s="93"/>
      <c r="FQ651" s="93"/>
      <c r="FR651" s="93"/>
      <c r="GR651" s="225"/>
      <c r="GS651" s="225"/>
    </row>
    <row r="652" spans="1:201" ht="15.75" hidden="1" x14ac:dyDescent="0.25">
      <c r="A652" s="101">
        <v>529</v>
      </c>
      <c r="B652" s="228">
        <f>COUNTIFS($E$1:E652,E652,$G$1:G652,G652)</f>
        <v>1</v>
      </c>
      <c r="C652" s="228"/>
      <c r="D652" s="966">
        <v>9333</v>
      </c>
      <c r="E652" s="223" t="s">
        <v>1913</v>
      </c>
      <c r="F652" s="223" t="s">
        <v>30</v>
      </c>
      <c r="G652" s="230">
        <v>6601070685</v>
      </c>
      <c r="H652" s="230">
        <f t="shared" si="17"/>
        <v>52</v>
      </c>
      <c r="I652" s="223" t="s">
        <v>1909</v>
      </c>
      <c r="J652" s="223" t="s">
        <v>1914</v>
      </c>
      <c r="K652" s="230" t="s">
        <v>53</v>
      </c>
      <c r="L652" s="223" t="s">
        <v>48</v>
      </c>
      <c r="M652" s="230">
        <v>9</v>
      </c>
      <c r="N652" s="226">
        <v>7</v>
      </c>
      <c r="O652" s="258" t="s">
        <v>545</v>
      </c>
      <c r="P652" s="226"/>
      <c r="Q652" s="304" t="s">
        <v>545</v>
      </c>
      <c r="R652" s="226"/>
      <c r="S652" s="226"/>
      <c r="T652" s="173" t="s">
        <v>545</v>
      </c>
      <c r="U652" s="173" t="s">
        <v>545</v>
      </c>
      <c r="V652" s="173" t="s">
        <v>545</v>
      </c>
      <c r="W652" s="173" t="s">
        <v>545</v>
      </c>
      <c r="X652" s="173" t="s">
        <v>545</v>
      </c>
      <c r="Y652" s="173" t="s">
        <v>545</v>
      </c>
      <c r="Z652" s="173" t="s">
        <v>545</v>
      </c>
      <c r="AC652" s="510"/>
      <c r="AD652" s="211" t="s">
        <v>545</v>
      </c>
      <c r="AE652" s="211" t="s">
        <v>545</v>
      </c>
      <c r="AF652" s="211" t="s">
        <v>545</v>
      </c>
      <c r="AG652" s="211" t="s">
        <v>545</v>
      </c>
      <c r="AH652" s="262" t="s">
        <v>161</v>
      </c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2"/>
      <c r="CE652" s="72"/>
      <c r="CF652" s="72"/>
      <c r="CG652" s="72"/>
      <c r="CH652" s="72"/>
      <c r="CI652" s="72"/>
      <c r="CJ652" s="72"/>
      <c r="CK652" s="72"/>
      <c r="CL652" s="72"/>
      <c r="CM652" s="72"/>
      <c r="CN652" s="72"/>
      <c r="CO652" s="72"/>
      <c r="CP652" s="72"/>
      <c r="CQ652" s="72"/>
      <c r="CR652" s="72"/>
      <c r="CS652" s="72"/>
      <c r="CT652" s="72"/>
      <c r="CU652" s="72"/>
      <c r="CV652" s="72"/>
      <c r="CW652" s="72"/>
      <c r="CX652" s="72"/>
      <c r="CY652" s="72"/>
      <c r="CZ652" s="72"/>
      <c r="DA652" s="72"/>
      <c r="DB652" s="72"/>
      <c r="DC652" s="72"/>
      <c r="DD652" s="72"/>
      <c r="DE652" s="72"/>
      <c r="DF652" s="72"/>
      <c r="DG652" s="72"/>
      <c r="DH652" s="72"/>
      <c r="DI652" s="72"/>
      <c r="DJ652" s="72"/>
      <c r="DK652" s="72"/>
      <c r="DL652" s="72"/>
      <c r="DM652" s="72"/>
      <c r="DN652" s="464"/>
      <c r="DO652" s="46" t="s">
        <v>48</v>
      </c>
      <c r="DP652" s="985"/>
      <c r="DQ652" s="457"/>
      <c r="DR652" s="548"/>
      <c r="DS652" s="548"/>
      <c r="DT652" s="457"/>
      <c r="DU652" s="457"/>
      <c r="DV652" s="457"/>
      <c r="DW652" s="457"/>
      <c r="DX652" s="223" t="s">
        <v>863</v>
      </c>
      <c r="DY652" s="223" t="s">
        <v>863</v>
      </c>
      <c r="DZ652" s="223" t="s">
        <v>863</v>
      </c>
      <c r="EA652" s="223" t="s">
        <v>863</v>
      </c>
      <c r="EB652" s="223" t="s">
        <v>863</v>
      </c>
      <c r="EC652" s="223" t="s">
        <v>863</v>
      </c>
      <c r="ED652" s="223" t="s">
        <v>863</v>
      </c>
      <c r="EE652" s="223" t="s">
        <v>863</v>
      </c>
      <c r="EF652" s="223" t="s">
        <v>863</v>
      </c>
      <c r="EG652" s="223">
        <v>0</v>
      </c>
      <c r="EX652" s="93"/>
      <c r="FD652" s="93"/>
      <c r="FE652" s="93"/>
      <c r="FF652" s="93"/>
      <c r="FL652" s="93"/>
      <c r="FM652" s="93"/>
      <c r="FN652" s="93"/>
      <c r="FO652" s="93"/>
      <c r="FP652" s="93"/>
      <c r="FQ652" s="93"/>
      <c r="FR652" s="93"/>
      <c r="GR652" s="225"/>
      <c r="GS652" s="225"/>
    </row>
    <row r="653" spans="1:201" hidden="1" x14ac:dyDescent="0.25">
      <c r="A653" s="101">
        <v>530</v>
      </c>
      <c r="B653" s="228">
        <f>COUNTIFS($E$1:E653,E653,$G$1:G653,G653)</f>
        <v>1</v>
      </c>
      <c r="C653" s="228"/>
      <c r="D653" s="966">
        <v>9346</v>
      </c>
      <c r="E653" s="223" t="s">
        <v>1915</v>
      </c>
      <c r="F653" s="223" t="s">
        <v>1916</v>
      </c>
      <c r="G653" s="230">
        <v>9957285701</v>
      </c>
      <c r="H653" s="230">
        <f t="shared" si="17"/>
        <v>19</v>
      </c>
      <c r="I653" s="223" t="s">
        <v>1917</v>
      </c>
      <c r="J653" s="223" t="s">
        <v>1918</v>
      </c>
      <c r="K653" s="230" t="s">
        <v>53</v>
      </c>
      <c r="L653" s="223" t="s">
        <v>48</v>
      </c>
      <c r="M653" s="230">
        <v>5</v>
      </c>
      <c r="N653" s="226" t="s">
        <v>1919</v>
      </c>
      <c r="O653" s="231" t="s">
        <v>863</v>
      </c>
      <c r="P653" s="226" t="s">
        <v>1821</v>
      </c>
      <c r="Q653" s="265" t="s">
        <v>1821</v>
      </c>
      <c r="R653" s="226"/>
      <c r="S653" s="226"/>
      <c r="T653" s="173" t="s">
        <v>1545</v>
      </c>
      <c r="U653" s="177" t="s">
        <v>1214</v>
      </c>
      <c r="V653" s="173" t="s">
        <v>545</v>
      </c>
      <c r="W653" s="196" t="s">
        <v>1298</v>
      </c>
      <c r="X653" s="173" t="s">
        <v>808</v>
      </c>
      <c r="Y653" s="173" t="s">
        <v>545</v>
      </c>
      <c r="Z653" s="173" t="s">
        <v>545</v>
      </c>
      <c r="AC653" s="72"/>
      <c r="AD653" s="211">
        <v>57686</v>
      </c>
      <c r="AE653" s="211">
        <v>577</v>
      </c>
      <c r="AF653" s="211" t="s">
        <v>545</v>
      </c>
      <c r="AG653" s="211" t="s">
        <v>545</v>
      </c>
      <c r="AH653" s="205" t="s">
        <v>161</v>
      </c>
      <c r="AI653" s="267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  <c r="BB653" s="72"/>
      <c r="BC653" s="72"/>
      <c r="BD653" s="72"/>
      <c r="BE653" s="72"/>
      <c r="BF653" s="72"/>
      <c r="BG653" s="72"/>
      <c r="BH653" s="72"/>
      <c r="BI653" s="72"/>
      <c r="BJ653" s="72"/>
      <c r="BK653" s="72"/>
      <c r="BL653" s="72"/>
      <c r="BM653" s="72"/>
      <c r="BN653" s="72"/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2"/>
      <c r="CC653" s="72"/>
      <c r="CD653" s="72"/>
      <c r="CE653" s="72"/>
      <c r="CF653" s="72"/>
      <c r="CG653" s="72"/>
      <c r="CH653" s="72"/>
      <c r="CI653" s="72"/>
      <c r="CJ653" s="72"/>
      <c r="CK653" s="72"/>
      <c r="CL653" s="72"/>
      <c r="CM653" s="72"/>
      <c r="CN653" s="72"/>
      <c r="CO653" s="72"/>
      <c r="CP653" s="72"/>
      <c r="CQ653" s="72"/>
      <c r="CR653" s="72"/>
      <c r="CS653" s="72"/>
      <c r="CT653" s="72"/>
      <c r="CU653" s="72"/>
      <c r="CV653" s="72"/>
      <c r="CW653" s="72"/>
      <c r="CX653" s="72"/>
      <c r="CY653" s="72"/>
      <c r="CZ653" s="72"/>
      <c r="DA653" s="72"/>
      <c r="DB653" s="72"/>
      <c r="DC653" s="72"/>
      <c r="DD653" s="72"/>
      <c r="DE653" s="72"/>
      <c r="DF653" s="72"/>
      <c r="DG653" s="72"/>
      <c r="DH653" s="72"/>
      <c r="DI653" s="72"/>
      <c r="DJ653" s="72"/>
      <c r="DK653" s="72"/>
      <c r="DL653" s="72"/>
      <c r="DM653" s="72"/>
      <c r="DN653" s="464"/>
      <c r="DO653" s="46" t="s">
        <v>48</v>
      </c>
      <c r="DP653" s="985"/>
      <c r="DQ653" s="457"/>
      <c r="DR653" s="548"/>
      <c r="DS653" s="548"/>
      <c r="DT653" s="457"/>
      <c r="DU653" s="457"/>
      <c r="DV653" s="457"/>
      <c r="DW653" s="457"/>
      <c r="DX653" s="223" t="s">
        <v>863</v>
      </c>
      <c r="DY653" s="223" t="s">
        <v>863</v>
      </c>
      <c r="DZ653" s="223">
        <v>590</v>
      </c>
      <c r="EA653" s="223">
        <v>5.9</v>
      </c>
      <c r="EB653" s="223">
        <v>94.1</v>
      </c>
      <c r="EC653" s="223" t="s">
        <v>863</v>
      </c>
      <c r="ED653" s="223" t="s">
        <v>863</v>
      </c>
      <c r="EE653" s="223" t="s">
        <v>863</v>
      </c>
      <c r="EF653" s="223" t="s">
        <v>863</v>
      </c>
      <c r="EG653" s="230">
        <v>0</v>
      </c>
      <c r="EX653" s="93"/>
      <c r="FD653" s="93"/>
      <c r="FE653" s="93"/>
      <c r="FF653" s="93"/>
      <c r="FL653" s="93"/>
      <c r="FM653" s="93"/>
      <c r="FN653" s="93"/>
      <c r="FO653" s="93"/>
      <c r="FP653" s="93"/>
      <c r="FQ653" s="93"/>
      <c r="FR653" s="93"/>
      <c r="GR653"/>
      <c r="GS653"/>
    </row>
    <row r="654" spans="1:201" hidden="1" x14ac:dyDescent="0.25">
      <c r="A654" s="101">
        <v>531</v>
      </c>
      <c r="B654" s="228">
        <f>COUNTIFS($E$1:E654,E654,$G$1:G654,G654)</f>
        <v>1</v>
      </c>
      <c r="C654" s="228"/>
      <c r="D654" s="966">
        <v>9347</v>
      </c>
      <c r="E654" s="223" t="s">
        <v>1920</v>
      </c>
      <c r="F654" s="223" t="s">
        <v>1813</v>
      </c>
      <c r="G654" s="230">
        <v>5904141749</v>
      </c>
      <c r="H654" s="230">
        <f t="shared" si="17"/>
        <v>59</v>
      </c>
      <c r="I654" s="223" t="s">
        <v>1917</v>
      </c>
      <c r="J654" s="223" t="s">
        <v>1921</v>
      </c>
      <c r="K654" s="230" t="s">
        <v>53</v>
      </c>
      <c r="L654" s="223" t="s">
        <v>48</v>
      </c>
      <c r="M654" s="230">
        <v>9</v>
      </c>
      <c r="N654" s="226">
        <v>7</v>
      </c>
      <c r="O654" s="231" t="s">
        <v>863</v>
      </c>
      <c r="P654" s="226" t="s">
        <v>1821</v>
      </c>
      <c r="Q654" s="265" t="s">
        <v>1821</v>
      </c>
      <c r="R654" s="226"/>
      <c r="S654" s="226"/>
      <c r="T654" s="173" t="s">
        <v>1545</v>
      </c>
      <c r="U654" s="177" t="s">
        <v>1214</v>
      </c>
      <c r="V654" s="173" t="s">
        <v>545</v>
      </c>
      <c r="W654" s="196" t="s">
        <v>1298</v>
      </c>
      <c r="X654" s="173" t="s">
        <v>808</v>
      </c>
      <c r="Y654" s="173" t="s">
        <v>545</v>
      </c>
      <c r="Z654" s="173" t="s">
        <v>545</v>
      </c>
      <c r="AC654" s="72"/>
      <c r="AD654" s="211">
        <v>73448</v>
      </c>
      <c r="AE654" s="211">
        <v>18362</v>
      </c>
      <c r="AF654" s="211">
        <v>3</v>
      </c>
      <c r="AG654" s="211">
        <v>5854</v>
      </c>
      <c r="AH654" s="205" t="s">
        <v>158</v>
      </c>
      <c r="AI654" s="267" t="s">
        <v>1922</v>
      </c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  <c r="BB654" s="72"/>
      <c r="BC654" s="72"/>
      <c r="BD654" s="72"/>
      <c r="BE654" s="72"/>
      <c r="BF654" s="72"/>
      <c r="BG654" s="72"/>
      <c r="BH654" s="72"/>
      <c r="BI654" s="72"/>
      <c r="BJ654" s="72"/>
      <c r="BK654" s="72"/>
      <c r="BL654" s="72"/>
      <c r="BM654" s="72"/>
      <c r="BN654" s="72"/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2"/>
      <c r="CC654" s="72"/>
      <c r="CD654" s="72"/>
      <c r="CE654" s="72"/>
      <c r="CF654" s="72"/>
      <c r="CG654" s="72"/>
      <c r="CH654" s="72"/>
      <c r="CI654" s="72"/>
      <c r="CJ654" s="72"/>
      <c r="CK654" s="72"/>
      <c r="CL654" s="72"/>
      <c r="CM654" s="72"/>
      <c r="CN654" s="72"/>
      <c r="CO654" s="72"/>
      <c r="CP654" s="72"/>
      <c r="CQ654" s="72"/>
      <c r="CR654" s="72"/>
      <c r="CS654" s="72"/>
      <c r="CT654" s="72"/>
      <c r="CU654" s="72"/>
      <c r="CV654" s="72"/>
      <c r="CW654" s="72"/>
      <c r="CX654" s="72"/>
      <c r="CY654" s="72"/>
      <c r="CZ654" s="72"/>
      <c r="DA654" s="72"/>
      <c r="DB654" s="72"/>
      <c r="DC654" s="72"/>
      <c r="DD654" s="72"/>
      <c r="DE654" s="72"/>
      <c r="DF654" s="72"/>
      <c r="DG654" s="72"/>
      <c r="DH654" s="72"/>
      <c r="DI654" s="72"/>
      <c r="DJ654" s="72"/>
      <c r="DK654" s="72"/>
      <c r="DL654" s="72"/>
      <c r="DM654" s="72"/>
      <c r="DN654" s="464"/>
      <c r="DO654" s="46" t="s">
        <v>48</v>
      </c>
      <c r="DP654" s="985"/>
      <c r="DQ654" s="457"/>
      <c r="DR654" s="548"/>
      <c r="DS654" s="548"/>
      <c r="DT654" s="457"/>
      <c r="DU654" s="457"/>
      <c r="DV654" s="457"/>
      <c r="DW654" s="457"/>
      <c r="DX654" s="223" t="s">
        <v>863</v>
      </c>
      <c r="DY654" s="223" t="s">
        <v>863</v>
      </c>
      <c r="DZ654" s="223" t="s">
        <v>863</v>
      </c>
      <c r="EA654" s="223" t="s">
        <v>863</v>
      </c>
      <c r="EB654" s="223" t="s">
        <v>863</v>
      </c>
      <c r="EC654" s="223" t="s">
        <v>863</v>
      </c>
      <c r="ED654" s="223" t="s">
        <v>863</v>
      </c>
      <c r="EE654" s="223" t="s">
        <v>863</v>
      </c>
      <c r="EF654" s="223" t="s">
        <v>863</v>
      </c>
      <c r="EG654" s="230">
        <v>0</v>
      </c>
      <c r="EQ654" s="548">
        <v>3</v>
      </c>
      <c r="ES654" s="548">
        <v>2</v>
      </c>
      <c r="ET654" s="548">
        <v>2</v>
      </c>
      <c r="EX654" s="93"/>
      <c r="FD654" s="93"/>
      <c r="FE654" s="93"/>
      <c r="FF654" s="93"/>
      <c r="FL654" s="93"/>
      <c r="FM654" s="93"/>
      <c r="FN654" s="93"/>
      <c r="FO654" s="93"/>
      <c r="FP654" s="93"/>
      <c r="FQ654" s="93"/>
      <c r="FR654" s="93"/>
      <c r="GR654"/>
      <c r="GS654"/>
    </row>
    <row r="655" spans="1:201" s="225" customFormat="1" hidden="1" x14ac:dyDescent="0.25">
      <c r="A655" s="101">
        <v>532</v>
      </c>
      <c r="B655" s="228">
        <f>COUNTIFS($E$1:E655,E655,$G$1:G655,G655)</f>
        <v>1</v>
      </c>
      <c r="C655" s="228"/>
      <c r="D655" s="966">
        <v>9355</v>
      </c>
      <c r="E655" s="223" t="s">
        <v>1923</v>
      </c>
      <c r="F655" s="223" t="s">
        <v>30</v>
      </c>
      <c r="G655" s="230">
        <v>490406010</v>
      </c>
      <c r="H655" s="230">
        <f t="shared" si="17"/>
        <v>69</v>
      </c>
      <c r="I655" s="223" t="s">
        <v>1924</v>
      </c>
      <c r="J655" s="223" t="s">
        <v>1890</v>
      </c>
      <c r="K655" s="230" t="s">
        <v>28</v>
      </c>
      <c r="L655" s="223" t="s">
        <v>48</v>
      </c>
      <c r="M655" s="230">
        <v>10</v>
      </c>
      <c r="N655" s="230">
        <v>1</v>
      </c>
      <c r="O655" s="223" t="s">
        <v>863</v>
      </c>
      <c r="P655" s="230"/>
      <c r="Q655" s="606" t="s">
        <v>1821</v>
      </c>
      <c r="R655" s="230"/>
      <c r="S655" s="230"/>
      <c r="T655" s="172" t="s">
        <v>545</v>
      </c>
      <c r="U655" s="175" t="s">
        <v>545</v>
      </c>
      <c r="V655" s="172" t="s">
        <v>545</v>
      </c>
      <c r="W655" s="172" t="s">
        <v>1882</v>
      </c>
      <c r="X655" s="172" t="s">
        <v>545</v>
      </c>
      <c r="Y655" s="172" t="s">
        <v>545</v>
      </c>
      <c r="Z655" s="172" t="s">
        <v>545</v>
      </c>
      <c r="AA655" s="457"/>
      <c r="AB655" s="457"/>
      <c r="AC655" s="457"/>
      <c r="AD655" s="594" t="s">
        <v>545</v>
      </c>
      <c r="AE655" s="594" t="s">
        <v>545</v>
      </c>
      <c r="AF655" s="594" t="s">
        <v>545</v>
      </c>
      <c r="AG655" s="594" t="s">
        <v>545</v>
      </c>
      <c r="AH655" s="261" t="s">
        <v>1925</v>
      </c>
      <c r="AI655" s="609"/>
      <c r="AJ655" s="457"/>
      <c r="AK655" s="457"/>
      <c r="AL655" s="457"/>
      <c r="AM655" s="457"/>
      <c r="AN655" s="457"/>
      <c r="AO655" s="457"/>
      <c r="AP655" s="457"/>
      <c r="AQ655" s="457"/>
      <c r="AR655" s="457"/>
      <c r="AS655" s="457"/>
      <c r="AT655" s="457"/>
      <c r="AU655" s="457"/>
      <c r="AV655" s="457"/>
      <c r="AW655" s="457"/>
      <c r="AX655" s="457"/>
      <c r="AY655" s="457"/>
      <c r="AZ655" s="457"/>
      <c r="BA655" s="457"/>
      <c r="BB655" s="457"/>
      <c r="BC655" s="457"/>
      <c r="BD655" s="457"/>
      <c r="BE655" s="457"/>
      <c r="BF655" s="457"/>
      <c r="BG655" s="457"/>
      <c r="BH655" s="457"/>
      <c r="BI655" s="457"/>
      <c r="BJ655" s="457"/>
      <c r="BK655" s="457"/>
      <c r="BL655" s="457"/>
      <c r="BM655" s="457"/>
      <c r="BN655" s="457"/>
      <c r="BO655" s="457"/>
      <c r="BP655" s="457"/>
      <c r="BQ655" s="457"/>
      <c r="BR655" s="457"/>
      <c r="BS655" s="457"/>
      <c r="BT655" s="457"/>
      <c r="BU655" s="457"/>
      <c r="BV655" s="457"/>
      <c r="BW655" s="457"/>
      <c r="BX655" s="457"/>
      <c r="BY655" s="457"/>
      <c r="BZ655" s="457"/>
      <c r="CA655" s="457"/>
      <c r="CB655" s="457"/>
      <c r="CC655" s="457"/>
      <c r="CD655" s="457"/>
      <c r="CE655" s="457"/>
      <c r="CF655" s="457"/>
      <c r="CG655" s="457"/>
      <c r="CH655" s="457"/>
      <c r="CI655" s="457"/>
      <c r="CJ655" s="457"/>
      <c r="CK655" s="457"/>
      <c r="CL655" s="457"/>
      <c r="CM655" s="457"/>
      <c r="CN655" s="457"/>
      <c r="CO655" s="457"/>
      <c r="CP655" s="457"/>
      <c r="CQ655" s="457"/>
      <c r="CR655" s="457"/>
      <c r="CS655" s="457"/>
      <c r="CT655" s="457"/>
      <c r="CU655" s="457"/>
      <c r="CV655" s="457"/>
      <c r="CW655" s="457"/>
      <c r="CX655" s="457"/>
      <c r="CY655" s="457"/>
      <c r="CZ655" s="457"/>
      <c r="DA655" s="457"/>
      <c r="DB655" s="457"/>
      <c r="DC655" s="457"/>
      <c r="DD655" s="457"/>
      <c r="DE655" s="457"/>
      <c r="DF655" s="457"/>
      <c r="DG655" s="457"/>
      <c r="DH655" s="457"/>
      <c r="DI655" s="457"/>
      <c r="DJ655" s="457"/>
      <c r="DK655" s="457"/>
      <c r="DL655" s="457"/>
      <c r="DM655" s="457"/>
      <c r="DN655" s="610"/>
      <c r="DO655" s="279" t="s">
        <v>48</v>
      </c>
      <c r="DP655" s="985" t="s">
        <v>161</v>
      </c>
      <c r="DQ655" s="457">
        <v>2</v>
      </c>
      <c r="DR655" s="1069" t="s">
        <v>2231</v>
      </c>
      <c r="DS655" s="549" t="s">
        <v>34</v>
      </c>
      <c r="DT655" s="457"/>
      <c r="DU655" s="457">
        <v>0</v>
      </c>
      <c r="DV655" s="1034">
        <v>43356</v>
      </c>
      <c r="DW655" s="457">
        <v>1</v>
      </c>
      <c r="DX655" s="223" t="s">
        <v>863</v>
      </c>
      <c r="DY655" s="223" t="s">
        <v>863</v>
      </c>
      <c r="DZ655" s="230">
        <v>53</v>
      </c>
      <c r="EA655" s="230">
        <v>0</v>
      </c>
      <c r="EB655" s="230">
        <v>100</v>
      </c>
      <c r="EC655" s="223" t="s">
        <v>863</v>
      </c>
      <c r="ED655" s="223" t="s">
        <v>863</v>
      </c>
      <c r="EE655" s="223" t="s">
        <v>863</v>
      </c>
      <c r="EF655" s="223" t="s">
        <v>863</v>
      </c>
      <c r="EG655" s="223" t="s">
        <v>863</v>
      </c>
      <c r="EH655" s="547"/>
      <c r="EI655" s="282"/>
      <c r="EJ655" s="282"/>
      <c r="EK655" s="457"/>
      <c r="EL655" s="457"/>
      <c r="EM655" s="457">
        <v>0</v>
      </c>
      <c r="EN655" s="457">
        <v>173</v>
      </c>
      <c r="EO655" s="457">
        <v>83</v>
      </c>
      <c r="EP655" s="548">
        <v>27.7</v>
      </c>
      <c r="EQ655" s="548">
        <v>2</v>
      </c>
      <c r="ER655" s="609" t="s">
        <v>863</v>
      </c>
      <c r="ES655" s="1069" t="s">
        <v>2232</v>
      </c>
      <c r="ET655" s="548">
        <v>2</v>
      </c>
      <c r="EU655" s="457"/>
      <c r="EV655" s="457"/>
      <c r="EW655" s="457"/>
      <c r="EX655" s="93"/>
      <c r="EY655" s="93"/>
      <c r="EZ655" s="93"/>
      <c r="FA655" s="93"/>
      <c r="FB655" s="93"/>
      <c r="FC655" s="93"/>
      <c r="FD655" s="93"/>
      <c r="FE655" s="93"/>
      <c r="FF655" s="93"/>
      <c r="FG655" s="93"/>
      <c r="FH655" s="93"/>
      <c r="FI655" s="93"/>
      <c r="FJ655" s="93"/>
      <c r="FK655" s="93"/>
      <c r="FL655" s="93"/>
      <c r="FM655" s="93"/>
      <c r="FN655" s="93"/>
      <c r="FO655" s="93"/>
      <c r="FP655" s="93"/>
      <c r="FQ655" s="93"/>
      <c r="FR655" s="93"/>
      <c r="FS655" s="93"/>
      <c r="FT655" s="93"/>
      <c r="FU655" s="93"/>
      <c r="FV655" s="93"/>
      <c r="FW655" s="93"/>
      <c r="FX655" s="93"/>
      <c r="FY655" s="93"/>
      <c r="FZ655" s="93"/>
      <c r="GA655" s="93"/>
      <c r="GB655" s="93"/>
      <c r="GC655" s="93"/>
      <c r="GD655" s="93"/>
      <c r="GE655" s="93"/>
      <c r="GF655" s="93"/>
      <c r="GG655" s="93"/>
      <c r="GH655" s="93"/>
      <c r="GI655" s="93"/>
      <c r="GJ655" s="93"/>
      <c r="GK655" s="93"/>
      <c r="GL655" s="93"/>
      <c r="GM655" s="93"/>
      <c r="GN655" s="93"/>
      <c r="GO655" s="93"/>
      <c r="GP655" s="93"/>
      <c r="GQ655" s="93"/>
      <c r="GR655" s="260"/>
      <c r="GS655" s="260"/>
    </row>
    <row r="656" spans="1:201" s="225" customFormat="1" hidden="1" x14ac:dyDescent="0.25">
      <c r="A656" s="101">
        <v>533</v>
      </c>
      <c r="B656" s="228">
        <f>COUNTIFS($E$1:E656,E656,$G$1:G656,G656)</f>
        <v>5</v>
      </c>
      <c r="C656" s="228"/>
      <c r="D656" s="966">
        <v>9360</v>
      </c>
      <c r="E656" s="223" t="s">
        <v>278</v>
      </c>
      <c r="F656" s="223" t="s">
        <v>279</v>
      </c>
      <c r="G656" s="230">
        <v>511219201</v>
      </c>
      <c r="H656" s="230">
        <f t="shared" si="17"/>
        <v>67</v>
      </c>
      <c r="I656" s="223" t="s">
        <v>1924</v>
      </c>
      <c r="J656" s="223" t="s">
        <v>1926</v>
      </c>
      <c r="K656" s="230" t="s">
        <v>53</v>
      </c>
      <c r="L656" s="223" t="s">
        <v>48</v>
      </c>
      <c r="M656" s="230">
        <v>9</v>
      </c>
      <c r="N656" s="226">
        <v>1</v>
      </c>
      <c r="O656" s="231" t="s">
        <v>863</v>
      </c>
      <c r="P656" s="226"/>
      <c r="Q656" s="265" t="s">
        <v>1821</v>
      </c>
      <c r="R656" s="226"/>
      <c r="S656" s="226"/>
      <c r="T656" s="173" t="s">
        <v>545</v>
      </c>
      <c r="U656" s="177" t="s">
        <v>545</v>
      </c>
      <c r="V656" s="173" t="s">
        <v>545</v>
      </c>
      <c r="W656" s="251" t="s">
        <v>1882</v>
      </c>
      <c r="X656" s="173" t="s">
        <v>545</v>
      </c>
      <c r="Y656" s="173" t="s">
        <v>545</v>
      </c>
      <c r="Z656" s="173" t="s">
        <v>545</v>
      </c>
      <c r="AA656" s="72"/>
      <c r="AB656" s="72"/>
      <c r="AC656" s="72"/>
      <c r="AD656" s="211" t="s">
        <v>545</v>
      </c>
      <c r="AE656" s="211" t="s">
        <v>545</v>
      </c>
      <c r="AF656" s="211" t="s">
        <v>545</v>
      </c>
      <c r="AG656" s="211" t="s">
        <v>545</v>
      </c>
      <c r="AH656" s="205" t="s">
        <v>161</v>
      </c>
      <c r="AI656" s="267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  <c r="BB656" s="72"/>
      <c r="BC656" s="72"/>
      <c r="BD656" s="72"/>
      <c r="BE656" s="72"/>
      <c r="BF656" s="72"/>
      <c r="BG656" s="72"/>
      <c r="BH656" s="72"/>
      <c r="BI656" s="72"/>
      <c r="BJ656" s="72"/>
      <c r="BK656" s="72"/>
      <c r="BL656" s="72"/>
      <c r="BM656" s="72"/>
      <c r="BN656" s="72"/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2"/>
      <c r="CC656" s="72"/>
      <c r="CD656" s="72"/>
      <c r="CE656" s="72"/>
      <c r="CF656" s="72"/>
      <c r="CG656" s="72"/>
      <c r="CH656" s="72"/>
      <c r="CI656" s="72"/>
      <c r="CJ656" s="72"/>
      <c r="CK656" s="72"/>
      <c r="CL656" s="72"/>
      <c r="CM656" s="72"/>
      <c r="CN656" s="72"/>
      <c r="CO656" s="72"/>
      <c r="CP656" s="72"/>
      <c r="CQ656" s="72"/>
      <c r="CR656" s="72"/>
      <c r="CS656" s="72"/>
      <c r="CT656" s="72"/>
      <c r="CU656" s="72"/>
      <c r="CV656" s="72"/>
      <c r="CW656" s="72"/>
      <c r="CX656" s="72"/>
      <c r="CY656" s="72"/>
      <c r="CZ656" s="72"/>
      <c r="DA656" s="72"/>
      <c r="DB656" s="72"/>
      <c r="DC656" s="72"/>
      <c r="DD656" s="72"/>
      <c r="DE656" s="72"/>
      <c r="DF656" s="72"/>
      <c r="DG656" s="72"/>
      <c r="DH656" s="72"/>
      <c r="DI656" s="72"/>
      <c r="DJ656" s="72"/>
      <c r="DK656" s="72"/>
      <c r="DL656" s="72"/>
      <c r="DM656" s="72"/>
      <c r="DN656" s="464"/>
      <c r="DO656" s="46" t="s">
        <v>48</v>
      </c>
      <c r="DP656" s="985"/>
      <c r="DQ656" s="457"/>
      <c r="DR656" s="548"/>
      <c r="DS656" s="548"/>
      <c r="DT656" s="457"/>
      <c r="DU656" s="457"/>
      <c r="DV656" s="457"/>
      <c r="DW656" s="457"/>
      <c r="DX656" s="223" t="s">
        <v>863</v>
      </c>
      <c r="DY656" s="223" t="s">
        <v>863</v>
      </c>
      <c r="DZ656" s="230">
        <v>139</v>
      </c>
      <c r="EA656" s="230">
        <v>23</v>
      </c>
      <c r="EB656" s="230">
        <v>77</v>
      </c>
      <c r="EC656" s="230">
        <v>0.8</v>
      </c>
      <c r="ED656" s="230">
        <v>288.2</v>
      </c>
      <c r="EE656" s="230"/>
      <c r="EF656" s="230">
        <v>2.96</v>
      </c>
      <c r="EG656" s="230">
        <v>0</v>
      </c>
      <c r="EH656" s="547"/>
      <c r="EI656" s="282"/>
      <c r="EJ656" s="282"/>
      <c r="EK656" s="457"/>
      <c r="EL656" s="457"/>
      <c r="EM656" s="457"/>
      <c r="EN656" s="457"/>
      <c r="EO656" s="457"/>
      <c r="EP656" s="548"/>
      <c r="EQ656" s="548"/>
      <c r="ER656" s="457"/>
      <c r="ES656" s="548"/>
      <c r="ET656" s="548"/>
      <c r="EU656" s="457"/>
      <c r="EV656" s="457"/>
      <c r="EW656" s="457"/>
      <c r="EX656" s="93"/>
      <c r="EY656" s="93"/>
      <c r="EZ656" s="93"/>
      <c r="FA656" s="93"/>
      <c r="FB656" s="93"/>
      <c r="FC656" s="93"/>
      <c r="FD656" s="93"/>
      <c r="FE656" s="93"/>
      <c r="FF656" s="93"/>
      <c r="FG656" s="93"/>
      <c r="FH656" s="93"/>
      <c r="FI656" s="93"/>
      <c r="FJ656" s="93"/>
      <c r="FK656" s="93"/>
      <c r="FL656" s="93"/>
      <c r="FM656" s="93"/>
      <c r="FN656" s="93"/>
      <c r="FO656" s="93"/>
      <c r="FP656" s="93"/>
      <c r="FQ656" s="93"/>
      <c r="FR656" s="93"/>
      <c r="FS656" s="93"/>
      <c r="FT656" s="93"/>
      <c r="FU656" s="93"/>
      <c r="FV656" s="93"/>
      <c r="FW656" s="93"/>
      <c r="FX656" s="93"/>
      <c r="FY656" s="93"/>
      <c r="FZ656" s="93"/>
      <c r="GA656" s="93"/>
      <c r="GB656" s="93"/>
      <c r="GC656" s="93"/>
      <c r="GD656" s="93"/>
      <c r="GE656" s="93"/>
      <c r="GF656" s="93"/>
      <c r="GG656" s="93"/>
      <c r="GH656" s="93"/>
      <c r="GI656" s="93"/>
      <c r="GJ656" s="93"/>
      <c r="GK656" s="93"/>
      <c r="GL656" s="93"/>
      <c r="GM656" s="93"/>
      <c r="GN656" s="93"/>
      <c r="GO656" s="93"/>
      <c r="GP656" s="93"/>
      <c r="GQ656" s="93"/>
      <c r="GR656" s="63"/>
      <c r="GS656" s="63"/>
    </row>
    <row r="657" spans="1:201" s="225" customFormat="1" hidden="1" x14ac:dyDescent="0.25">
      <c r="A657" s="101">
        <v>534</v>
      </c>
      <c r="B657" s="228">
        <f>COUNTIFS($E$1:E657,E657,$G$1:G657,G657)</f>
        <v>1</v>
      </c>
      <c r="C657" s="228"/>
      <c r="D657" s="966">
        <v>9361</v>
      </c>
      <c r="E657" s="209" t="s">
        <v>1927</v>
      </c>
      <c r="F657" s="209" t="s">
        <v>30</v>
      </c>
      <c r="G657" s="207">
        <v>5711252305</v>
      </c>
      <c r="H657" s="207">
        <f t="shared" si="17"/>
        <v>61</v>
      </c>
      <c r="I657" s="209" t="s">
        <v>1924</v>
      </c>
      <c r="J657" s="209" t="s">
        <v>1928</v>
      </c>
      <c r="K657" s="207" t="s">
        <v>53</v>
      </c>
      <c r="L657" s="209" t="s">
        <v>48</v>
      </c>
      <c r="M657" s="207">
        <v>29</v>
      </c>
      <c r="N657" s="213" t="s">
        <v>571</v>
      </c>
      <c r="O657" s="208" t="s">
        <v>863</v>
      </c>
      <c r="P657" s="227"/>
      <c r="Q657" s="265" t="s">
        <v>1821</v>
      </c>
      <c r="R657" s="226"/>
      <c r="S657" s="226"/>
      <c r="T657" s="173" t="s">
        <v>1545</v>
      </c>
      <c r="U657" s="177" t="s">
        <v>1214</v>
      </c>
      <c r="V657" s="173" t="s">
        <v>545</v>
      </c>
      <c r="W657" s="196" t="s">
        <v>1298</v>
      </c>
      <c r="X657" s="173" t="s">
        <v>808</v>
      </c>
      <c r="Y657" s="173" t="s">
        <v>545</v>
      </c>
      <c r="Z657" s="173" t="s">
        <v>545</v>
      </c>
      <c r="AA657" s="72"/>
      <c r="AB657" s="72"/>
      <c r="AC657" s="72"/>
      <c r="AD657" s="211">
        <v>29584</v>
      </c>
      <c r="AE657" s="211">
        <v>2219</v>
      </c>
      <c r="AF657" s="211">
        <v>1</v>
      </c>
      <c r="AG657" s="211">
        <v>900</v>
      </c>
      <c r="AH657" s="205" t="s">
        <v>161</v>
      </c>
      <c r="AI657" s="267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2"/>
      <c r="CE657" s="72"/>
      <c r="CF657" s="72"/>
      <c r="CG657" s="72"/>
      <c r="CH657" s="72"/>
      <c r="CI657" s="72"/>
      <c r="CJ657" s="72"/>
      <c r="CK657" s="72"/>
      <c r="CL657" s="72"/>
      <c r="CM657" s="72"/>
      <c r="CN657" s="72"/>
      <c r="CO657" s="72"/>
      <c r="CP657" s="72"/>
      <c r="CQ657" s="72"/>
      <c r="CR657" s="72"/>
      <c r="CS657" s="72"/>
      <c r="CT657" s="72"/>
      <c r="CU657" s="72"/>
      <c r="CV657" s="72"/>
      <c r="CW657" s="72"/>
      <c r="CX657" s="72"/>
      <c r="CY657" s="72"/>
      <c r="CZ657" s="72"/>
      <c r="DA657" s="72"/>
      <c r="DB657" s="72"/>
      <c r="DC657" s="72"/>
      <c r="DD657" s="72"/>
      <c r="DE657" s="72"/>
      <c r="DF657" s="72"/>
      <c r="DG657" s="72"/>
      <c r="DH657" s="72"/>
      <c r="DI657" s="72"/>
      <c r="DJ657" s="72"/>
      <c r="DK657" s="72"/>
      <c r="DL657" s="72"/>
      <c r="DM657" s="72"/>
      <c r="DN657" s="464"/>
      <c r="DO657" s="46" t="s">
        <v>48</v>
      </c>
      <c r="DP657" s="985"/>
      <c r="DQ657" s="457"/>
      <c r="DR657" s="548"/>
      <c r="DS657" s="548"/>
      <c r="DT657" s="457"/>
      <c r="DU657" s="457"/>
      <c r="DV657" s="457"/>
      <c r="DW657" s="457"/>
      <c r="DX657" s="274" t="s">
        <v>863</v>
      </c>
      <c r="DY657" s="274" t="s">
        <v>863</v>
      </c>
      <c r="DZ657" s="230">
        <v>375</v>
      </c>
      <c r="EA657" s="230">
        <v>7.5</v>
      </c>
      <c r="EB657" s="230">
        <v>92.5</v>
      </c>
      <c r="EC657" s="274" t="s">
        <v>863</v>
      </c>
      <c r="ED657" s="274" t="s">
        <v>863</v>
      </c>
      <c r="EE657" s="274" t="s">
        <v>863</v>
      </c>
      <c r="EF657" s="274" t="s">
        <v>863</v>
      </c>
      <c r="EG657" s="230">
        <v>0</v>
      </c>
      <c r="EH657" s="547"/>
      <c r="EI657" s="282"/>
      <c r="EJ657" s="282"/>
      <c r="EK657" s="457"/>
      <c r="EL657" s="457"/>
      <c r="EM657" s="457"/>
      <c r="EN657" s="457"/>
      <c r="EO657" s="457"/>
      <c r="EP657" s="548"/>
      <c r="EQ657" s="548"/>
      <c r="ER657" s="457"/>
      <c r="ES657" s="548"/>
      <c r="ET657" s="548"/>
      <c r="EU657" s="457"/>
      <c r="EV657" s="457"/>
      <c r="EW657" s="457"/>
      <c r="EX657" s="93"/>
      <c r="EY657" s="93"/>
      <c r="EZ657" s="93"/>
      <c r="FA657" s="93"/>
      <c r="FB657" s="93"/>
      <c r="FC657" s="93"/>
      <c r="FD657" s="93"/>
      <c r="FE657" s="93"/>
      <c r="FF657" s="93"/>
      <c r="FG657" s="93"/>
      <c r="FH657" s="93"/>
      <c r="FI657" s="93"/>
      <c r="FJ657" s="93"/>
      <c r="FK657" s="93"/>
      <c r="FL657" s="93"/>
      <c r="FM657" s="93"/>
      <c r="FN657" s="93"/>
      <c r="FO657" s="93"/>
      <c r="FP657" s="93"/>
      <c r="FQ657" s="93"/>
      <c r="FR657" s="93"/>
      <c r="FS657" s="93"/>
      <c r="FT657" s="93"/>
      <c r="FU657" s="93"/>
      <c r="FV657" s="93"/>
      <c r="FW657" s="93"/>
      <c r="FX657" s="93"/>
      <c r="FY657" s="93"/>
      <c r="FZ657" s="93"/>
      <c r="GA657" s="93"/>
      <c r="GB657" s="93"/>
      <c r="GC657" s="93"/>
      <c r="GD657" s="93"/>
      <c r="GE657" s="93"/>
      <c r="GF657" s="93"/>
      <c r="GG657" s="93"/>
      <c r="GH657" s="93"/>
      <c r="GI657" s="93"/>
      <c r="GJ657" s="93"/>
      <c r="GK657" s="93"/>
      <c r="GL657" s="93"/>
      <c r="GM657" s="93"/>
      <c r="GN657" s="93"/>
      <c r="GO657" s="93"/>
      <c r="GP657" s="93"/>
      <c r="GQ657" s="93"/>
      <c r="GR657" s="63"/>
      <c r="GS657" s="63"/>
    </row>
    <row r="658" spans="1:201" s="225" customFormat="1" hidden="1" x14ac:dyDescent="0.25">
      <c r="A658" s="101">
        <v>535</v>
      </c>
      <c r="B658" s="228">
        <f>COUNTIFS($E$1:E658,E658,$G$1:G658,G658)</f>
        <v>1</v>
      </c>
      <c r="C658" s="228"/>
      <c r="D658" s="966">
        <v>9362</v>
      </c>
      <c r="E658" s="223" t="s">
        <v>1929</v>
      </c>
      <c r="F658" s="223" t="s">
        <v>498</v>
      </c>
      <c r="G658" s="230">
        <v>9101176150</v>
      </c>
      <c r="H658" s="230">
        <f t="shared" si="17"/>
        <v>27</v>
      </c>
      <c r="I658" s="223" t="s">
        <v>1924</v>
      </c>
      <c r="J658" s="223" t="s">
        <v>1930</v>
      </c>
      <c r="K658" s="230" t="s">
        <v>53</v>
      </c>
      <c r="L658" s="223" t="s">
        <v>48</v>
      </c>
      <c r="M658" s="230">
        <v>19</v>
      </c>
      <c r="N658" s="226" t="s">
        <v>571</v>
      </c>
      <c r="O658" s="231" t="s">
        <v>863</v>
      </c>
      <c r="P658" s="226"/>
      <c r="Q658" s="265" t="s">
        <v>1821</v>
      </c>
      <c r="R658" s="226"/>
      <c r="S658" s="226"/>
      <c r="T658" s="173" t="s">
        <v>1545</v>
      </c>
      <c r="U658" s="177" t="s">
        <v>1214</v>
      </c>
      <c r="V658" s="173" t="s">
        <v>545</v>
      </c>
      <c r="W658" s="196" t="s">
        <v>1298</v>
      </c>
      <c r="X658" s="173" t="s">
        <v>808</v>
      </c>
      <c r="Y658" s="173" t="s">
        <v>545</v>
      </c>
      <c r="Z658" s="173" t="s">
        <v>545</v>
      </c>
      <c r="AA658" s="72"/>
      <c r="AB658" s="72"/>
      <c r="AC658" s="72"/>
      <c r="AD658" s="211">
        <v>11864</v>
      </c>
      <c r="AE658" s="211">
        <v>890</v>
      </c>
      <c r="AF658" s="211" t="s">
        <v>545</v>
      </c>
      <c r="AG658" s="211" t="s">
        <v>545</v>
      </c>
      <c r="AH658" s="205" t="s">
        <v>158</v>
      </c>
      <c r="AI658" s="267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  <c r="BB658" s="72"/>
      <c r="BC658" s="72"/>
      <c r="BD658" s="72"/>
      <c r="BE658" s="72"/>
      <c r="BF658" s="72"/>
      <c r="BG658" s="72"/>
      <c r="BH658" s="72"/>
      <c r="BI658" s="72"/>
      <c r="BJ658" s="72"/>
      <c r="BK658" s="72"/>
      <c r="BL658" s="72"/>
      <c r="BM658" s="72"/>
      <c r="BN658" s="72"/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2"/>
      <c r="CC658" s="72"/>
      <c r="CD658" s="72"/>
      <c r="CE658" s="72"/>
      <c r="CF658" s="72"/>
      <c r="CG658" s="72"/>
      <c r="CH658" s="72"/>
      <c r="CI658" s="72"/>
      <c r="CJ658" s="72"/>
      <c r="CK658" s="72"/>
      <c r="CL658" s="72"/>
      <c r="CM658" s="72"/>
      <c r="CN658" s="72"/>
      <c r="CO658" s="72"/>
      <c r="CP658" s="72"/>
      <c r="CQ658" s="72"/>
      <c r="CR658" s="72"/>
      <c r="CS658" s="72"/>
      <c r="CT658" s="72"/>
      <c r="CU658" s="72"/>
      <c r="CV658" s="72"/>
      <c r="CW658" s="72"/>
      <c r="CX658" s="72"/>
      <c r="CY658" s="72"/>
      <c r="CZ658" s="72"/>
      <c r="DA658" s="72"/>
      <c r="DB658" s="72"/>
      <c r="DC658" s="72"/>
      <c r="DD658" s="72"/>
      <c r="DE658" s="72"/>
      <c r="DF658" s="72"/>
      <c r="DG658" s="72"/>
      <c r="DH658" s="72"/>
      <c r="DI658" s="72"/>
      <c r="DJ658" s="72"/>
      <c r="DK658" s="72"/>
      <c r="DL658" s="72"/>
      <c r="DM658" s="72"/>
      <c r="DN658" s="464"/>
      <c r="DO658" s="46" t="s">
        <v>48</v>
      </c>
      <c r="DP658" s="985"/>
      <c r="DQ658" s="457"/>
      <c r="DR658" s="548"/>
      <c r="DS658" s="548"/>
      <c r="DT658" s="457"/>
      <c r="DU658" s="457"/>
      <c r="DV658" s="457"/>
      <c r="DW658" s="457"/>
      <c r="DX658" s="223" t="s">
        <v>863</v>
      </c>
      <c r="DY658" s="218" t="s">
        <v>863</v>
      </c>
      <c r="DZ658" s="218">
        <v>405</v>
      </c>
      <c r="EA658" s="946">
        <v>6.7</v>
      </c>
      <c r="EB658" s="946">
        <v>93.3</v>
      </c>
      <c r="EC658" s="946" t="s">
        <v>863</v>
      </c>
      <c r="ED658" s="946" t="s">
        <v>863</v>
      </c>
      <c r="EE658" s="946" t="s">
        <v>863</v>
      </c>
      <c r="EF658" s="218" t="s">
        <v>863</v>
      </c>
      <c r="EG658" s="230">
        <v>0</v>
      </c>
      <c r="EH658" s="547"/>
      <c r="EI658" s="282"/>
      <c r="EJ658" s="282"/>
      <c r="EK658" s="457"/>
      <c r="EL658" s="457"/>
      <c r="EM658" s="457"/>
      <c r="EN658" s="457"/>
      <c r="EO658" s="457"/>
      <c r="EP658" s="548"/>
      <c r="EQ658" s="548"/>
      <c r="ER658" s="457"/>
      <c r="ES658" s="548"/>
      <c r="ET658" s="548"/>
      <c r="EU658" s="457"/>
      <c r="EV658" s="457"/>
      <c r="EW658" s="457"/>
      <c r="EX658" s="93"/>
      <c r="EY658" s="93"/>
      <c r="EZ658" s="93"/>
      <c r="FA658" s="93"/>
      <c r="FB658" s="93"/>
      <c r="FC658" s="93"/>
      <c r="FD658" s="93"/>
      <c r="FE658" s="93"/>
      <c r="FF658" s="93"/>
      <c r="FG658" s="93"/>
      <c r="FH658" s="93"/>
      <c r="FI658" s="93"/>
      <c r="FJ658" s="93"/>
      <c r="FK658" s="93"/>
      <c r="FL658" s="93"/>
      <c r="FM658" s="93"/>
      <c r="FN658" s="93"/>
      <c r="FO658" s="93"/>
      <c r="FP658" s="93"/>
      <c r="FQ658" s="93"/>
      <c r="FR658" s="93"/>
      <c r="FS658" s="93"/>
      <c r="FT658" s="93"/>
      <c r="FU658" s="93"/>
      <c r="FV658" s="93"/>
      <c r="FW658" s="93"/>
      <c r="FX658" s="93"/>
      <c r="FY658" s="93"/>
      <c r="FZ658" s="93"/>
      <c r="GA658" s="93"/>
      <c r="GB658" s="93"/>
      <c r="GC658" s="93"/>
      <c r="GD658" s="93"/>
      <c r="GE658" s="93"/>
      <c r="GF658" s="93"/>
      <c r="GG658" s="93"/>
      <c r="GH658" s="93"/>
      <c r="GI658" s="93"/>
      <c r="GJ658" s="93"/>
      <c r="GK658" s="93"/>
      <c r="GL658" s="93"/>
      <c r="GM658" s="93"/>
      <c r="GN658" s="93"/>
      <c r="GO658" s="93"/>
      <c r="GP658" s="93"/>
      <c r="GQ658" s="93"/>
      <c r="GR658" s="63"/>
      <c r="GS658" s="63"/>
    </row>
    <row r="659" spans="1:201" s="93" customFormat="1" hidden="1" x14ac:dyDescent="0.25">
      <c r="A659" s="101">
        <v>536</v>
      </c>
      <c r="B659" s="228">
        <f>COUNTIFS($E$1:E659,E659,$G$1:G659,G659)</f>
        <v>2</v>
      </c>
      <c r="C659" s="228"/>
      <c r="D659" s="966">
        <v>9363</v>
      </c>
      <c r="E659" s="223" t="s">
        <v>1745</v>
      </c>
      <c r="F659" s="223" t="s">
        <v>63</v>
      </c>
      <c r="G659" s="230">
        <v>430517417</v>
      </c>
      <c r="H659" s="230">
        <f t="shared" si="17"/>
        <v>75</v>
      </c>
      <c r="I659" s="223" t="s">
        <v>1924</v>
      </c>
      <c r="J659" s="223" t="s">
        <v>1931</v>
      </c>
      <c r="K659" s="230" t="s">
        <v>53</v>
      </c>
      <c r="L659" s="223" t="s">
        <v>48</v>
      </c>
      <c r="M659" s="230">
        <v>17</v>
      </c>
      <c r="N659" s="226" t="s">
        <v>1932</v>
      </c>
      <c r="O659" s="231" t="s">
        <v>863</v>
      </c>
      <c r="P659" s="226"/>
      <c r="Q659" s="265" t="s">
        <v>1821</v>
      </c>
      <c r="R659" s="226"/>
      <c r="S659" s="226"/>
      <c r="T659" s="173" t="s">
        <v>1545</v>
      </c>
      <c r="U659" s="177" t="s">
        <v>1214</v>
      </c>
      <c r="V659" s="173" t="s">
        <v>545</v>
      </c>
      <c r="W659" s="196" t="s">
        <v>1298</v>
      </c>
      <c r="X659" s="173" t="s">
        <v>808</v>
      </c>
      <c r="Y659" s="173" t="s">
        <v>545</v>
      </c>
      <c r="Z659" s="173" t="s">
        <v>545</v>
      </c>
      <c r="AA659" s="72"/>
      <c r="AB659" s="72"/>
      <c r="AC659" s="72"/>
      <c r="AD659" s="211">
        <v>67043</v>
      </c>
      <c r="AE659" s="211">
        <v>5028</v>
      </c>
      <c r="AF659" s="211">
        <v>3</v>
      </c>
      <c r="AG659" s="211">
        <v>1100</v>
      </c>
      <c r="AH659" s="205" t="s">
        <v>158</v>
      </c>
      <c r="AI659" s="267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2"/>
      <c r="DF659" s="72"/>
      <c r="DG659" s="72"/>
      <c r="DH659" s="72"/>
      <c r="DI659" s="72"/>
      <c r="DJ659" s="72"/>
      <c r="DK659" s="72"/>
      <c r="DL659" s="72"/>
      <c r="DM659" s="72"/>
      <c r="DN659" s="464"/>
      <c r="DO659" s="46" t="s">
        <v>48</v>
      </c>
      <c r="DP659" s="985"/>
      <c r="DQ659" s="457"/>
      <c r="DR659" s="548"/>
      <c r="DS659" s="548"/>
      <c r="DT659" s="457"/>
      <c r="DU659" s="457"/>
      <c r="DV659" s="457"/>
      <c r="DW659" s="457"/>
      <c r="DX659" s="107" t="s">
        <v>863</v>
      </c>
      <c r="DY659" s="107" t="s">
        <v>863</v>
      </c>
      <c r="DZ659" s="223">
        <v>506</v>
      </c>
      <c r="EA659" s="230">
        <v>3.4</v>
      </c>
      <c r="EB659" s="230">
        <v>96.6</v>
      </c>
      <c r="EC659" s="107" t="s">
        <v>863</v>
      </c>
      <c r="ED659" s="107" t="s">
        <v>863</v>
      </c>
      <c r="EE659" s="107" t="s">
        <v>863</v>
      </c>
      <c r="EF659" s="107" t="s">
        <v>863</v>
      </c>
      <c r="EG659" s="230">
        <v>0</v>
      </c>
      <c r="EH659" s="547"/>
      <c r="EI659" s="282"/>
      <c r="EJ659" s="282"/>
      <c r="EK659" s="457"/>
      <c r="EL659" s="457"/>
      <c r="EM659" s="457"/>
      <c r="EN659" s="457"/>
      <c r="EO659" s="457"/>
      <c r="EP659" s="548"/>
      <c r="EQ659" s="548"/>
      <c r="ER659" s="457"/>
      <c r="ES659" s="548"/>
      <c r="ET659" s="548"/>
      <c r="EU659" s="457"/>
      <c r="EV659" s="457"/>
      <c r="EW659" s="457"/>
      <c r="GR659" s="63"/>
      <c r="GS659" s="63"/>
    </row>
    <row r="660" spans="1:201" s="225" customFormat="1" hidden="1" x14ac:dyDescent="0.25">
      <c r="A660" s="101">
        <v>537</v>
      </c>
      <c r="B660" s="228">
        <f>COUNTIFS($E$1:E660,E660,$G$1:G660,G660)</f>
        <v>2</v>
      </c>
      <c r="C660" s="228"/>
      <c r="D660" s="966">
        <v>9364</v>
      </c>
      <c r="E660" s="223" t="s">
        <v>1185</v>
      </c>
      <c r="F660" s="223" t="s">
        <v>392</v>
      </c>
      <c r="G660" s="230">
        <v>5904041286</v>
      </c>
      <c r="H660" s="230">
        <f t="shared" si="17"/>
        <v>59</v>
      </c>
      <c r="I660" s="223" t="s">
        <v>1924</v>
      </c>
      <c r="J660" s="223" t="s">
        <v>1933</v>
      </c>
      <c r="K660" s="230" t="s">
        <v>53</v>
      </c>
      <c r="L660" s="223" t="s">
        <v>48</v>
      </c>
      <c r="M660" s="230">
        <v>18</v>
      </c>
      <c r="N660" s="226" t="s">
        <v>1133</v>
      </c>
      <c r="O660" s="231" t="s">
        <v>863</v>
      </c>
      <c r="P660" s="227"/>
      <c r="Q660" s="265" t="s">
        <v>1821</v>
      </c>
      <c r="R660" s="226"/>
      <c r="S660" s="226"/>
      <c r="T660" s="173" t="s">
        <v>1545</v>
      </c>
      <c r="U660" s="177" t="s">
        <v>1214</v>
      </c>
      <c r="V660" s="173" t="s">
        <v>545</v>
      </c>
      <c r="W660" s="196" t="s">
        <v>1298</v>
      </c>
      <c r="X660" s="173" t="s">
        <v>808</v>
      </c>
      <c r="Y660" s="173" t="s">
        <v>545</v>
      </c>
      <c r="Z660" s="173" t="s">
        <v>545</v>
      </c>
      <c r="AA660" s="72"/>
      <c r="AB660" s="72"/>
      <c r="AC660" s="72"/>
      <c r="AD660" s="211">
        <v>291</v>
      </c>
      <c r="AE660" s="211">
        <v>21857</v>
      </c>
      <c r="AF660" s="211">
        <v>4</v>
      </c>
      <c r="AG660" s="211">
        <v>5000</v>
      </c>
      <c r="AH660" s="205" t="s">
        <v>161</v>
      </c>
      <c r="AI660" s="267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464"/>
      <c r="DO660" s="46" t="s">
        <v>48</v>
      </c>
      <c r="DP660" s="985"/>
      <c r="DQ660" s="457"/>
      <c r="DR660" s="548"/>
      <c r="DS660" s="548"/>
      <c r="DT660" s="457"/>
      <c r="DU660" s="457"/>
      <c r="DV660" s="457"/>
      <c r="DW660" s="457"/>
      <c r="DX660" s="223" t="s">
        <v>863</v>
      </c>
      <c r="DY660" s="223" t="s">
        <v>863</v>
      </c>
      <c r="DZ660" s="230">
        <v>877</v>
      </c>
      <c r="EA660" s="230">
        <v>39.6</v>
      </c>
      <c r="EB660" s="230">
        <v>60.4</v>
      </c>
      <c r="EC660" s="223" t="s">
        <v>863</v>
      </c>
      <c r="ED660" s="223" t="s">
        <v>863</v>
      </c>
      <c r="EE660" s="223" t="s">
        <v>863</v>
      </c>
      <c r="EF660" s="223" t="s">
        <v>863</v>
      </c>
      <c r="EG660" s="230">
        <v>0</v>
      </c>
      <c r="EH660" s="547"/>
      <c r="EI660" s="282"/>
      <c r="EJ660" s="282"/>
      <c r="EK660" s="457"/>
      <c r="EL660" s="457"/>
      <c r="EM660" s="457"/>
      <c r="EN660" s="457"/>
      <c r="EO660" s="457"/>
      <c r="EP660" s="548"/>
      <c r="EQ660" s="548"/>
      <c r="ER660" s="457"/>
      <c r="ES660" s="548"/>
      <c r="ET660" s="548"/>
      <c r="EU660" s="457"/>
      <c r="EV660" s="457"/>
      <c r="EW660" s="457"/>
      <c r="EX660" s="93"/>
      <c r="EY660" s="93"/>
      <c r="EZ660" s="93"/>
      <c r="FA660" s="93"/>
      <c r="FB660" s="93"/>
      <c r="FC660" s="93"/>
      <c r="FD660" s="93"/>
      <c r="FE660" s="93"/>
      <c r="FF660" s="93"/>
      <c r="FG660" s="93"/>
      <c r="FH660" s="93"/>
      <c r="FI660" s="93"/>
      <c r="FJ660" s="93"/>
      <c r="FK660" s="93"/>
      <c r="FL660" s="93"/>
      <c r="FM660" s="93"/>
      <c r="FN660" s="93"/>
      <c r="FO660" s="93"/>
      <c r="FP660" s="93"/>
      <c r="FQ660" s="93"/>
      <c r="FR660" s="93"/>
      <c r="FS660" s="93"/>
      <c r="FT660" s="93"/>
      <c r="FU660" s="93"/>
      <c r="FV660" s="93"/>
      <c r="FW660" s="93"/>
      <c r="FX660" s="93"/>
      <c r="FY660" s="93"/>
      <c r="FZ660" s="93"/>
      <c r="GA660" s="93"/>
      <c r="GB660" s="93"/>
      <c r="GC660" s="93"/>
      <c r="GD660" s="93"/>
      <c r="GE660" s="93"/>
      <c r="GF660" s="93"/>
      <c r="GG660" s="93"/>
      <c r="GH660" s="93"/>
      <c r="GI660" s="93"/>
      <c r="GJ660" s="93"/>
      <c r="GK660" s="93"/>
      <c r="GL660" s="93"/>
      <c r="GM660" s="93"/>
      <c r="GN660" s="93"/>
      <c r="GO660" s="93"/>
      <c r="GP660" s="93"/>
      <c r="GQ660" s="93"/>
      <c r="GR660" s="63"/>
      <c r="GS660" s="63"/>
    </row>
    <row r="661" spans="1:201" s="225" customFormat="1" hidden="1" x14ac:dyDescent="0.25">
      <c r="A661" s="101">
        <v>538</v>
      </c>
      <c r="B661" s="228">
        <f>COUNTIFS($E$1:E661,E661,$G$1:G661,G661)</f>
        <v>4</v>
      </c>
      <c r="C661" s="228"/>
      <c r="D661" s="966">
        <v>9382</v>
      </c>
      <c r="E661" s="223" t="s">
        <v>50</v>
      </c>
      <c r="F661" s="223" t="s">
        <v>51</v>
      </c>
      <c r="G661" s="230">
        <v>375515445</v>
      </c>
      <c r="H661" s="230">
        <f t="shared" si="17"/>
        <v>81</v>
      </c>
      <c r="I661" s="223" t="s">
        <v>1934</v>
      </c>
      <c r="J661" s="223" t="s">
        <v>1935</v>
      </c>
      <c r="K661" s="230" t="s">
        <v>53</v>
      </c>
      <c r="L661" s="223" t="s">
        <v>48</v>
      </c>
      <c r="M661" s="230">
        <v>49</v>
      </c>
      <c r="N661" s="230" t="s">
        <v>1133</v>
      </c>
      <c r="O661" s="223" t="s">
        <v>863</v>
      </c>
      <c r="P661" s="228"/>
      <c r="Q661" s="606" t="s">
        <v>1821</v>
      </c>
      <c r="R661" s="230"/>
      <c r="S661" s="230"/>
      <c r="T661" s="172" t="s">
        <v>1545</v>
      </c>
      <c r="U661" s="175" t="s">
        <v>1214</v>
      </c>
      <c r="V661" s="172" t="s">
        <v>545</v>
      </c>
      <c r="W661" s="172" t="s">
        <v>1298</v>
      </c>
      <c r="X661" s="172" t="s">
        <v>808</v>
      </c>
      <c r="Y661" s="172" t="s">
        <v>545</v>
      </c>
      <c r="Z661" s="172" t="s">
        <v>545</v>
      </c>
      <c r="AA661" s="457"/>
      <c r="AB661" s="457"/>
      <c r="AC661" s="457"/>
      <c r="AD661" s="594">
        <v>58704</v>
      </c>
      <c r="AE661" s="594">
        <v>4403</v>
      </c>
      <c r="AF661" s="594">
        <v>2</v>
      </c>
      <c r="AG661" s="594">
        <v>1000</v>
      </c>
      <c r="AH661" s="261" t="s">
        <v>161</v>
      </c>
      <c r="AI661" s="609"/>
      <c r="AJ661" s="457"/>
      <c r="AK661" s="457"/>
      <c r="AL661" s="457"/>
      <c r="AM661" s="457"/>
      <c r="AN661" s="457"/>
      <c r="AO661" s="457"/>
      <c r="AP661" s="457"/>
      <c r="AQ661" s="457"/>
      <c r="AR661" s="457"/>
      <c r="AS661" s="457"/>
      <c r="AT661" s="457"/>
      <c r="AU661" s="457"/>
      <c r="AV661" s="457"/>
      <c r="AW661" s="457"/>
      <c r="AX661" s="457"/>
      <c r="AY661" s="457"/>
      <c r="AZ661" s="457"/>
      <c r="BA661" s="457"/>
      <c r="BB661" s="457"/>
      <c r="BC661" s="457"/>
      <c r="BD661" s="457"/>
      <c r="BE661" s="457"/>
      <c r="BF661" s="457"/>
      <c r="BG661" s="457"/>
      <c r="BH661" s="457"/>
      <c r="BI661" s="457"/>
      <c r="BJ661" s="457"/>
      <c r="BK661" s="457"/>
      <c r="BL661" s="457"/>
      <c r="BM661" s="457"/>
      <c r="BN661" s="457"/>
      <c r="BO661" s="457"/>
      <c r="BP661" s="457"/>
      <c r="BQ661" s="457"/>
      <c r="BR661" s="457"/>
      <c r="BS661" s="457"/>
      <c r="BT661" s="457"/>
      <c r="BU661" s="457"/>
      <c r="BV661" s="457"/>
      <c r="BW661" s="457"/>
      <c r="BX661" s="457"/>
      <c r="BY661" s="457"/>
      <c r="BZ661" s="457"/>
      <c r="CA661" s="457"/>
      <c r="CB661" s="457"/>
      <c r="CC661" s="457"/>
      <c r="CD661" s="457"/>
      <c r="CE661" s="457"/>
      <c r="CF661" s="457"/>
      <c r="CG661" s="457"/>
      <c r="CH661" s="457"/>
      <c r="CI661" s="457"/>
      <c r="CJ661" s="457"/>
      <c r="CK661" s="457"/>
      <c r="CL661" s="457"/>
      <c r="CM661" s="457"/>
      <c r="CN661" s="457"/>
      <c r="CO661" s="457"/>
      <c r="CP661" s="457"/>
      <c r="CQ661" s="457"/>
      <c r="CR661" s="457"/>
      <c r="CS661" s="457"/>
      <c r="CT661" s="457"/>
      <c r="CU661" s="457"/>
      <c r="CV661" s="457"/>
      <c r="CW661" s="457"/>
      <c r="CX661" s="457"/>
      <c r="CY661" s="457"/>
      <c r="CZ661" s="457"/>
      <c r="DA661" s="457"/>
      <c r="DB661" s="457"/>
      <c r="DC661" s="457"/>
      <c r="DD661" s="457"/>
      <c r="DE661" s="457"/>
      <c r="DF661" s="457"/>
      <c r="DG661" s="457"/>
      <c r="DH661" s="457"/>
      <c r="DI661" s="457"/>
      <c r="DJ661" s="457"/>
      <c r="DK661" s="457"/>
      <c r="DL661" s="457"/>
      <c r="DM661" s="457"/>
      <c r="DN661" s="610"/>
      <c r="DO661" s="279" t="s">
        <v>48</v>
      </c>
      <c r="DP661" s="985" t="s">
        <v>161</v>
      </c>
      <c r="DQ661" s="457">
        <v>2</v>
      </c>
      <c r="DR661" s="1069" t="s">
        <v>2233</v>
      </c>
      <c r="DS661" s="548"/>
      <c r="DT661" s="457">
        <v>1</v>
      </c>
      <c r="DU661" s="457">
        <v>1</v>
      </c>
      <c r="DV661" s="1035">
        <v>40093</v>
      </c>
      <c r="DW661" s="457">
        <v>1</v>
      </c>
      <c r="DX661" s="223" t="s">
        <v>863</v>
      </c>
      <c r="DY661" s="223" t="s">
        <v>863</v>
      </c>
      <c r="DZ661" s="230">
        <v>646</v>
      </c>
      <c r="EA661" s="230">
        <v>42</v>
      </c>
      <c r="EB661" s="230">
        <v>58</v>
      </c>
      <c r="EC661" s="230">
        <v>0.2</v>
      </c>
      <c r="ED661" s="230">
        <v>815.4</v>
      </c>
      <c r="EE661" s="223" t="s">
        <v>863</v>
      </c>
      <c r="EF661" s="230">
        <v>8.1199999999999992</v>
      </c>
      <c r="EG661" s="230">
        <v>0</v>
      </c>
      <c r="EH661" s="547"/>
      <c r="EI661" s="282"/>
      <c r="EJ661" s="282"/>
      <c r="EK661" s="457"/>
      <c r="EL661" s="457"/>
      <c r="EM661" s="457">
        <v>0</v>
      </c>
      <c r="EN661" s="457">
        <v>154</v>
      </c>
      <c r="EO661" s="457">
        <v>79</v>
      </c>
      <c r="EP661" s="548"/>
      <c r="EQ661" s="548">
        <v>2</v>
      </c>
      <c r="ER661" s="1034">
        <v>43467</v>
      </c>
      <c r="ES661" s="549" t="s">
        <v>754</v>
      </c>
      <c r="ET661" s="549" t="s">
        <v>863</v>
      </c>
      <c r="EU661" s="609" t="s">
        <v>863</v>
      </c>
      <c r="EV661" s="457"/>
      <c r="EW661" s="457"/>
      <c r="EX661" s="93"/>
      <c r="EY661" s="93"/>
      <c r="EZ661" s="93"/>
      <c r="FA661" s="93"/>
      <c r="FB661" s="93"/>
      <c r="FC661" s="93"/>
      <c r="FD661" s="93"/>
      <c r="FE661" s="93"/>
      <c r="FF661" s="93"/>
      <c r="FG661" s="93"/>
      <c r="FH661" s="93"/>
      <c r="FI661" s="93"/>
      <c r="FJ661" s="93"/>
      <c r="FK661" s="93"/>
      <c r="FL661" s="93"/>
      <c r="FM661" s="93"/>
      <c r="FN661" s="93"/>
      <c r="FO661" s="93"/>
      <c r="FP661" s="93"/>
      <c r="FQ661" s="93"/>
      <c r="FR661" s="93"/>
      <c r="FS661" s="93"/>
      <c r="FT661" s="93"/>
      <c r="FU661" s="93"/>
      <c r="FV661" s="93"/>
      <c r="FW661" s="93"/>
      <c r="FX661" s="93"/>
      <c r="FY661" s="93"/>
      <c r="FZ661" s="93"/>
      <c r="GA661" s="93"/>
      <c r="GB661" s="93"/>
      <c r="GC661" s="93"/>
      <c r="GD661" s="93"/>
      <c r="GE661" s="93"/>
      <c r="GF661" s="93"/>
      <c r="GG661" s="93"/>
      <c r="GH661" s="93"/>
      <c r="GI661" s="93"/>
      <c r="GJ661" s="93"/>
      <c r="GK661" s="93"/>
      <c r="GL661" s="93"/>
      <c r="GM661" s="93"/>
      <c r="GN661" s="93"/>
      <c r="GO661" s="93"/>
      <c r="GP661" s="93"/>
      <c r="GQ661" s="93"/>
      <c r="GR661" s="260"/>
      <c r="GS661" s="260"/>
    </row>
    <row r="662" spans="1:201" s="225" customFormat="1" hidden="1" x14ac:dyDescent="0.25">
      <c r="A662" s="101">
        <v>539</v>
      </c>
      <c r="B662" s="228">
        <f>COUNTIFS($E$1:E662,E662,$G$1:G662,G662)</f>
        <v>2</v>
      </c>
      <c r="C662" s="228"/>
      <c r="D662" s="966">
        <v>9383</v>
      </c>
      <c r="E662" s="209" t="s">
        <v>1281</v>
      </c>
      <c r="F662" s="209" t="s">
        <v>663</v>
      </c>
      <c r="G662" s="207">
        <v>7107205325</v>
      </c>
      <c r="H662" s="207">
        <f t="shared" si="17"/>
        <v>47</v>
      </c>
      <c r="I662" s="209" t="s">
        <v>1934</v>
      </c>
      <c r="J662" s="209" t="s">
        <v>1928</v>
      </c>
      <c r="K662" s="207" t="s">
        <v>53</v>
      </c>
      <c r="L662" s="209" t="s">
        <v>48</v>
      </c>
      <c r="M662" s="207">
        <v>8</v>
      </c>
      <c r="N662" s="213" t="s">
        <v>1551</v>
      </c>
      <c r="O662" s="208" t="s">
        <v>863</v>
      </c>
      <c r="P662" s="227"/>
      <c r="Q662" s="303" t="s">
        <v>1821</v>
      </c>
      <c r="R662" s="226"/>
      <c r="S662" s="226"/>
      <c r="T662" s="173" t="s">
        <v>545</v>
      </c>
      <c r="U662" s="177" t="s">
        <v>545</v>
      </c>
      <c r="V662" s="173" t="s">
        <v>545</v>
      </c>
      <c r="W662" s="251" t="s">
        <v>1882</v>
      </c>
      <c r="X662" s="173" t="s">
        <v>808</v>
      </c>
      <c r="Y662" s="173" t="s">
        <v>545</v>
      </c>
      <c r="Z662" s="173" t="s">
        <v>545</v>
      </c>
      <c r="AA662" s="72"/>
      <c r="AB662" s="72"/>
      <c r="AC662" s="72"/>
      <c r="AD662" s="211">
        <v>17808</v>
      </c>
      <c r="AE662" s="211">
        <v>178</v>
      </c>
      <c r="AF662" s="211" t="s">
        <v>545</v>
      </c>
      <c r="AG662" s="211" t="s">
        <v>545</v>
      </c>
      <c r="AH662" s="205" t="s">
        <v>158</v>
      </c>
      <c r="AI662" s="267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464"/>
      <c r="DO662" s="46" t="s">
        <v>48</v>
      </c>
      <c r="DP662" s="985"/>
      <c r="DQ662" s="457"/>
      <c r="DR662" s="548"/>
      <c r="DS662" s="548"/>
      <c r="DT662" s="457"/>
      <c r="DU662" s="457"/>
      <c r="DV662" s="457"/>
      <c r="DW662" s="457"/>
      <c r="DX662" s="223" t="s">
        <v>863</v>
      </c>
      <c r="DY662" s="223" t="s">
        <v>863</v>
      </c>
      <c r="DZ662" s="223">
        <v>600</v>
      </c>
      <c r="EA662" s="223">
        <v>14.5</v>
      </c>
      <c r="EB662" s="223">
        <v>85.5</v>
      </c>
      <c r="EC662" s="223" t="s">
        <v>863</v>
      </c>
      <c r="ED662" s="223" t="s">
        <v>863</v>
      </c>
      <c r="EE662" s="223" t="s">
        <v>863</v>
      </c>
      <c r="EF662" s="223" t="s">
        <v>863</v>
      </c>
      <c r="EG662" s="223">
        <v>0</v>
      </c>
      <c r="EH662" s="547"/>
      <c r="EI662" s="282"/>
      <c r="EJ662" s="282"/>
      <c r="EK662" s="457"/>
      <c r="EL662" s="457"/>
      <c r="EM662" s="457"/>
      <c r="EN662" s="457"/>
      <c r="EO662" s="457"/>
      <c r="EP662" s="548"/>
      <c r="EQ662" s="548"/>
      <c r="ER662" s="457"/>
      <c r="ES662" s="548"/>
      <c r="ET662" s="548"/>
      <c r="EU662" s="457"/>
      <c r="EV662" s="457"/>
      <c r="EW662" s="457"/>
      <c r="EX662" s="93"/>
      <c r="EY662" s="93"/>
      <c r="EZ662" s="93"/>
      <c r="FA662" s="93"/>
      <c r="FB662" s="93"/>
      <c r="FC662" s="93"/>
      <c r="FD662" s="93"/>
      <c r="FE662" s="93"/>
      <c r="FF662" s="93"/>
      <c r="FG662" s="93"/>
      <c r="FH662" s="93"/>
      <c r="FI662" s="93"/>
      <c r="FJ662" s="93"/>
      <c r="FK662" s="93"/>
      <c r="FL662" s="93"/>
      <c r="FM662" s="93"/>
      <c r="FN662" s="93"/>
      <c r="FO662" s="93"/>
      <c r="FP662" s="93"/>
      <c r="FQ662" s="93"/>
      <c r="FR662" s="93"/>
      <c r="FS662" s="93"/>
      <c r="FT662" s="93"/>
      <c r="FU662" s="93"/>
      <c r="FV662" s="93"/>
      <c r="FW662" s="93"/>
      <c r="FX662" s="93"/>
      <c r="FY662" s="93"/>
      <c r="FZ662" s="93"/>
      <c r="GA662" s="93"/>
      <c r="GB662" s="93"/>
      <c r="GC662" s="93"/>
      <c r="GD662" s="93"/>
      <c r="GE662" s="93"/>
      <c r="GF662" s="93"/>
      <c r="GG662" s="93"/>
      <c r="GH662" s="93"/>
      <c r="GI662" s="93"/>
      <c r="GJ662" s="93"/>
      <c r="GK662" s="93"/>
      <c r="GL662" s="93"/>
      <c r="GM662" s="93"/>
      <c r="GN662" s="93"/>
      <c r="GO662" s="93"/>
      <c r="GP662" s="93"/>
      <c r="GQ662" s="93"/>
      <c r="GR662" s="63"/>
      <c r="GS662" s="63"/>
    </row>
    <row r="663" spans="1:201" s="225" customFormat="1" hidden="1" x14ac:dyDescent="0.25">
      <c r="A663" s="101">
        <v>540</v>
      </c>
      <c r="B663" s="228">
        <f>COUNTIFS($E$1:E663,E663,$G$1:G663,G663)</f>
        <v>4</v>
      </c>
      <c r="C663" s="228"/>
      <c r="D663" s="966">
        <v>9395</v>
      </c>
      <c r="E663" s="223" t="s">
        <v>982</v>
      </c>
      <c r="F663" s="223" t="s">
        <v>498</v>
      </c>
      <c r="G663" s="974" t="s">
        <v>1559</v>
      </c>
      <c r="H663" s="230">
        <f t="shared" si="17"/>
        <v>115</v>
      </c>
      <c r="I663" s="223" t="s">
        <v>1936</v>
      </c>
      <c r="J663" s="232" t="s">
        <v>1561</v>
      </c>
      <c r="K663" s="230" t="s">
        <v>1322</v>
      </c>
      <c r="L663" s="230" t="s">
        <v>48</v>
      </c>
      <c r="M663" s="230">
        <v>25</v>
      </c>
      <c r="N663" s="226"/>
      <c r="O663" s="231"/>
      <c r="P663" s="226"/>
      <c r="Q663" s="265" t="s">
        <v>1937</v>
      </c>
      <c r="R663" s="226"/>
      <c r="S663" s="226"/>
      <c r="T663" s="173" t="s">
        <v>1545</v>
      </c>
      <c r="U663" s="177" t="s">
        <v>1214</v>
      </c>
      <c r="V663" s="173" t="s">
        <v>545</v>
      </c>
      <c r="W663" s="196" t="s">
        <v>1298</v>
      </c>
      <c r="X663" s="173" t="s">
        <v>808</v>
      </c>
      <c r="Y663" s="173" t="s">
        <v>545</v>
      </c>
      <c r="Z663" s="173" t="s">
        <v>545</v>
      </c>
      <c r="AA663" s="72"/>
      <c r="AB663" s="72"/>
      <c r="AC663" s="72"/>
      <c r="AD663" s="211">
        <v>82000</v>
      </c>
      <c r="AE663" s="211">
        <v>20500</v>
      </c>
      <c r="AF663" s="211">
        <v>3</v>
      </c>
      <c r="AG663" s="512">
        <v>6000</v>
      </c>
      <c r="AH663" s="205"/>
      <c r="AI663" s="267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464"/>
      <c r="DO663" s="46" t="s">
        <v>48</v>
      </c>
      <c r="DP663" s="985"/>
      <c r="DQ663" s="457"/>
      <c r="DR663" s="548"/>
      <c r="DS663" s="548"/>
      <c r="DT663" s="457"/>
      <c r="DU663" s="457"/>
      <c r="DV663" s="457"/>
      <c r="DW663" s="457"/>
      <c r="DX663" s="230" t="s">
        <v>863</v>
      </c>
      <c r="DY663" s="230" t="s">
        <v>863</v>
      </c>
      <c r="DZ663" s="230" t="s">
        <v>863</v>
      </c>
      <c r="EA663" s="230" t="s">
        <v>863</v>
      </c>
      <c r="EB663" s="230" t="s">
        <v>863</v>
      </c>
      <c r="EC663" s="230" t="s">
        <v>863</v>
      </c>
      <c r="ED663" s="230" t="s">
        <v>863</v>
      </c>
      <c r="EE663" s="230" t="s">
        <v>863</v>
      </c>
      <c r="EF663" s="230" t="s">
        <v>863</v>
      </c>
      <c r="EG663" s="223">
        <v>0</v>
      </c>
      <c r="EH663" s="547"/>
      <c r="EI663" s="282"/>
      <c r="EJ663" s="282"/>
      <c r="EK663" s="457"/>
      <c r="EL663" s="457"/>
      <c r="EM663" s="457"/>
      <c r="EN663" s="457"/>
      <c r="EO663" s="457"/>
      <c r="EP663" s="548"/>
      <c r="EQ663" s="548"/>
      <c r="ER663" s="457"/>
      <c r="ES663" s="548"/>
      <c r="ET663" s="548"/>
      <c r="EU663" s="457"/>
      <c r="EV663" s="457"/>
      <c r="EW663" s="457"/>
      <c r="EX663" s="93"/>
      <c r="EY663" s="93"/>
      <c r="EZ663" s="93"/>
      <c r="FA663" s="93"/>
      <c r="FB663" s="93"/>
      <c r="FC663" s="93"/>
      <c r="FD663" s="93"/>
      <c r="FE663" s="93"/>
      <c r="FF663" s="93"/>
      <c r="FG663" s="93"/>
      <c r="FH663" s="93"/>
      <c r="FI663" s="93"/>
      <c r="FJ663" s="93"/>
      <c r="FK663" s="93"/>
      <c r="FL663" s="93"/>
      <c r="FM663" s="93"/>
      <c r="FN663" s="93"/>
      <c r="FO663" s="93"/>
      <c r="FP663" s="93"/>
      <c r="FQ663" s="93"/>
      <c r="FR663" s="93"/>
      <c r="FS663" s="93"/>
      <c r="FT663" s="93"/>
      <c r="FU663" s="93"/>
      <c r="FV663" s="93"/>
      <c r="FW663" s="93"/>
      <c r="FX663" s="93"/>
      <c r="FY663" s="93"/>
      <c r="FZ663" s="93"/>
      <c r="GA663" s="93"/>
      <c r="GB663" s="93"/>
      <c r="GC663" s="93"/>
      <c r="GD663" s="93"/>
      <c r="GE663" s="93"/>
      <c r="GF663" s="93"/>
      <c r="GG663" s="93"/>
      <c r="GH663" s="93"/>
      <c r="GI663" s="93"/>
      <c r="GJ663" s="93"/>
      <c r="GK663" s="93"/>
      <c r="GL663" s="93"/>
      <c r="GM663" s="93"/>
      <c r="GN663" s="93"/>
      <c r="GO663" s="93"/>
      <c r="GP663" s="93"/>
      <c r="GQ663" s="93"/>
      <c r="GR663" s="63"/>
      <c r="GS663" s="63"/>
    </row>
    <row r="664" spans="1:201" hidden="1" x14ac:dyDescent="0.25">
      <c r="A664" s="101">
        <v>541</v>
      </c>
      <c r="B664" s="228">
        <f>COUNTIFS($E$1:E664,E664,$G$1:G664,G664)</f>
        <v>1</v>
      </c>
      <c r="C664" s="228"/>
      <c r="D664" s="966">
        <v>9405</v>
      </c>
      <c r="E664" s="223" t="s">
        <v>1938</v>
      </c>
      <c r="F664" s="223" t="s">
        <v>1939</v>
      </c>
      <c r="G664" s="230">
        <v>415113953</v>
      </c>
      <c r="H664" s="230">
        <f t="shared" si="17"/>
        <v>77</v>
      </c>
      <c r="I664" s="223" t="s">
        <v>1936</v>
      </c>
      <c r="J664" s="223" t="s">
        <v>34</v>
      </c>
      <c r="K664" s="230" t="s">
        <v>53</v>
      </c>
      <c r="L664" s="223" t="s">
        <v>48</v>
      </c>
      <c r="M664" s="230">
        <v>11</v>
      </c>
      <c r="N664" s="226">
        <v>1</v>
      </c>
      <c r="O664" s="231" t="s">
        <v>863</v>
      </c>
      <c r="P664" s="227"/>
      <c r="Q664" s="108" t="s">
        <v>1821</v>
      </c>
      <c r="R664" s="226"/>
      <c r="S664" s="226"/>
      <c r="T664" s="173" t="s">
        <v>545</v>
      </c>
      <c r="U664" s="173" t="s">
        <v>545</v>
      </c>
      <c r="V664" s="173" t="s">
        <v>545</v>
      </c>
      <c r="W664" s="251" t="s">
        <v>1882</v>
      </c>
      <c r="X664" s="173" t="s">
        <v>545</v>
      </c>
      <c r="Y664" s="173" t="s">
        <v>545</v>
      </c>
      <c r="Z664" s="173" t="s">
        <v>545</v>
      </c>
      <c r="AC664" s="72"/>
      <c r="AD664" s="211">
        <v>11814</v>
      </c>
      <c r="AE664" s="211">
        <v>88</v>
      </c>
      <c r="AF664" s="211" t="s">
        <v>545</v>
      </c>
      <c r="AG664" s="211" t="s">
        <v>545</v>
      </c>
      <c r="AH664" s="205" t="s">
        <v>161</v>
      </c>
      <c r="AI664" s="267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2"/>
      <c r="DF664" s="72"/>
      <c r="DG664" s="72"/>
      <c r="DH664" s="72"/>
      <c r="DI664" s="72"/>
      <c r="DJ664" s="72"/>
      <c r="DK664" s="72"/>
      <c r="DL664" s="72"/>
      <c r="DM664" s="72"/>
      <c r="DN664" s="464"/>
      <c r="DO664" s="46" t="s">
        <v>48</v>
      </c>
      <c r="DP664" s="947"/>
      <c r="DQ664" s="457">
        <v>2</v>
      </c>
      <c r="DR664" s="1069" t="s">
        <v>34</v>
      </c>
      <c r="DS664" s="1069" t="s">
        <v>34</v>
      </c>
      <c r="DT664" s="457"/>
      <c r="DU664" s="457"/>
      <c r="DV664" s="457"/>
      <c r="DW664" s="457"/>
      <c r="DX664" s="223" t="s">
        <v>863</v>
      </c>
      <c r="DY664" s="223" t="s">
        <v>863</v>
      </c>
      <c r="DZ664" s="223">
        <v>65</v>
      </c>
      <c r="EA664" s="223">
        <v>30.8</v>
      </c>
      <c r="EB664" s="223">
        <v>69.2</v>
      </c>
      <c r="EC664" s="230">
        <v>0.1</v>
      </c>
      <c r="ED664" s="230">
        <v>138.69999999999999</v>
      </c>
      <c r="EE664" s="223" t="s">
        <v>863</v>
      </c>
      <c r="EF664" s="230">
        <v>3.34</v>
      </c>
      <c r="EG664" s="230">
        <v>0</v>
      </c>
      <c r="EH664" s="547">
        <v>3</v>
      </c>
      <c r="EQ664" s="548">
        <v>2</v>
      </c>
      <c r="ES664" s="548">
        <v>3</v>
      </c>
      <c r="ET664" s="548">
        <v>2</v>
      </c>
      <c r="EX664" s="93"/>
      <c r="FD664" s="93"/>
      <c r="FE664" s="93"/>
      <c r="FF664" s="93"/>
      <c r="FL664" s="93"/>
      <c r="FM664" s="93"/>
      <c r="FN664" s="93"/>
      <c r="FO664" s="93"/>
      <c r="FP664" s="93"/>
      <c r="FQ664" s="93"/>
      <c r="FR664" s="93"/>
      <c r="GR664" s="63"/>
      <c r="GS664" s="63"/>
    </row>
    <row r="665" spans="1:201" hidden="1" x14ac:dyDescent="0.25">
      <c r="A665" s="101">
        <v>542</v>
      </c>
      <c r="B665" s="228">
        <f>COUNTIFS($E$1:E665,E665,$G$1:G665,G665)</f>
        <v>2</v>
      </c>
      <c r="C665" s="228"/>
      <c r="D665" s="966">
        <v>9406</v>
      </c>
      <c r="E665" s="223" t="s">
        <v>1938</v>
      </c>
      <c r="F665" s="223" t="s">
        <v>1939</v>
      </c>
      <c r="G665" s="230">
        <v>415113953</v>
      </c>
      <c r="H665" s="230">
        <f t="shared" si="17"/>
        <v>77</v>
      </c>
      <c r="I665" s="223" t="s">
        <v>1936</v>
      </c>
      <c r="J665" s="223" t="s">
        <v>34</v>
      </c>
      <c r="K665" s="230" t="s">
        <v>53</v>
      </c>
      <c r="L665" s="223" t="s">
        <v>48</v>
      </c>
      <c r="M665" s="230">
        <v>4</v>
      </c>
      <c r="N665" s="231" t="s">
        <v>1940</v>
      </c>
      <c r="O665" s="231" t="s">
        <v>969</v>
      </c>
      <c r="P665" s="227"/>
      <c r="Q665" s="108" t="s">
        <v>1821</v>
      </c>
      <c r="R665" s="226"/>
      <c r="S665" s="226"/>
      <c r="T665" s="173" t="s">
        <v>545</v>
      </c>
      <c r="U665" s="173" t="s">
        <v>545</v>
      </c>
      <c r="V665" s="173" t="s">
        <v>545</v>
      </c>
      <c r="W665" s="251" t="s">
        <v>1882</v>
      </c>
      <c r="X665" s="173" t="s">
        <v>545</v>
      </c>
      <c r="Y665" s="173" t="s">
        <v>545</v>
      </c>
      <c r="Z665" s="173" t="s">
        <v>545</v>
      </c>
      <c r="AC665" s="72"/>
      <c r="AD665" s="211">
        <v>7760</v>
      </c>
      <c r="AE665" s="211">
        <v>19</v>
      </c>
      <c r="AF665" s="211" t="s">
        <v>545</v>
      </c>
      <c r="AG665" s="211" t="s">
        <v>545</v>
      </c>
      <c r="AH665" s="205" t="s">
        <v>158</v>
      </c>
      <c r="AI665" s="267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2"/>
      <c r="DF665" s="72"/>
      <c r="DG665" s="72"/>
      <c r="DH665" s="72"/>
      <c r="DI665" s="72"/>
      <c r="DJ665" s="72"/>
      <c r="DK665" s="72"/>
      <c r="DL665" s="72"/>
      <c r="DM665" s="72"/>
      <c r="DN665" s="464"/>
      <c r="DO665" s="46" t="s">
        <v>48</v>
      </c>
      <c r="DP665" s="947"/>
      <c r="DQ665" s="457"/>
      <c r="DR665" s="548"/>
      <c r="DS665" s="548"/>
      <c r="DT665" s="457"/>
      <c r="DU665" s="457"/>
      <c r="DV665" s="457"/>
      <c r="DW665" s="457"/>
      <c r="DX665" s="223" t="s">
        <v>863</v>
      </c>
      <c r="DY665" s="223" t="s">
        <v>863</v>
      </c>
      <c r="DZ665" s="223">
        <v>109</v>
      </c>
      <c r="EA665" s="223">
        <v>52.3</v>
      </c>
      <c r="EB665" s="223">
        <v>47.7</v>
      </c>
      <c r="EC665" s="230">
        <v>0.1</v>
      </c>
      <c r="ED665" s="230">
        <v>157</v>
      </c>
      <c r="EE665" s="223" t="s">
        <v>863</v>
      </c>
      <c r="EF665" s="230">
        <v>3.35</v>
      </c>
      <c r="EG665" s="230">
        <v>0</v>
      </c>
      <c r="EX665" s="93"/>
      <c r="FD665" s="93"/>
      <c r="FE665" s="93"/>
      <c r="FF665" s="93"/>
      <c r="FL665" s="93"/>
      <c r="FM665" s="93"/>
      <c r="FN665" s="93"/>
      <c r="FO665" s="93"/>
      <c r="FP665" s="93"/>
      <c r="FQ665" s="93"/>
      <c r="FR665" s="93"/>
      <c r="GR665" s="63"/>
      <c r="GS665" s="63"/>
    </row>
    <row r="666" spans="1:201" hidden="1" x14ac:dyDescent="0.25">
      <c r="A666" s="101">
        <v>543</v>
      </c>
      <c r="B666" s="228">
        <f>COUNTIFS($E$1:E666,E666,$G$1:G666,G666)</f>
        <v>1</v>
      </c>
      <c r="C666" s="228"/>
      <c r="D666" s="966">
        <v>9407</v>
      </c>
      <c r="E666" s="223" t="s">
        <v>1941</v>
      </c>
      <c r="F666" s="223" t="s">
        <v>275</v>
      </c>
      <c r="G666" s="230">
        <v>465107441</v>
      </c>
      <c r="H666" s="230">
        <f t="shared" si="17"/>
        <v>72</v>
      </c>
      <c r="I666" s="223" t="s">
        <v>1936</v>
      </c>
      <c r="J666" s="223" t="s">
        <v>1049</v>
      </c>
      <c r="K666" s="230" t="s">
        <v>53</v>
      </c>
      <c r="L666" s="223" t="s">
        <v>48</v>
      </c>
      <c r="M666" s="230">
        <v>5</v>
      </c>
      <c r="N666" s="226">
        <v>9</v>
      </c>
      <c r="O666" s="231" t="s">
        <v>965</v>
      </c>
      <c r="P666" s="227"/>
      <c r="Q666" s="108" t="s">
        <v>1821</v>
      </c>
      <c r="R666" s="226"/>
      <c r="S666" s="226"/>
      <c r="T666" s="173" t="s">
        <v>1545</v>
      </c>
      <c r="U666" s="177" t="s">
        <v>1214</v>
      </c>
      <c r="V666" s="173" t="s">
        <v>545</v>
      </c>
      <c r="W666" s="196" t="s">
        <v>1298</v>
      </c>
      <c r="X666" s="173" t="s">
        <v>808</v>
      </c>
      <c r="Y666" s="173" t="s">
        <v>545</v>
      </c>
      <c r="Z666" s="173" t="s">
        <v>545</v>
      </c>
      <c r="AC666" s="72"/>
      <c r="AD666" s="211">
        <v>35171</v>
      </c>
      <c r="AE666" s="211">
        <v>2637</v>
      </c>
      <c r="AF666" s="211">
        <v>2</v>
      </c>
      <c r="AG666" s="211">
        <v>500</v>
      </c>
      <c r="AH666" s="205" t="s">
        <v>161</v>
      </c>
      <c r="AI666" s="267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/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2"/>
      <c r="CC666" s="72"/>
      <c r="CD666" s="72"/>
      <c r="CE666" s="72"/>
      <c r="CF666" s="72"/>
      <c r="CG666" s="72"/>
      <c r="CH666" s="72"/>
      <c r="CI666" s="72"/>
      <c r="CJ666" s="72"/>
      <c r="CK666" s="72"/>
      <c r="CL666" s="72"/>
      <c r="CM666" s="72"/>
      <c r="CN666" s="72"/>
      <c r="CO666" s="72"/>
      <c r="CP666" s="72"/>
      <c r="CQ666" s="72"/>
      <c r="CR666" s="72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  <c r="DD666" s="72"/>
      <c r="DE666" s="72"/>
      <c r="DF666" s="72"/>
      <c r="DG666" s="72"/>
      <c r="DH666" s="72"/>
      <c r="DI666" s="72"/>
      <c r="DJ666" s="72"/>
      <c r="DK666" s="72"/>
      <c r="DL666" s="72"/>
      <c r="DM666" s="72"/>
      <c r="DN666" s="464"/>
      <c r="DO666" s="46" t="s">
        <v>48</v>
      </c>
      <c r="DP666" s="947"/>
      <c r="DQ666" s="457"/>
      <c r="DR666" s="548"/>
      <c r="DS666" s="548"/>
      <c r="DT666" s="457"/>
      <c r="DU666" s="457"/>
      <c r="DV666" s="457"/>
      <c r="DW666" s="457"/>
      <c r="DX666" s="230" t="s">
        <v>863</v>
      </c>
      <c r="DY666" s="230" t="s">
        <v>863</v>
      </c>
      <c r="DZ666" s="223">
        <v>796</v>
      </c>
      <c r="EA666" s="230">
        <v>6.4</v>
      </c>
      <c r="EB666" s="223">
        <v>93.6</v>
      </c>
      <c r="EC666" s="274" t="s">
        <v>863</v>
      </c>
      <c r="ED666" s="274" t="s">
        <v>863</v>
      </c>
      <c r="EE666" s="274" t="s">
        <v>863</v>
      </c>
      <c r="EF666" s="274" t="s">
        <v>863</v>
      </c>
      <c r="EG666" s="230">
        <v>0</v>
      </c>
      <c r="EX666" s="93"/>
      <c r="FD666" s="93"/>
      <c r="FE666" s="93"/>
      <c r="FF666" s="93"/>
      <c r="FL666" s="93"/>
      <c r="FM666" s="93"/>
      <c r="FN666" s="93"/>
      <c r="FO666" s="93"/>
      <c r="FP666" s="93"/>
      <c r="FQ666" s="93"/>
      <c r="FR666" s="93"/>
      <c r="GR666" s="63"/>
      <c r="GS666" s="63"/>
    </row>
    <row r="667" spans="1:201" hidden="1" x14ac:dyDescent="0.25">
      <c r="A667" s="101">
        <v>544</v>
      </c>
      <c r="B667" s="228">
        <f>COUNTIFS($E$1:E667,E667,$G$1:G667,G667)</f>
        <v>1</v>
      </c>
      <c r="C667" s="228"/>
      <c r="D667" s="966">
        <v>9408</v>
      </c>
      <c r="E667" s="223" t="s">
        <v>1942</v>
      </c>
      <c r="F667" s="223" t="s">
        <v>65</v>
      </c>
      <c r="G667" s="230">
        <v>5652122256</v>
      </c>
      <c r="H667" s="230">
        <f t="shared" si="17"/>
        <v>62</v>
      </c>
      <c r="I667" s="223" t="s">
        <v>1936</v>
      </c>
      <c r="J667" s="223" t="s">
        <v>1943</v>
      </c>
      <c r="K667" s="230" t="s">
        <v>53</v>
      </c>
      <c r="L667" s="223" t="s">
        <v>48</v>
      </c>
      <c r="M667" s="230">
        <v>6</v>
      </c>
      <c r="N667" s="231" t="s">
        <v>574</v>
      </c>
      <c r="O667" s="231" t="s">
        <v>969</v>
      </c>
      <c r="P667" s="227"/>
      <c r="Q667" s="108" t="s">
        <v>1821</v>
      </c>
      <c r="R667" s="226"/>
      <c r="S667" s="226"/>
      <c r="T667" s="173" t="s">
        <v>1545</v>
      </c>
      <c r="U667" s="177" t="s">
        <v>1214</v>
      </c>
      <c r="V667" s="173" t="s">
        <v>545</v>
      </c>
      <c r="W667" s="196" t="s">
        <v>1298</v>
      </c>
      <c r="X667" s="173" t="s">
        <v>808</v>
      </c>
      <c r="Y667" s="173" t="s">
        <v>545</v>
      </c>
      <c r="Z667" s="173" t="s">
        <v>545</v>
      </c>
      <c r="AC667" s="72"/>
      <c r="AD667" s="211">
        <v>38525</v>
      </c>
      <c r="AE667" s="211">
        <v>962</v>
      </c>
      <c r="AF667" s="211" t="s">
        <v>545</v>
      </c>
      <c r="AG667" s="211" t="s">
        <v>545</v>
      </c>
      <c r="AH667" s="205" t="s">
        <v>161</v>
      </c>
      <c r="AI667" s="267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  <c r="BB667" s="72"/>
      <c r="BC667" s="72"/>
      <c r="BD667" s="72"/>
      <c r="BE667" s="72"/>
      <c r="BF667" s="72"/>
      <c r="BG667" s="72"/>
      <c r="BH667" s="72"/>
      <c r="BI667" s="72"/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2"/>
      <c r="CC667" s="72"/>
      <c r="CD667" s="72"/>
      <c r="CE667" s="72"/>
      <c r="CF667" s="72"/>
      <c r="CG667" s="72"/>
      <c r="CH667" s="72"/>
      <c r="CI667" s="72"/>
      <c r="CJ667" s="72"/>
      <c r="CK667" s="72"/>
      <c r="CL667" s="72"/>
      <c r="CM667" s="72"/>
      <c r="CN667" s="72"/>
      <c r="CO667" s="72"/>
      <c r="CP667" s="72"/>
      <c r="CQ667" s="72"/>
      <c r="CR667" s="72"/>
      <c r="CS667" s="72"/>
      <c r="CT667" s="72"/>
      <c r="CU667" s="72"/>
      <c r="CV667" s="72"/>
      <c r="CW667" s="72"/>
      <c r="CX667" s="72"/>
      <c r="CY667" s="72"/>
      <c r="CZ667" s="72"/>
      <c r="DA667" s="72"/>
      <c r="DB667" s="72"/>
      <c r="DC667" s="72"/>
      <c r="DD667" s="72"/>
      <c r="DE667" s="72"/>
      <c r="DF667" s="72"/>
      <c r="DG667" s="72"/>
      <c r="DH667" s="72"/>
      <c r="DI667" s="72"/>
      <c r="DJ667" s="72"/>
      <c r="DK667" s="72"/>
      <c r="DL667" s="72"/>
      <c r="DM667" s="72"/>
      <c r="DN667" s="464"/>
      <c r="DO667" s="46" t="s">
        <v>48</v>
      </c>
      <c r="DP667" s="947"/>
      <c r="DQ667" s="457"/>
      <c r="DR667" s="548"/>
      <c r="DS667" s="548"/>
      <c r="DT667" s="457"/>
      <c r="DU667" s="457"/>
      <c r="DV667" s="457"/>
      <c r="DW667" s="457"/>
      <c r="DX667" s="223" t="s">
        <v>863</v>
      </c>
      <c r="DY667" s="223" t="s">
        <v>863</v>
      </c>
      <c r="DZ667" s="230">
        <v>796</v>
      </c>
      <c r="EA667" s="230">
        <v>15.2</v>
      </c>
      <c r="EB667" s="230">
        <v>84.8</v>
      </c>
      <c r="EC667" s="223" t="s">
        <v>863</v>
      </c>
      <c r="ED667" s="223" t="s">
        <v>863</v>
      </c>
      <c r="EE667" s="223" t="s">
        <v>863</v>
      </c>
      <c r="EF667" s="223" t="s">
        <v>863</v>
      </c>
      <c r="EG667" s="230">
        <v>0</v>
      </c>
      <c r="EX667" s="93"/>
      <c r="FD667" s="93"/>
      <c r="FE667" s="93"/>
      <c r="FF667" s="93"/>
      <c r="FL667" s="93"/>
      <c r="FM667" s="93"/>
      <c r="FN667" s="93"/>
      <c r="FO667" s="93"/>
      <c r="FP667" s="93"/>
      <c r="FQ667" s="93"/>
      <c r="FR667" s="93"/>
      <c r="GR667" s="63"/>
      <c r="GS667" s="63"/>
    </row>
    <row r="668" spans="1:201" hidden="1" x14ac:dyDescent="0.25">
      <c r="A668" s="101">
        <v>545</v>
      </c>
      <c r="B668" s="228">
        <f>COUNTIFS($E$1:E668,E668,$G$1:G668,G668)</f>
        <v>1</v>
      </c>
      <c r="C668" s="228"/>
      <c r="D668" s="966">
        <v>9409</v>
      </c>
      <c r="E668" s="223" t="s">
        <v>1944</v>
      </c>
      <c r="F668" s="223" t="s">
        <v>63</v>
      </c>
      <c r="G668" s="230">
        <v>5904130001</v>
      </c>
      <c r="H668" s="230">
        <f t="shared" si="17"/>
        <v>59</v>
      </c>
      <c r="I668" s="223" t="s">
        <v>1936</v>
      </c>
      <c r="J668" s="223" t="s">
        <v>1945</v>
      </c>
      <c r="K668" s="230" t="s">
        <v>53</v>
      </c>
      <c r="L668" s="223" t="s">
        <v>48</v>
      </c>
      <c r="M668" s="230">
        <v>21</v>
      </c>
      <c r="N668" s="231" t="s">
        <v>1551</v>
      </c>
      <c r="O668" s="231" t="s">
        <v>863</v>
      </c>
      <c r="P668" s="227"/>
      <c r="Q668" s="108" t="s">
        <v>1821</v>
      </c>
      <c r="R668" s="226"/>
      <c r="S668" s="226"/>
      <c r="T668" s="173" t="s">
        <v>545</v>
      </c>
      <c r="U668" s="177" t="s">
        <v>545</v>
      </c>
      <c r="V668" s="173" t="s">
        <v>545</v>
      </c>
      <c r="W668" s="251" t="s">
        <v>1882</v>
      </c>
      <c r="X668" s="173" t="s">
        <v>808</v>
      </c>
      <c r="Y668" s="173" t="s">
        <v>545</v>
      </c>
      <c r="Z668" s="173" t="s">
        <v>545</v>
      </c>
      <c r="AC668" s="72"/>
      <c r="AD668" s="211">
        <v>22257</v>
      </c>
      <c r="AE668" s="211">
        <v>222</v>
      </c>
      <c r="AF668" s="211" t="s">
        <v>545</v>
      </c>
      <c r="AG668" s="211" t="s">
        <v>545</v>
      </c>
      <c r="AH668" s="205" t="s">
        <v>158</v>
      </c>
      <c r="AI668" s="267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  <c r="BB668" s="72"/>
      <c r="BC668" s="72"/>
      <c r="BD668" s="72"/>
      <c r="BE668" s="72"/>
      <c r="BF668" s="72"/>
      <c r="BG668" s="72"/>
      <c r="BH668" s="72"/>
      <c r="BI668" s="72"/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2"/>
      <c r="CC668" s="72"/>
      <c r="CD668" s="72"/>
      <c r="CE668" s="72"/>
      <c r="CF668" s="72"/>
      <c r="CG668" s="72"/>
      <c r="CH668" s="72"/>
      <c r="CI668" s="72"/>
      <c r="CJ668" s="72"/>
      <c r="CK668" s="72"/>
      <c r="CL668" s="72"/>
      <c r="CM668" s="72"/>
      <c r="CN668" s="72"/>
      <c r="CO668" s="72"/>
      <c r="CP668" s="72"/>
      <c r="CQ668" s="72"/>
      <c r="CR668" s="72"/>
      <c r="CS668" s="72"/>
      <c r="CT668" s="72"/>
      <c r="CU668" s="72"/>
      <c r="CV668" s="72"/>
      <c r="CW668" s="72"/>
      <c r="CX668" s="72"/>
      <c r="CY668" s="72"/>
      <c r="CZ668" s="72"/>
      <c r="DA668" s="72"/>
      <c r="DB668" s="72"/>
      <c r="DC668" s="72"/>
      <c r="DD668" s="72"/>
      <c r="DE668" s="72"/>
      <c r="DF668" s="72"/>
      <c r="DG668" s="72"/>
      <c r="DH668" s="72"/>
      <c r="DI668" s="72"/>
      <c r="DJ668" s="72"/>
      <c r="DK668" s="72"/>
      <c r="DL668" s="72"/>
      <c r="DM668" s="72"/>
      <c r="DN668" s="464"/>
      <c r="DO668" s="46" t="s">
        <v>48</v>
      </c>
      <c r="DP668" s="947"/>
      <c r="DQ668" s="457"/>
      <c r="DR668" s="548"/>
      <c r="DS668" s="548"/>
      <c r="DT668" s="457"/>
      <c r="DU668" s="457"/>
      <c r="DV668" s="457"/>
      <c r="DW668" s="457"/>
      <c r="DX668" s="230">
        <v>46.8</v>
      </c>
      <c r="DY668" s="223" t="s">
        <v>863</v>
      </c>
      <c r="DZ668" s="230">
        <v>480</v>
      </c>
      <c r="EA668" s="230">
        <v>37.5</v>
      </c>
      <c r="EB668" s="230">
        <v>62.5</v>
      </c>
      <c r="EC668" s="223" t="s">
        <v>863</v>
      </c>
      <c r="ED668" s="223" t="s">
        <v>863</v>
      </c>
      <c r="EE668" s="223" t="s">
        <v>863</v>
      </c>
      <c r="EF668" s="223" t="s">
        <v>863</v>
      </c>
      <c r="EG668" s="230">
        <v>0</v>
      </c>
      <c r="EX668" s="93"/>
      <c r="FD668" s="93"/>
      <c r="FE668" s="93"/>
      <c r="FF668" s="93"/>
      <c r="FL668" s="93"/>
      <c r="FM668" s="93"/>
      <c r="FN668" s="93"/>
      <c r="FO668" s="93"/>
      <c r="FP668" s="93"/>
      <c r="FQ668" s="93"/>
      <c r="FR668" s="93"/>
      <c r="GR668" s="63"/>
      <c r="GS668" s="63"/>
    </row>
    <row r="669" spans="1:201" hidden="1" x14ac:dyDescent="0.25">
      <c r="A669" s="101">
        <v>546</v>
      </c>
      <c r="B669" s="228">
        <f>COUNTIFS($E$1:E669,E669,$G$1:G669,G669)</f>
        <v>1</v>
      </c>
      <c r="C669" s="228"/>
      <c r="D669" s="966">
        <v>9410</v>
      </c>
      <c r="E669" s="223" t="s">
        <v>1946</v>
      </c>
      <c r="F669" s="223" t="s">
        <v>1947</v>
      </c>
      <c r="G669" s="230">
        <v>411007089</v>
      </c>
      <c r="H669" s="230">
        <f t="shared" si="17"/>
        <v>77</v>
      </c>
      <c r="I669" s="223" t="s">
        <v>1936</v>
      </c>
      <c r="J669" s="223" t="s">
        <v>27</v>
      </c>
      <c r="K669" s="230" t="s">
        <v>53</v>
      </c>
      <c r="L669" s="223" t="s">
        <v>48</v>
      </c>
      <c r="M669" s="230">
        <v>18</v>
      </c>
      <c r="N669" s="226">
        <v>8</v>
      </c>
      <c r="O669" s="231" t="s">
        <v>863</v>
      </c>
      <c r="P669" s="227"/>
      <c r="Q669" s="108" t="s">
        <v>1821</v>
      </c>
      <c r="R669" s="226"/>
      <c r="S669" s="226"/>
      <c r="T669" s="173" t="s">
        <v>545</v>
      </c>
      <c r="U669" s="173" t="s">
        <v>545</v>
      </c>
      <c r="V669" s="173" t="s">
        <v>545</v>
      </c>
      <c r="W669" s="251" t="s">
        <v>1882</v>
      </c>
      <c r="X669" s="173" t="s">
        <v>545</v>
      </c>
      <c r="Y669" s="173" t="s">
        <v>545</v>
      </c>
      <c r="Z669" s="173" t="s">
        <v>545</v>
      </c>
      <c r="AC669" s="72"/>
      <c r="AD669" s="211">
        <v>6150</v>
      </c>
      <c r="AE669" s="211">
        <v>61</v>
      </c>
      <c r="AF669" s="211" t="s">
        <v>545</v>
      </c>
      <c r="AG669" s="211" t="s">
        <v>545</v>
      </c>
      <c r="AH669" s="205" t="s">
        <v>371</v>
      </c>
      <c r="AI669" s="267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2"/>
      <c r="CH669" s="72"/>
      <c r="CI669" s="72"/>
      <c r="CJ669" s="72"/>
      <c r="CK669" s="72"/>
      <c r="CL669" s="72"/>
      <c r="CM669" s="72"/>
      <c r="CN669" s="72"/>
      <c r="CO669" s="72"/>
      <c r="CP669" s="72"/>
      <c r="CQ669" s="72"/>
      <c r="CR669" s="72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  <c r="DD669" s="72"/>
      <c r="DE669" s="72"/>
      <c r="DF669" s="72"/>
      <c r="DG669" s="72"/>
      <c r="DH669" s="72"/>
      <c r="DI669" s="72"/>
      <c r="DJ669" s="72"/>
      <c r="DK669" s="72"/>
      <c r="DL669" s="72"/>
      <c r="DM669" s="72"/>
      <c r="DN669" s="464"/>
      <c r="DO669" s="46" t="s">
        <v>48</v>
      </c>
      <c r="DP669" s="947"/>
      <c r="DQ669" s="457"/>
      <c r="DR669" s="548"/>
      <c r="DS669" s="548"/>
      <c r="DT669" s="457"/>
      <c r="DU669" s="457"/>
      <c r="DV669" s="457"/>
      <c r="DW669" s="457"/>
      <c r="DX669" s="223" t="s">
        <v>863</v>
      </c>
      <c r="DY669" s="223" t="s">
        <v>863</v>
      </c>
      <c r="DZ669" s="230">
        <v>303</v>
      </c>
      <c r="EA669" s="230">
        <v>30.4</v>
      </c>
      <c r="EB669" s="230">
        <v>69.599999999999994</v>
      </c>
      <c r="EC669" s="223" t="s">
        <v>863</v>
      </c>
      <c r="ED669" s="223" t="s">
        <v>863</v>
      </c>
      <c r="EE669" s="223" t="s">
        <v>863</v>
      </c>
      <c r="EF669" s="223" t="s">
        <v>863</v>
      </c>
      <c r="EG669" s="230">
        <v>0</v>
      </c>
      <c r="EX669" s="93"/>
      <c r="FD669" s="93"/>
      <c r="FE669" s="93"/>
      <c r="FF669" s="93"/>
      <c r="FL669" s="93"/>
      <c r="FM669" s="93"/>
      <c r="FN669" s="93"/>
      <c r="FO669" s="93"/>
      <c r="FP669" s="93"/>
      <c r="FQ669" s="93"/>
      <c r="FR669" s="93"/>
      <c r="GR669" s="63"/>
      <c r="GS669" s="63"/>
    </row>
    <row r="670" spans="1:201" hidden="1" x14ac:dyDescent="0.25">
      <c r="A670" s="101">
        <v>547</v>
      </c>
      <c r="B670" s="228">
        <f>COUNTIFS($E$1:E670,E670,$G$1:G670,G670)</f>
        <v>1</v>
      </c>
      <c r="C670" s="228"/>
      <c r="D670" s="966">
        <v>9411</v>
      </c>
      <c r="E670" s="223" t="s">
        <v>1948</v>
      </c>
      <c r="F670" s="223" t="s">
        <v>58</v>
      </c>
      <c r="G670" s="230">
        <v>5652061283</v>
      </c>
      <c r="H670" s="230">
        <f t="shared" si="17"/>
        <v>62</v>
      </c>
      <c r="I670" s="223" t="s">
        <v>1936</v>
      </c>
      <c r="J670" s="223" t="s">
        <v>34</v>
      </c>
      <c r="K670" s="230" t="s">
        <v>53</v>
      </c>
      <c r="L670" s="223" t="s">
        <v>48</v>
      </c>
      <c r="M670" s="230">
        <v>3</v>
      </c>
      <c r="N670" s="226">
        <v>1</v>
      </c>
      <c r="O670" s="231" t="s">
        <v>863</v>
      </c>
      <c r="P670" s="227"/>
      <c r="Q670" s="108" t="s">
        <v>1821</v>
      </c>
      <c r="R670" s="226"/>
      <c r="S670" s="226"/>
      <c r="T670" s="173" t="s">
        <v>545</v>
      </c>
      <c r="U670" s="173" t="s">
        <v>545</v>
      </c>
      <c r="V670" s="173" t="s">
        <v>545</v>
      </c>
      <c r="W670" s="251" t="s">
        <v>1882</v>
      </c>
      <c r="X670" s="173" t="s">
        <v>545</v>
      </c>
      <c r="Y670" s="173" t="s">
        <v>545</v>
      </c>
      <c r="Z670" s="173" t="s">
        <v>545</v>
      </c>
      <c r="AC670" s="72"/>
      <c r="AD670" s="211">
        <v>1800</v>
      </c>
      <c r="AE670" s="211">
        <v>4</v>
      </c>
      <c r="AF670" s="211" t="s">
        <v>545</v>
      </c>
      <c r="AG670" s="211" t="s">
        <v>545</v>
      </c>
      <c r="AH670" s="205" t="s">
        <v>158</v>
      </c>
      <c r="AI670" s="267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  <c r="BB670" s="72"/>
      <c r="BC670" s="72"/>
      <c r="BD670" s="72"/>
      <c r="BE670" s="72"/>
      <c r="BF670" s="72"/>
      <c r="BG670" s="72"/>
      <c r="BH670" s="72"/>
      <c r="BI670" s="72"/>
      <c r="BJ670" s="72"/>
      <c r="BK670" s="72"/>
      <c r="BL670" s="72"/>
      <c r="BM670" s="72"/>
      <c r="BN670" s="72"/>
      <c r="BO670" s="72"/>
      <c r="BP670" s="72"/>
      <c r="BQ670" s="72"/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2"/>
      <c r="CC670" s="72"/>
      <c r="CD670" s="72"/>
      <c r="CE670" s="72"/>
      <c r="CF670" s="72"/>
      <c r="CG670" s="72"/>
      <c r="CH670" s="72"/>
      <c r="CI670" s="72"/>
      <c r="CJ670" s="72"/>
      <c r="CK670" s="72"/>
      <c r="CL670" s="72"/>
      <c r="CM670" s="72"/>
      <c r="CN670" s="72"/>
      <c r="CO670" s="72"/>
      <c r="CP670" s="72"/>
      <c r="CQ670" s="72"/>
      <c r="CR670" s="72"/>
      <c r="CS670" s="72"/>
      <c r="CT670" s="72"/>
      <c r="CU670" s="72"/>
      <c r="CV670" s="72"/>
      <c r="CW670" s="72"/>
      <c r="CX670" s="72"/>
      <c r="CY670" s="72"/>
      <c r="CZ670" s="72"/>
      <c r="DA670" s="72"/>
      <c r="DB670" s="72"/>
      <c r="DC670" s="72"/>
      <c r="DD670" s="72"/>
      <c r="DE670" s="72"/>
      <c r="DF670" s="72"/>
      <c r="DG670" s="72"/>
      <c r="DH670" s="72"/>
      <c r="DI670" s="72"/>
      <c r="DJ670" s="72"/>
      <c r="DK670" s="72"/>
      <c r="DL670" s="72"/>
      <c r="DM670" s="72"/>
      <c r="DN670" s="464"/>
      <c r="DO670" s="46" t="s">
        <v>48</v>
      </c>
      <c r="DP670" s="947"/>
      <c r="DQ670" s="457"/>
      <c r="DR670" s="548"/>
      <c r="DS670" s="548"/>
      <c r="DT670" s="457"/>
      <c r="DU670" s="457"/>
      <c r="DV670" s="457"/>
      <c r="DW670" s="457"/>
      <c r="DX670" s="223" t="s">
        <v>863</v>
      </c>
      <c r="DY670" s="223" t="s">
        <v>863</v>
      </c>
      <c r="DZ670" s="230">
        <v>74</v>
      </c>
      <c r="EA670" s="230">
        <v>20.3</v>
      </c>
      <c r="EB670" s="230">
        <v>79.7</v>
      </c>
      <c r="EC670" s="223" t="s">
        <v>863</v>
      </c>
      <c r="ED670" s="223" t="s">
        <v>863</v>
      </c>
      <c r="EE670" s="223" t="s">
        <v>863</v>
      </c>
      <c r="EF670" s="223" t="s">
        <v>863</v>
      </c>
      <c r="EG670" s="230">
        <v>0</v>
      </c>
      <c r="EX670" s="93"/>
      <c r="FD670" s="93"/>
      <c r="FE670" s="93"/>
      <c r="FF670" s="93"/>
      <c r="FL670" s="93"/>
      <c r="FM670" s="93"/>
      <c r="FN670" s="93"/>
      <c r="FO670" s="93"/>
      <c r="FP670" s="93"/>
      <c r="FQ670" s="93"/>
      <c r="FR670" s="93"/>
      <c r="GR670" s="63"/>
      <c r="GS670" s="63"/>
    </row>
    <row r="671" spans="1:201" hidden="1" x14ac:dyDescent="0.25">
      <c r="A671" s="101">
        <v>548</v>
      </c>
      <c r="B671" s="228">
        <f>COUNTIFS($E$1:E671,E671,$G$1:G671,G671)</f>
        <v>1</v>
      </c>
      <c r="C671" s="228"/>
      <c r="D671" s="966">
        <v>9412</v>
      </c>
      <c r="E671" s="223" t="s">
        <v>1949</v>
      </c>
      <c r="F671" s="223" t="s">
        <v>181</v>
      </c>
      <c r="G671" s="230">
        <v>6408100578</v>
      </c>
      <c r="H671" s="230">
        <f t="shared" si="17"/>
        <v>54</v>
      </c>
      <c r="I671" s="223" t="s">
        <v>1936</v>
      </c>
      <c r="J671" s="223" t="s">
        <v>1950</v>
      </c>
      <c r="K671" s="230" t="s">
        <v>53</v>
      </c>
      <c r="L671" s="223" t="s">
        <v>48</v>
      </c>
      <c r="M671" s="230">
        <v>6</v>
      </c>
      <c r="N671" s="226">
        <v>6</v>
      </c>
      <c r="O671" s="231" t="s">
        <v>863</v>
      </c>
      <c r="P671" s="227"/>
      <c r="Q671" s="108" t="s">
        <v>1821</v>
      </c>
      <c r="R671" s="226"/>
      <c r="S671" s="226"/>
      <c r="T671" s="173" t="s">
        <v>1545</v>
      </c>
      <c r="U671" s="177" t="s">
        <v>1214</v>
      </c>
      <c r="V671" s="173" t="s">
        <v>545</v>
      </c>
      <c r="W671" s="196" t="s">
        <v>1298</v>
      </c>
      <c r="X671" s="173" t="s">
        <v>808</v>
      </c>
      <c r="Y671" s="173" t="s">
        <v>545</v>
      </c>
      <c r="Z671" s="173" t="s">
        <v>545</v>
      </c>
      <c r="AC671" s="72"/>
      <c r="AD671" s="211">
        <v>231000</v>
      </c>
      <c r="AE671" s="211">
        <v>57750</v>
      </c>
      <c r="AF671" s="211">
        <v>3</v>
      </c>
      <c r="AG671" s="512">
        <v>18000</v>
      </c>
      <c r="AH671" s="205" t="s">
        <v>161</v>
      </c>
      <c r="AI671" s="267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2"/>
      <c r="CC671" s="72"/>
      <c r="CD671" s="72"/>
      <c r="CE671" s="72"/>
      <c r="CF671" s="72"/>
      <c r="CG671" s="72"/>
      <c r="CH671" s="72"/>
      <c r="CI671" s="72"/>
      <c r="CJ671" s="72"/>
      <c r="CK671" s="72"/>
      <c r="CL671" s="72"/>
      <c r="CM671" s="72"/>
      <c r="CN671" s="72"/>
      <c r="CO671" s="72"/>
      <c r="CP671" s="72"/>
      <c r="CQ671" s="72"/>
      <c r="CR671" s="72"/>
      <c r="CS671" s="72"/>
      <c r="CT671" s="72"/>
      <c r="CU671" s="72"/>
      <c r="CV671" s="72"/>
      <c r="CW671" s="72"/>
      <c r="CX671" s="72"/>
      <c r="CY671" s="72"/>
      <c r="CZ671" s="72"/>
      <c r="DA671" s="72"/>
      <c r="DB671" s="72"/>
      <c r="DC671" s="72"/>
      <c r="DD671" s="72"/>
      <c r="DE671" s="72"/>
      <c r="DF671" s="72"/>
      <c r="DG671" s="72"/>
      <c r="DH671" s="72"/>
      <c r="DI671" s="72"/>
      <c r="DJ671" s="72"/>
      <c r="DK671" s="72"/>
      <c r="DL671" s="72"/>
      <c r="DM671" s="72"/>
      <c r="DN671" s="464"/>
      <c r="DO671" s="46" t="s">
        <v>48</v>
      </c>
      <c r="DP671" s="947"/>
      <c r="DQ671" s="457">
        <v>2</v>
      </c>
      <c r="DR671" s="548"/>
      <c r="DS671" s="548"/>
      <c r="DT671" s="457"/>
      <c r="DU671" s="457"/>
      <c r="DV671" s="457"/>
      <c r="DW671" s="457"/>
      <c r="DX671" s="223" t="s">
        <v>863</v>
      </c>
      <c r="DY671" s="223" t="s">
        <v>863</v>
      </c>
      <c r="DZ671" s="230">
        <v>22389</v>
      </c>
      <c r="EA671" s="230">
        <v>89.1</v>
      </c>
      <c r="EB671" s="230">
        <v>10.9</v>
      </c>
      <c r="EC671" s="223" t="s">
        <v>863</v>
      </c>
      <c r="ED671" s="223" t="s">
        <v>863</v>
      </c>
      <c r="EE671" s="223" t="s">
        <v>863</v>
      </c>
      <c r="EF671" s="223" t="s">
        <v>863</v>
      </c>
      <c r="EG671" s="230">
        <v>0</v>
      </c>
      <c r="EQ671" s="548">
        <v>2</v>
      </c>
      <c r="ES671" s="548">
        <v>2</v>
      </c>
      <c r="ET671" s="548">
        <v>2</v>
      </c>
      <c r="EX671" s="93"/>
      <c r="FD671" s="93"/>
      <c r="FE671" s="93"/>
      <c r="FF671" s="93"/>
      <c r="FL671" s="93"/>
      <c r="FM671" s="93"/>
      <c r="FN671" s="93"/>
      <c r="FO671" s="93"/>
      <c r="FP671" s="93"/>
      <c r="FQ671" s="93"/>
      <c r="FR671" s="93"/>
      <c r="GR671" s="63"/>
      <c r="GS671" s="63"/>
    </row>
    <row r="672" spans="1:201" hidden="1" x14ac:dyDescent="0.25">
      <c r="A672" s="101">
        <v>549</v>
      </c>
      <c r="B672" s="228">
        <f>COUNTIFS($E$1:E672,E672,$G$1:G672,G672)</f>
        <v>1</v>
      </c>
      <c r="C672" s="228"/>
      <c r="D672" s="966">
        <v>9413</v>
      </c>
      <c r="E672" s="223" t="s">
        <v>1951</v>
      </c>
      <c r="F672" s="223" t="s">
        <v>36</v>
      </c>
      <c r="G672" s="230">
        <v>490823272</v>
      </c>
      <c r="H672" s="230">
        <f t="shared" si="17"/>
        <v>69</v>
      </c>
      <c r="I672" s="223" t="s">
        <v>1936</v>
      </c>
      <c r="J672" s="223" t="s">
        <v>34</v>
      </c>
      <c r="K672" s="230" t="s">
        <v>53</v>
      </c>
      <c r="L672" s="223" t="s">
        <v>48</v>
      </c>
      <c r="M672" s="230">
        <v>9</v>
      </c>
      <c r="N672" s="226">
        <v>10</v>
      </c>
      <c r="O672" s="231" t="s">
        <v>863</v>
      </c>
      <c r="P672" s="227"/>
      <c r="Q672" s="108" t="s">
        <v>1821</v>
      </c>
      <c r="R672" s="226"/>
      <c r="S672" s="226"/>
      <c r="T672" s="173" t="s">
        <v>1545</v>
      </c>
      <c r="U672" s="177" t="s">
        <v>1214</v>
      </c>
      <c r="V672" s="173" t="s">
        <v>545</v>
      </c>
      <c r="W672" s="196" t="s">
        <v>1298</v>
      </c>
      <c r="X672" s="173" t="s">
        <v>808</v>
      </c>
      <c r="Y672" s="173" t="s">
        <v>545</v>
      </c>
      <c r="Z672" s="173" t="s">
        <v>545</v>
      </c>
      <c r="AC672" s="72"/>
      <c r="AD672" s="211">
        <v>145000</v>
      </c>
      <c r="AE672" s="211">
        <v>10850</v>
      </c>
      <c r="AF672" s="211">
        <v>3</v>
      </c>
      <c r="AG672" s="512">
        <v>3000</v>
      </c>
      <c r="AH672" s="205" t="s">
        <v>158</v>
      </c>
      <c r="AI672" s="267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  <c r="BB672" s="72"/>
      <c r="BC672" s="72"/>
      <c r="BD672" s="72"/>
      <c r="BE672" s="72"/>
      <c r="BF672" s="72"/>
      <c r="BG672" s="72"/>
      <c r="BH672" s="72"/>
      <c r="BI672" s="72"/>
      <c r="BJ672" s="72"/>
      <c r="BK672" s="72"/>
      <c r="BL672" s="72"/>
      <c r="BM672" s="72"/>
      <c r="BN672" s="72"/>
      <c r="BO672" s="72"/>
      <c r="BP672" s="72"/>
      <c r="BQ672" s="72"/>
      <c r="BR672" s="72"/>
      <c r="BS672" s="72"/>
      <c r="BT672" s="72"/>
      <c r="BU672" s="72"/>
      <c r="BV672" s="72"/>
      <c r="BW672" s="72"/>
      <c r="BX672" s="72"/>
      <c r="BY672" s="72"/>
      <c r="BZ672" s="72"/>
      <c r="CA672" s="72"/>
      <c r="CB672" s="72"/>
      <c r="CC672" s="72"/>
      <c r="CD672" s="72"/>
      <c r="CE672" s="72"/>
      <c r="CF672" s="72"/>
      <c r="CG672" s="72"/>
      <c r="CH672" s="72"/>
      <c r="CI672" s="72"/>
      <c r="CJ672" s="72"/>
      <c r="CK672" s="72"/>
      <c r="CL672" s="72"/>
      <c r="CM672" s="72"/>
      <c r="CN672" s="72"/>
      <c r="CO672" s="72"/>
      <c r="CP672" s="72"/>
      <c r="CQ672" s="72"/>
      <c r="CR672" s="72"/>
      <c r="CS672" s="72"/>
      <c r="CT672" s="72"/>
      <c r="CU672" s="72"/>
      <c r="CV672" s="72"/>
      <c r="CW672" s="72"/>
      <c r="CX672" s="72"/>
      <c r="CY672" s="72"/>
      <c r="CZ672" s="72"/>
      <c r="DA672" s="72"/>
      <c r="DB672" s="72"/>
      <c r="DC672" s="72"/>
      <c r="DD672" s="72"/>
      <c r="DE672" s="72"/>
      <c r="DF672" s="72"/>
      <c r="DG672" s="72"/>
      <c r="DH672" s="72"/>
      <c r="DI672" s="72"/>
      <c r="DJ672" s="72"/>
      <c r="DK672" s="72"/>
      <c r="DL672" s="72"/>
      <c r="DM672" s="72"/>
      <c r="DN672" s="464"/>
      <c r="DO672" s="46" t="s">
        <v>48</v>
      </c>
      <c r="DP672" s="947"/>
      <c r="DQ672" s="457"/>
      <c r="DR672" s="548"/>
      <c r="DS672" s="548"/>
      <c r="DT672" s="457"/>
      <c r="DU672" s="457"/>
      <c r="DV672" s="457"/>
      <c r="DW672" s="457"/>
      <c r="DX672" s="223" t="s">
        <v>863</v>
      </c>
      <c r="DY672" s="223" t="s">
        <v>863</v>
      </c>
      <c r="DZ672" s="457">
        <v>13798</v>
      </c>
      <c r="EA672" s="457">
        <v>70.599999999999994</v>
      </c>
      <c r="EB672" s="457">
        <v>29.4</v>
      </c>
      <c r="EC672" s="485" t="s">
        <v>863</v>
      </c>
      <c r="ED672" s="485" t="s">
        <v>863</v>
      </c>
      <c r="EE672" s="485" t="s">
        <v>863</v>
      </c>
      <c r="EF672" s="485" t="s">
        <v>863</v>
      </c>
      <c r="EG672" s="230">
        <v>0</v>
      </c>
      <c r="EX672" s="93"/>
      <c r="FD672" s="93"/>
      <c r="FE672" s="93"/>
      <c r="FF672" s="93"/>
      <c r="FL672" s="93"/>
      <c r="FM672" s="93"/>
      <c r="FN672" s="93"/>
      <c r="FO672" s="93"/>
      <c r="FP672" s="93"/>
      <c r="FQ672" s="93"/>
      <c r="FR672" s="93"/>
      <c r="GR672" s="63"/>
      <c r="GS672" s="63"/>
    </row>
    <row r="673" spans="1:201" hidden="1" x14ac:dyDescent="0.25">
      <c r="A673" s="101">
        <v>550</v>
      </c>
      <c r="B673" s="228">
        <f>COUNTIFS($E$1:E673,E673,$G$1:G673,G673)</f>
        <v>1</v>
      </c>
      <c r="C673" s="228"/>
      <c r="D673" s="966">
        <v>9414</v>
      </c>
      <c r="E673" s="223" t="s">
        <v>1952</v>
      </c>
      <c r="F673" s="223" t="s">
        <v>73</v>
      </c>
      <c r="G673" s="230">
        <v>520920206</v>
      </c>
      <c r="H673" s="230">
        <f t="shared" si="17"/>
        <v>66</v>
      </c>
      <c r="I673" s="223" t="s">
        <v>1936</v>
      </c>
      <c r="J673" s="223" t="s">
        <v>1953</v>
      </c>
      <c r="K673" s="230" t="s">
        <v>53</v>
      </c>
      <c r="L673" s="223" t="s">
        <v>48</v>
      </c>
      <c r="M673" s="230">
        <v>16</v>
      </c>
      <c r="N673" s="226">
        <v>2</v>
      </c>
      <c r="O673" s="231" t="s">
        <v>863</v>
      </c>
      <c r="P673" s="227"/>
      <c r="Q673" s="108" t="s">
        <v>1821</v>
      </c>
      <c r="R673" s="226"/>
      <c r="S673" s="226"/>
      <c r="T673" s="173" t="s">
        <v>1545</v>
      </c>
      <c r="U673" s="177" t="s">
        <v>1214</v>
      </c>
      <c r="V673" s="173" t="s">
        <v>545</v>
      </c>
      <c r="W673" s="196" t="s">
        <v>1298</v>
      </c>
      <c r="X673" s="173" t="s">
        <v>808</v>
      </c>
      <c r="Y673" s="173" t="s">
        <v>545</v>
      </c>
      <c r="Z673" s="173" t="s">
        <v>545</v>
      </c>
      <c r="AC673" s="72"/>
      <c r="AD673" s="211">
        <v>16501</v>
      </c>
      <c r="AE673" s="211">
        <v>412</v>
      </c>
      <c r="AF673" s="211" t="s">
        <v>545</v>
      </c>
      <c r="AG673" s="211" t="s">
        <v>545</v>
      </c>
      <c r="AH673" s="205" t="s">
        <v>158</v>
      </c>
      <c r="AI673" s="267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  <c r="BB673" s="72"/>
      <c r="BC673" s="72"/>
      <c r="BD673" s="72"/>
      <c r="BE673" s="72"/>
      <c r="BF673" s="72"/>
      <c r="BG673" s="72"/>
      <c r="BH673" s="72"/>
      <c r="BI673" s="72"/>
      <c r="BJ673" s="72"/>
      <c r="BK673" s="72"/>
      <c r="BL673" s="72"/>
      <c r="BM673" s="72"/>
      <c r="BN673" s="72"/>
      <c r="BO673" s="72"/>
      <c r="BP673" s="72"/>
      <c r="BQ673" s="72"/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2"/>
      <c r="CC673" s="72"/>
      <c r="CD673" s="72"/>
      <c r="CE673" s="72"/>
      <c r="CF673" s="72"/>
      <c r="CG673" s="72"/>
      <c r="CH673" s="72"/>
      <c r="CI673" s="72"/>
      <c r="CJ673" s="72"/>
      <c r="CK673" s="72"/>
      <c r="CL673" s="72"/>
      <c r="CM673" s="72"/>
      <c r="CN673" s="72"/>
      <c r="CO673" s="72"/>
      <c r="CP673" s="72"/>
      <c r="CQ673" s="72"/>
      <c r="CR673" s="72"/>
      <c r="CS673" s="72"/>
      <c r="CT673" s="72"/>
      <c r="CU673" s="72"/>
      <c r="CV673" s="72"/>
      <c r="CW673" s="72"/>
      <c r="CX673" s="72"/>
      <c r="CY673" s="72"/>
      <c r="CZ673" s="72"/>
      <c r="DA673" s="72"/>
      <c r="DB673" s="72"/>
      <c r="DC673" s="72"/>
      <c r="DD673" s="72"/>
      <c r="DE673" s="72"/>
      <c r="DF673" s="72"/>
      <c r="DG673" s="72"/>
      <c r="DH673" s="72"/>
      <c r="DI673" s="72"/>
      <c r="DJ673" s="72"/>
      <c r="DK673" s="72"/>
      <c r="DL673" s="72"/>
      <c r="DM673" s="72"/>
      <c r="DN673" s="464"/>
      <c r="DO673" s="46" t="s">
        <v>48</v>
      </c>
      <c r="DP673" s="947"/>
      <c r="DQ673" s="457"/>
      <c r="DR673" s="548"/>
      <c r="DS673" s="548"/>
      <c r="DT673" s="457"/>
      <c r="DU673" s="457"/>
      <c r="DV673" s="457"/>
      <c r="DW673" s="457"/>
      <c r="DX673" s="223" t="s">
        <v>863</v>
      </c>
      <c r="DY673" s="223" t="s">
        <v>863</v>
      </c>
      <c r="DZ673" s="223">
        <v>185</v>
      </c>
      <c r="EA673" s="223">
        <v>27.1</v>
      </c>
      <c r="EB673" s="223">
        <v>72.900000000000006</v>
      </c>
      <c r="EC673" s="223" t="s">
        <v>2746</v>
      </c>
      <c r="ED673" s="223" t="s">
        <v>863</v>
      </c>
      <c r="EE673" s="223">
        <v>59.3</v>
      </c>
      <c r="EF673" s="223" t="s">
        <v>863</v>
      </c>
      <c r="EG673" s="223" t="s">
        <v>863</v>
      </c>
      <c r="EX673" s="93"/>
      <c r="FD673" s="93"/>
      <c r="FE673" s="93"/>
      <c r="FF673" s="93"/>
      <c r="FL673" s="93"/>
      <c r="FM673" s="93"/>
      <c r="FN673" s="93"/>
      <c r="FO673" s="93"/>
      <c r="FP673" s="93"/>
      <c r="FQ673" s="93"/>
      <c r="FR673" s="93"/>
      <c r="GR673" s="63"/>
      <c r="GS673" s="63"/>
    </row>
    <row r="674" spans="1:201" s="260" customFormat="1" hidden="1" x14ac:dyDescent="0.25">
      <c r="A674" s="101">
        <v>551</v>
      </c>
      <c r="B674" s="228">
        <f>COUNTIFS($E$1:E674,E674,$G$1:G674,G674)</f>
        <v>1</v>
      </c>
      <c r="C674" s="228"/>
      <c r="D674" s="1046">
        <v>9419</v>
      </c>
      <c r="E674" s="209" t="s">
        <v>1977</v>
      </c>
      <c r="F674" s="209" t="s">
        <v>1908</v>
      </c>
      <c r="G674" s="207">
        <v>475505429</v>
      </c>
      <c r="H674" s="230">
        <f t="shared" si="17"/>
        <v>71</v>
      </c>
      <c r="I674" s="209" t="s">
        <v>1954</v>
      </c>
      <c r="J674" s="209" t="s">
        <v>1979</v>
      </c>
      <c r="K674" s="207" t="s">
        <v>53</v>
      </c>
      <c r="L674" s="209" t="s">
        <v>48</v>
      </c>
      <c r="M674" s="207">
        <v>17</v>
      </c>
      <c r="N674" s="208" t="s">
        <v>586</v>
      </c>
      <c r="O674" s="208" t="s">
        <v>965</v>
      </c>
      <c r="P674" s="227"/>
      <c r="Q674" s="237" t="s">
        <v>1821</v>
      </c>
      <c r="R674" s="226"/>
      <c r="S674" s="226"/>
      <c r="T674" s="173" t="s">
        <v>1545</v>
      </c>
      <c r="U674" s="177" t="s">
        <v>1214</v>
      </c>
      <c r="V674" s="173" t="s">
        <v>545</v>
      </c>
      <c r="W674" s="196" t="s">
        <v>1298</v>
      </c>
      <c r="X674" s="173" t="s">
        <v>808</v>
      </c>
      <c r="Y674" s="173" t="s">
        <v>545</v>
      </c>
      <c r="Z674" s="173" t="s">
        <v>545</v>
      </c>
      <c r="AA674" s="72"/>
      <c r="AB674" s="72"/>
      <c r="AC674" s="72"/>
      <c r="AD674" s="211">
        <v>19718</v>
      </c>
      <c r="AE674" s="211">
        <v>492</v>
      </c>
      <c r="AF674" s="211" t="s">
        <v>545</v>
      </c>
      <c r="AG674" s="211" t="s">
        <v>545</v>
      </c>
      <c r="AH674" s="205" t="s">
        <v>158</v>
      </c>
      <c r="AI674" s="267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  <c r="BB674" s="72"/>
      <c r="BC674" s="72"/>
      <c r="BD674" s="72"/>
      <c r="BE674" s="72"/>
      <c r="BF674" s="72"/>
      <c r="BG674" s="72"/>
      <c r="BH674" s="72"/>
      <c r="BI674" s="72"/>
      <c r="BJ674" s="72"/>
      <c r="BK674" s="72"/>
      <c r="BL674" s="72"/>
      <c r="BM674" s="72"/>
      <c r="BN674" s="72"/>
      <c r="BO674" s="72"/>
      <c r="BP674" s="72"/>
      <c r="BQ674" s="72"/>
      <c r="BR674" s="72"/>
      <c r="BS674" s="72"/>
      <c r="BT674" s="72"/>
      <c r="BU674" s="72"/>
      <c r="BV674" s="72"/>
      <c r="BW674" s="72"/>
      <c r="BX674" s="72"/>
      <c r="BY674" s="72"/>
      <c r="BZ674" s="72"/>
      <c r="CA674" s="72"/>
      <c r="CB674" s="72"/>
      <c r="CC674" s="72"/>
      <c r="CD674" s="72"/>
      <c r="CE674" s="72"/>
      <c r="CF674" s="72"/>
      <c r="CG674" s="72"/>
      <c r="CH674" s="72"/>
      <c r="CI674" s="72"/>
      <c r="CJ674" s="72"/>
      <c r="CK674" s="72"/>
      <c r="CL674" s="72"/>
      <c r="CM674" s="72"/>
      <c r="CN674" s="72"/>
      <c r="CO674" s="72"/>
      <c r="CP674" s="72"/>
      <c r="CQ674" s="72"/>
      <c r="CR674" s="72"/>
      <c r="CS674" s="72"/>
      <c r="CT674" s="72"/>
      <c r="CU674" s="72"/>
      <c r="CV674" s="72"/>
      <c r="CW674" s="72"/>
      <c r="CX674" s="72"/>
      <c r="CY674" s="72"/>
      <c r="CZ674" s="72"/>
      <c r="DA674" s="72"/>
      <c r="DB674" s="72"/>
      <c r="DC674" s="72"/>
      <c r="DD674" s="72"/>
      <c r="DE674" s="72"/>
      <c r="DF674" s="72"/>
      <c r="DG674" s="72"/>
      <c r="DH674" s="72"/>
      <c r="DI674" s="72"/>
      <c r="DJ674" s="72"/>
      <c r="DK674" s="72"/>
      <c r="DL674" s="72"/>
      <c r="DM674" s="72"/>
      <c r="DN674" s="464"/>
      <c r="DO674" s="46" t="s">
        <v>48</v>
      </c>
      <c r="DP674" s="947"/>
      <c r="DQ674" s="457"/>
      <c r="DR674" s="548"/>
      <c r="DS674" s="548"/>
      <c r="DT674" s="457"/>
      <c r="DU674" s="457"/>
      <c r="DV674" s="457"/>
      <c r="DW674" s="457"/>
      <c r="DX674" s="223" t="s">
        <v>863</v>
      </c>
      <c r="DY674" s="223" t="s">
        <v>863</v>
      </c>
      <c r="DZ674" s="223">
        <v>519</v>
      </c>
      <c r="EA674" s="223">
        <v>16.399999999999999</v>
      </c>
      <c r="EB674" s="223">
        <v>83.6</v>
      </c>
      <c r="EC674" s="223" t="s">
        <v>863</v>
      </c>
      <c r="ED674" s="223" t="s">
        <v>863</v>
      </c>
      <c r="EE674" s="223" t="s">
        <v>863</v>
      </c>
      <c r="EF674" s="223" t="s">
        <v>863</v>
      </c>
      <c r="EG674" s="223">
        <v>0</v>
      </c>
      <c r="EH674" s="547"/>
      <c r="EI674" s="282"/>
      <c r="EJ674" s="282"/>
      <c r="EK674" s="457"/>
      <c r="EL674" s="457"/>
      <c r="EM674" s="457"/>
      <c r="EN674" s="457"/>
      <c r="EO674" s="457"/>
      <c r="EP674" s="548"/>
      <c r="EQ674" s="548"/>
      <c r="ER674" s="457"/>
      <c r="ES674" s="548"/>
      <c r="ET674" s="548"/>
      <c r="EU674" s="457"/>
      <c r="EV674" s="457"/>
      <c r="EW674" s="457"/>
      <c r="EX674" s="93"/>
      <c r="EY674" s="93"/>
      <c r="EZ674" s="93"/>
      <c r="FA674" s="93"/>
      <c r="FB674" s="93"/>
      <c r="FC674" s="93"/>
      <c r="FD674" s="93"/>
      <c r="FE674" s="93"/>
      <c r="FF674" s="93"/>
      <c r="FG674" s="93"/>
      <c r="FH674" s="93"/>
      <c r="FI674" s="93"/>
      <c r="FJ674" s="93"/>
      <c r="FK674" s="93"/>
      <c r="FL674" s="93"/>
      <c r="FM674" s="93"/>
      <c r="FN674" s="93"/>
      <c r="FO674" s="93"/>
      <c r="FP674" s="93"/>
      <c r="FQ674" s="93"/>
      <c r="FR674" s="93"/>
      <c r="FS674" s="93"/>
      <c r="FT674" s="93"/>
      <c r="FU674" s="93"/>
      <c r="FV674" s="93"/>
      <c r="FW674" s="93"/>
      <c r="FX674" s="93"/>
      <c r="FY674" s="93"/>
      <c r="FZ674" s="93"/>
      <c r="GA674" s="93"/>
      <c r="GB674" s="93"/>
      <c r="GC674" s="93"/>
      <c r="GD674" s="93"/>
      <c r="GE674" s="93"/>
      <c r="GF674" s="93"/>
      <c r="GG674" s="93"/>
      <c r="GH674" s="93"/>
      <c r="GI674" s="93"/>
      <c r="GJ674" s="93"/>
      <c r="GK674" s="93"/>
      <c r="GL674" s="93"/>
      <c r="GM674" s="93"/>
      <c r="GN674" s="93"/>
      <c r="GO674" s="93"/>
      <c r="GP674" s="93"/>
      <c r="GQ674" s="93"/>
      <c r="GR674" s="63"/>
      <c r="GS674" s="63"/>
    </row>
    <row r="675" spans="1:201" hidden="1" x14ac:dyDescent="0.25">
      <c r="A675" s="101">
        <v>552</v>
      </c>
      <c r="B675" s="228">
        <f>COUNTIFS($E$1:E675,E675,$G$1:G675,G675)</f>
        <v>2</v>
      </c>
      <c r="C675" s="228"/>
      <c r="D675" s="966">
        <v>9420</v>
      </c>
      <c r="E675" s="223" t="s">
        <v>1562</v>
      </c>
      <c r="F675" s="223" t="s">
        <v>36</v>
      </c>
      <c r="G675" s="230">
        <v>5406100172</v>
      </c>
      <c r="H675" s="230">
        <f t="shared" si="17"/>
        <v>64</v>
      </c>
      <c r="I675" s="223" t="s">
        <v>1954</v>
      </c>
      <c r="J675" s="223" t="s">
        <v>34</v>
      </c>
      <c r="K675" s="230" t="s">
        <v>53</v>
      </c>
      <c r="L675" s="223" t="s">
        <v>48</v>
      </c>
      <c r="M675" s="230">
        <v>5</v>
      </c>
      <c r="N675" s="231" t="s">
        <v>1858</v>
      </c>
      <c r="O675" s="231" t="s">
        <v>965</v>
      </c>
      <c r="P675" s="227"/>
      <c r="Q675" s="108" t="s">
        <v>1821</v>
      </c>
      <c r="R675" s="226"/>
      <c r="S675" s="226"/>
      <c r="T675" s="173" t="s">
        <v>545</v>
      </c>
      <c r="U675" s="173" t="s">
        <v>545</v>
      </c>
      <c r="V675" s="173" t="s">
        <v>545</v>
      </c>
      <c r="W675" s="251" t="s">
        <v>1882</v>
      </c>
      <c r="X675" s="173" t="s">
        <v>545</v>
      </c>
      <c r="Y675" s="173" t="s">
        <v>545</v>
      </c>
      <c r="Z675" s="173" t="s">
        <v>545</v>
      </c>
      <c r="AC675" s="72"/>
      <c r="AD675" s="211">
        <v>4248</v>
      </c>
      <c r="AE675" s="211">
        <v>10</v>
      </c>
      <c r="AF675" s="211" t="s">
        <v>545</v>
      </c>
      <c r="AG675" s="211" t="s">
        <v>545</v>
      </c>
      <c r="AH675" s="205" t="s">
        <v>161</v>
      </c>
      <c r="AI675" s="267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  <c r="BB675" s="72"/>
      <c r="BC675" s="72"/>
      <c r="BD675" s="72"/>
      <c r="BE675" s="72"/>
      <c r="BF675" s="72"/>
      <c r="BG675" s="72"/>
      <c r="BH675" s="72"/>
      <c r="BI675" s="72"/>
      <c r="BJ675" s="72"/>
      <c r="BK675" s="72"/>
      <c r="BL675" s="72"/>
      <c r="BM675" s="72"/>
      <c r="BN675" s="72"/>
      <c r="BO675" s="72"/>
      <c r="BP675" s="72"/>
      <c r="BQ675" s="72"/>
      <c r="BR675" s="72"/>
      <c r="BS675" s="72"/>
      <c r="BT675" s="72"/>
      <c r="BU675" s="72"/>
      <c r="BV675" s="72"/>
      <c r="BW675" s="72"/>
      <c r="BX675" s="72"/>
      <c r="BY675" s="72"/>
      <c r="BZ675" s="72"/>
      <c r="CA675" s="72"/>
      <c r="CB675" s="72"/>
      <c r="CC675" s="72"/>
      <c r="CD675" s="72"/>
      <c r="CE675" s="72"/>
      <c r="CF675" s="72"/>
      <c r="CG675" s="72"/>
      <c r="CH675" s="72"/>
      <c r="CI675" s="72"/>
      <c r="CJ675" s="72"/>
      <c r="CK675" s="72"/>
      <c r="CL675" s="72"/>
      <c r="CM675" s="72"/>
      <c r="CN675" s="72"/>
      <c r="CO675" s="72"/>
      <c r="CP675" s="72"/>
      <c r="CQ675" s="72"/>
      <c r="CR675" s="72"/>
      <c r="CS675" s="72"/>
      <c r="CT675" s="72"/>
      <c r="CU675" s="72"/>
      <c r="CV675" s="72"/>
      <c r="CW675" s="72"/>
      <c r="CX675" s="72"/>
      <c r="CY675" s="72"/>
      <c r="CZ675" s="72"/>
      <c r="DA675" s="72"/>
      <c r="DB675" s="72"/>
      <c r="DC675" s="72"/>
      <c r="DD675" s="72"/>
      <c r="DE675" s="72"/>
      <c r="DF675" s="72"/>
      <c r="DG675" s="72"/>
      <c r="DH675" s="72"/>
      <c r="DI675" s="72"/>
      <c r="DJ675" s="72"/>
      <c r="DK675" s="72"/>
      <c r="DL675" s="72"/>
      <c r="DM675" s="72"/>
      <c r="DN675" s="464"/>
      <c r="DO675" s="46" t="s">
        <v>48</v>
      </c>
      <c r="DP675" s="947"/>
      <c r="DQ675" s="457"/>
      <c r="DR675" s="548"/>
      <c r="DS675" s="548"/>
      <c r="DT675" s="457"/>
      <c r="DU675" s="457"/>
      <c r="DV675" s="457"/>
      <c r="DW675" s="457"/>
      <c r="DX675" s="223" t="s">
        <v>863</v>
      </c>
      <c r="DY675" s="223" t="s">
        <v>863</v>
      </c>
      <c r="DZ675" s="230">
        <v>362</v>
      </c>
      <c r="EA675" s="230">
        <v>21</v>
      </c>
      <c r="EB675" s="230">
        <v>79</v>
      </c>
      <c r="EC675" s="223" t="s">
        <v>863</v>
      </c>
      <c r="ED675" s="223" t="s">
        <v>863</v>
      </c>
      <c r="EE675" s="223" t="s">
        <v>863</v>
      </c>
      <c r="EF675" s="223" t="s">
        <v>863</v>
      </c>
      <c r="EG675" s="223">
        <v>0</v>
      </c>
      <c r="EX675" s="93"/>
      <c r="FD675" s="93"/>
      <c r="FE675" s="93"/>
      <c r="FF675" s="93"/>
      <c r="FL675" s="93"/>
      <c r="FM675" s="93"/>
      <c r="FN675" s="93"/>
      <c r="FO675" s="93"/>
      <c r="FP675" s="93"/>
      <c r="FQ675" s="93"/>
      <c r="FR675" s="93"/>
      <c r="GR675" s="63"/>
      <c r="GS675" s="63"/>
    </row>
    <row r="676" spans="1:201" hidden="1" x14ac:dyDescent="0.25">
      <c r="A676" s="101">
        <v>553</v>
      </c>
      <c r="B676" s="228">
        <f>COUNTIFS($E$1:E676,E676,$G$1:G676,G676)</f>
        <v>1</v>
      </c>
      <c r="C676" s="228"/>
      <c r="D676" s="966">
        <v>9421</v>
      </c>
      <c r="E676" s="223" t="s">
        <v>568</v>
      </c>
      <c r="F676" s="223" t="s">
        <v>33</v>
      </c>
      <c r="G676" s="230">
        <v>466126404</v>
      </c>
      <c r="H676" s="230">
        <f t="shared" si="17"/>
        <v>72</v>
      </c>
      <c r="I676" s="223" t="s">
        <v>1954</v>
      </c>
      <c r="J676" s="223" t="s">
        <v>1980</v>
      </c>
      <c r="K676" s="230" t="s">
        <v>53</v>
      </c>
      <c r="L676" s="223" t="s">
        <v>48</v>
      </c>
      <c r="M676" s="230">
        <v>8</v>
      </c>
      <c r="N676" s="231" t="s">
        <v>1955</v>
      </c>
      <c r="O676" s="231" t="s">
        <v>965</v>
      </c>
      <c r="P676" s="227"/>
      <c r="Q676" s="108" t="s">
        <v>1821</v>
      </c>
      <c r="R676" s="226"/>
      <c r="S676" s="226"/>
      <c r="T676" s="173" t="s">
        <v>545</v>
      </c>
      <c r="U676" s="173" t="s">
        <v>545</v>
      </c>
      <c r="V676" s="173" t="s">
        <v>545</v>
      </c>
      <c r="W676" s="251" t="s">
        <v>1882</v>
      </c>
      <c r="X676" s="173" t="s">
        <v>545</v>
      </c>
      <c r="Y676" s="173" t="s">
        <v>545</v>
      </c>
      <c r="Z676" s="173" t="s">
        <v>545</v>
      </c>
      <c r="AC676" s="72"/>
      <c r="AD676" s="211">
        <v>12609</v>
      </c>
      <c r="AE676" s="211">
        <v>31</v>
      </c>
      <c r="AF676" s="211" t="s">
        <v>545</v>
      </c>
      <c r="AG676" s="211" t="s">
        <v>545</v>
      </c>
      <c r="AH676" s="205" t="s">
        <v>158</v>
      </c>
      <c r="AI676" s="267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  <c r="BB676" s="72"/>
      <c r="BC676" s="72"/>
      <c r="BD676" s="72"/>
      <c r="BE676" s="72"/>
      <c r="BF676" s="72"/>
      <c r="BG676" s="72"/>
      <c r="BH676" s="72"/>
      <c r="BI676" s="72"/>
      <c r="BJ676" s="72"/>
      <c r="BK676" s="72"/>
      <c r="BL676" s="72"/>
      <c r="BM676" s="72"/>
      <c r="BN676" s="72"/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2"/>
      <c r="CC676" s="72"/>
      <c r="CD676" s="72"/>
      <c r="CE676" s="72"/>
      <c r="CF676" s="72"/>
      <c r="CG676" s="72"/>
      <c r="CH676" s="72"/>
      <c r="CI676" s="72"/>
      <c r="CJ676" s="72"/>
      <c r="CK676" s="72"/>
      <c r="CL676" s="72"/>
      <c r="CM676" s="72"/>
      <c r="CN676" s="72"/>
      <c r="CO676" s="72"/>
      <c r="CP676" s="72"/>
      <c r="CQ676" s="72"/>
      <c r="CR676" s="72"/>
      <c r="CS676" s="72"/>
      <c r="CT676" s="72"/>
      <c r="CU676" s="72"/>
      <c r="CV676" s="72"/>
      <c r="CW676" s="72"/>
      <c r="CX676" s="72"/>
      <c r="CY676" s="72"/>
      <c r="CZ676" s="72"/>
      <c r="DA676" s="72"/>
      <c r="DB676" s="72"/>
      <c r="DC676" s="72"/>
      <c r="DD676" s="72"/>
      <c r="DE676" s="72"/>
      <c r="DF676" s="72"/>
      <c r="DG676" s="72"/>
      <c r="DH676" s="72"/>
      <c r="DI676" s="72"/>
      <c r="DJ676" s="72"/>
      <c r="DK676" s="72"/>
      <c r="DL676" s="72"/>
      <c r="DM676" s="72"/>
      <c r="DN676" s="464"/>
      <c r="DO676" s="46" t="s">
        <v>48</v>
      </c>
      <c r="DP676" s="947"/>
      <c r="DQ676" s="457"/>
      <c r="DR676" s="548"/>
      <c r="DS676" s="548"/>
      <c r="DT676" s="457"/>
      <c r="DU676" s="457"/>
      <c r="DV676" s="457"/>
      <c r="DW676" s="457"/>
      <c r="DX676" s="223" t="s">
        <v>863</v>
      </c>
      <c r="DY676" s="223" t="s">
        <v>863</v>
      </c>
      <c r="DZ676" s="223">
        <v>1653</v>
      </c>
      <c r="EA676" s="223">
        <v>6.1</v>
      </c>
      <c r="EB676" s="223">
        <v>93.9</v>
      </c>
      <c r="EC676" s="223" t="s">
        <v>863</v>
      </c>
      <c r="ED676" s="223" t="s">
        <v>863</v>
      </c>
      <c r="EE676" s="223" t="s">
        <v>863</v>
      </c>
      <c r="EF676" s="223" t="s">
        <v>863</v>
      </c>
      <c r="EG676" s="223">
        <v>0</v>
      </c>
      <c r="EX676" s="93"/>
      <c r="FD676" s="93"/>
      <c r="FE676" s="93"/>
      <c r="FF676" s="93"/>
      <c r="FL676" s="93"/>
      <c r="FM676" s="93"/>
      <c r="FN676" s="93"/>
      <c r="FO676" s="93"/>
      <c r="FP676" s="93"/>
      <c r="FQ676" s="93"/>
      <c r="FR676" s="93"/>
      <c r="GR676" s="63"/>
      <c r="GS676" s="63"/>
    </row>
    <row r="677" spans="1:201" ht="15.75" hidden="1" customHeight="1" x14ac:dyDescent="0.25">
      <c r="A677" s="101">
        <v>554</v>
      </c>
      <c r="B677" s="228">
        <f>COUNTIFS($E$1:E677,E677,$G$1:G677,G677)</f>
        <v>1</v>
      </c>
      <c r="C677" s="228"/>
      <c r="D677" s="966">
        <v>9424</v>
      </c>
      <c r="E677" s="223" t="s">
        <v>1978</v>
      </c>
      <c r="F677" s="223" t="s">
        <v>80</v>
      </c>
      <c r="G677" s="230">
        <v>6056131147</v>
      </c>
      <c r="H677" s="230">
        <f t="shared" si="17"/>
        <v>58</v>
      </c>
      <c r="I677" s="223" t="s">
        <v>1954</v>
      </c>
      <c r="J677" s="223" t="s">
        <v>1981</v>
      </c>
      <c r="K677" s="230" t="s">
        <v>53</v>
      </c>
      <c r="L677" s="223" t="s">
        <v>48</v>
      </c>
      <c r="M677" s="230">
        <v>20</v>
      </c>
      <c r="N677" s="231" t="s">
        <v>658</v>
      </c>
      <c r="O677" s="231" t="s">
        <v>863</v>
      </c>
      <c r="P677" s="227"/>
      <c r="Q677" s="108" t="s">
        <v>1821</v>
      </c>
      <c r="R677" s="226"/>
      <c r="S677" s="226"/>
      <c r="T677" s="173" t="s">
        <v>1545</v>
      </c>
      <c r="U677" s="177" t="s">
        <v>1214</v>
      </c>
      <c r="V677" s="173" t="s">
        <v>545</v>
      </c>
      <c r="W677" s="196" t="s">
        <v>1298</v>
      </c>
      <c r="X677" s="173" t="s">
        <v>808</v>
      </c>
      <c r="Y677" s="173" t="s">
        <v>545</v>
      </c>
      <c r="Z677" s="173" t="s">
        <v>545</v>
      </c>
      <c r="AC677" s="72"/>
      <c r="AD677" s="211">
        <v>9354</v>
      </c>
      <c r="AE677" s="211">
        <v>654</v>
      </c>
      <c r="AF677" s="211" t="s">
        <v>545</v>
      </c>
      <c r="AG677" s="211" t="s">
        <v>545</v>
      </c>
      <c r="AH677" s="205" t="s">
        <v>161</v>
      </c>
      <c r="AI677" s="267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2"/>
      <c r="CC677" s="72"/>
      <c r="CD677" s="72"/>
      <c r="CE677" s="72"/>
      <c r="CF677" s="72"/>
      <c r="CG677" s="72"/>
      <c r="CH677" s="72"/>
      <c r="CI677" s="72"/>
      <c r="CJ677" s="72"/>
      <c r="CK677" s="72"/>
      <c r="CL677" s="72"/>
      <c r="CM677" s="72"/>
      <c r="CN677" s="72"/>
      <c r="CO677" s="72"/>
      <c r="CP677" s="72"/>
      <c r="CQ677" s="72"/>
      <c r="CR677" s="72"/>
      <c r="CS677" s="72"/>
      <c r="CT677" s="72"/>
      <c r="CU677" s="72"/>
      <c r="CV677" s="72"/>
      <c r="CW677" s="72"/>
      <c r="CX677" s="72"/>
      <c r="CY677" s="72"/>
      <c r="CZ677" s="72"/>
      <c r="DA677" s="72"/>
      <c r="DB677" s="72"/>
      <c r="DC677" s="72"/>
      <c r="DD677" s="72"/>
      <c r="DE677" s="72"/>
      <c r="DF677" s="72"/>
      <c r="DG677" s="72"/>
      <c r="DH677" s="72"/>
      <c r="DI677" s="72"/>
      <c r="DJ677" s="72"/>
      <c r="DK677" s="72"/>
      <c r="DL677" s="72"/>
      <c r="DM677" s="72"/>
      <c r="DN677" s="464"/>
      <c r="DO677" s="46" t="s">
        <v>48</v>
      </c>
      <c r="DP677" s="947"/>
      <c r="DQ677" s="457">
        <v>2</v>
      </c>
      <c r="DR677" s="548"/>
      <c r="DS677" s="548"/>
      <c r="DT677" s="457"/>
      <c r="DU677" s="457"/>
      <c r="DV677" s="457"/>
      <c r="DW677" s="457"/>
      <c r="DX677" s="230">
        <v>60.8</v>
      </c>
      <c r="DY677" s="223" t="s">
        <v>863</v>
      </c>
      <c r="DZ677" s="230">
        <v>9852</v>
      </c>
      <c r="EA677" s="230">
        <v>88.7</v>
      </c>
      <c r="EB677" s="230">
        <v>11.3</v>
      </c>
      <c r="EC677" s="230">
        <v>36.5</v>
      </c>
      <c r="ED677" s="230">
        <v>36586</v>
      </c>
      <c r="EE677" s="223" t="s">
        <v>863</v>
      </c>
      <c r="EF677" s="230">
        <v>5.14</v>
      </c>
      <c r="EG677" s="223">
        <v>0</v>
      </c>
      <c r="EQ677" s="548">
        <v>3</v>
      </c>
      <c r="ES677" s="548">
        <v>3</v>
      </c>
      <c r="ET677" s="548">
        <v>2</v>
      </c>
      <c r="EX677" s="93"/>
      <c r="FD677" s="93"/>
      <c r="FE677" s="93"/>
      <c r="FF677" s="93"/>
      <c r="FL677" s="93"/>
      <c r="FM677" s="93"/>
      <c r="FN677" s="93"/>
      <c r="FO677" s="93"/>
      <c r="FP677" s="93"/>
      <c r="FQ677" s="93"/>
      <c r="FR677" s="93"/>
      <c r="GR677" s="63"/>
      <c r="GS677" s="63"/>
    </row>
    <row r="678" spans="1:201" hidden="1" x14ac:dyDescent="0.25">
      <c r="A678" s="101">
        <v>555</v>
      </c>
      <c r="B678" s="228">
        <f>COUNTIFS($E$1:E678,E678,$G$1:G678,G678)</f>
        <v>1</v>
      </c>
      <c r="C678" s="228"/>
      <c r="D678" s="966">
        <v>9425</v>
      </c>
      <c r="E678" s="223" t="s">
        <v>1389</v>
      </c>
      <c r="F678" s="223" t="s">
        <v>90</v>
      </c>
      <c r="G678" s="230">
        <v>490718097</v>
      </c>
      <c r="H678" s="230">
        <f t="shared" si="17"/>
        <v>69</v>
      </c>
      <c r="I678" s="223" t="s">
        <v>1954</v>
      </c>
      <c r="J678" s="223" t="s">
        <v>34</v>
      </c>
      <c r="K678" s="230" t="s">
        <v>53</v>
      </c>
      <c r="L678" s="223" t="s">
        <v>48</v>
      </c>
      <c r="M678" s="230">
        <v>30</v>
      </c>
      <c r="N678" s="231" t="s">
        <v>575</v>
      </c>
      <c r="O678" s="231" t="s">
        <v>863</v>
      </c>
      <c r="P678" s="227"/>
      <c r="Q678" s="108" t="s">
        <v>1821</v>
      </c>
      <c r="R678" s="226"/>
      <c r="S678" s="226"/>
      <c r="T678" s="173" t="s">
        <v>1545</v>
      </c>
      <c r="U678" s="177" t="s">
        <v>1214</v>
      </c>
      <c r="V678" s="173" t="s">
        <v>545</v>
      </c>
      <c r="W678" s="196" t="s">
        <v>1298</v>
      </c>
      <c r="X678" s="173" t="s">
        <v>808</v>
      </c>
      <c r="Y678" s="173" t="s">
        <v>545</v>
      </c>
      <c r="Z678" s="173" t="s">
        <v>545</v>
      </c>
      <c r="AC678" s="72"/>
      <c r="AD678" s="211">
        <v>18845</v>
      </c>
      <c r="AE678" s="211">
        <v>1300</v>
      </c>
      <c r="AF678" s="211">
        <v>2</v>
      </c>
      <c r="AG678" s="211">
        <v>500</v>
      </c>
      <c r="AH678" s="205" t="s">
        <v>161</v>
      </c>
      <c r="AI678" s="267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  <c r="BB678" s="72"/>
      <c r="BC678" s="72"/>
      <c r="BD678" s="72"/>
      <c r="BE678" s="72"/>
      <c r="BF678" s="72"/>
      <c r="BG678" s="72"/>
      <c r="BH678" s="72"/>
      <c r="BI678" s="72"/>
      <c r="BJ678" s="72"/>
      <c r="BK678" s="72"/>
      <c r="BL678" s="72"/>
      <c r="BM678" s="72"/>
      <c r="BN678" s="72"/>
      <c r="BO678" s="72"/>
      <c r="BP678" s="72"/>
      <c r="BQ678" s="72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2"/>
      <c r="CC678" s="72"/>
      <c r="CD678" s="72"/>
      <c r="CE678" s="72"/>
      <c r="CF678" s="72"/>
      <c r="CG678" s="72"/>
      <c r="CH678" s="72"/>
      <c r="CI678" s="72"/>
      <c r="CJ678" s="72"/>
      <c r="CK678" s="72"/>
      <c r="CL678" s="72"/>
      <c r="CM678" s="72"/>
      <c r="CN678" s="72"/>
      <c r="CO678" s="72"/>
      <c r="CP678" s="72"/>
      <c r="CQ678" s="72"/>
      <c r="CR678" s="72"/>
      <c r="CS678" s="72"/>
      <c r="CT678" s="72"/>
      <c r="CU678" s="72"/>
      <c r="CV678" s="72"/>
      <c r="CW678" s="72"/>
      <c r="CX678" s="72"/>
      <c r="CY678" s="72"/>
      <c r="CZ678" s="72"/>
      <c r="DA678" s="72"/>
      <c r="DB678" s="72"/>
      <c r="DC678" s="72"/>
      <c r="DD678" s="72"/>
      <c r="DE678" s="72"/>
      <c r="DF678" s="72"/>
      <c r="DG678" s="72"/>
      <c r="DH678" s="72"/>
      <c r="DI678" s="72"/>
      <c r="DJ678" s="72"/>
      <c r="DK678" s="72"/>
      <c r="DL678" s="72"/>
      <c r="DM678" s="72"/>
      <c r="DN678" s="464"/>
      <c r="DO678" s="46" t="s">
        <v>48</v>
      </c>
      <c r="DP678" s="947"/>
      <c r="DQ678" s="457"/>
      <c r="DR678" s="548"/>
      <c r="DS678" s="548"/>
      <c r="DT678" s="457"/>
      <c r="DU678" s="457"/>
      <c r="DV678" s="457"/>
      <c r="DW678" s="457"/>
      <c r="DX678" s="223" t="s">
        <v>863</v>
      </c>
      <c r="DY678" s="223" t="s">
        <v>863</v>
      </c>
      <c r="DZ678" s="230">
        <v>663</v>
      </c>
      <c r="EA678" s="230">
        <v>4.7</v>
      </c>
      <c r="EB678" s="230">
        <v>95.3</v>
      </c>
      <c r="EC678" s="223" t="s">
        <v>863</v>
      </c>
      <c r="ED678" s="223" t="s">
        <v>863</v>
      </c>
      <c r="EE678" s="223" t="s">
        <v>863</v>
      </c>
      <c r="EF678" s="223" t="s">
        <v>863</v>
      </c>
      <c r="EG678" s="230">
        <v>0</v>
      </c>
      <c r="EX678" s="93"/>
      <c r="FD678" s="93"/>
      <c r="FE678" s="93"/>
      <c r="FF678" s="93"/>
      <c r="FL678" s="93"/>
      <c r="FM678" s="93"/>
      <c r="FN678" s="93"/>
      <c r="FO678" s="93"/>
      <c r="FP678" s="93"/>
      <c r="FQ678" s="93"/>
      <c r="FR678" s="93"/>
      <c r="GR678" s="63"/>
      <c r="GS678" s="63"/>
    </row>
    <row r="679" spans="1:201" ht="15.75" hidden="1" customHeight="1" x14ac:dyDescent="0.25">
      <c r="A679" s="101">
        <v>556</v>
      </c>
      <c r="B679" s="228">
        <f>COUNTIFS($E$1:E679,E679,$G$1:G679,G679)</f>
        <v>1</v>
      </c>
      <c r="C679" s="228"/>
      <c r="D679" s="966">
        <v>9438</v>
      </c>
      <c r="E679" s="223" t="s">
        <v>2032</v>
      </c>
      <c r="F679" s="223" t="s">
        <v>552</v>
      </c>
      <c r="G679" s="230">
        <v>425918419</v>
      </c>
      <c r="H679" s="230">
        <f t="shared" si="17"/>
        <v>76</v>
      </c>
      <c r="I679" s="223" t="s">
        <v>2033</v>
      </c>
      <c r="J679" s="223" t="s">
        <v>34</v>
      </c>
      <c r="K679" s="230" t="s">
        <v>53</v>
      </c>
      <c r="L679" s="223" t="s">
        <v>48</v>
      </c>
      <c r="M679" s="230">
        <v>4</v>
      </c>
      <c r="N679" s="231">
        <v>10</v>
      </c>
      <c r="O679" s="231" t="s">
        <v>863</v>
      </c>
      <c r="P679" s="227"/>
      <c r="Q679" s="108" t="s">
        <v>2031</v>
      </c>
      <c r="R679" s="226"/>
      <c r="S679" s="226"/>
      <c r="T679" s="238" t="s">
        <v>545</v>
      </c>
      <c r="U679" s="238" t="s">
        <v>545</v>
      </c>
      <c r="V679" s="238" t="s">
        <v>545</v>
      </c>
      <c r="W679" s="259" t="s">
        <v>1882</v>
      </c>
      <c r="X679" s="238" t="s">
        <v>545</v>
      </c>
      <c r="Y679" s="238" t="s">
        <v>545</v>
      </c>
      <c r="Z679" s="238" t="s">
        <v>545</v>
      </c>
      <c r="AC679" s="72"/>
      <c r="AD679" s="211">
        <v>19139</v>
      </c>
      <c r="AE679" s="211">
        <v>47</v>
      </c>
      <c r="AF679" s="211" t="s">
        <v>40</v>
      </c>
      <c r="AG679" s="211" t="s">
        <v>40</v>
      </c>
      <c r="AH679" s="205" t="s">
        <v>373</v>
      </c>
      <c r="AI679" s="226"/>
      <c r="AL679" s="370"/>
      <c r="AM679" s="487"/>
      <c r="AN679" s="488"/>
      <c r="AO679" s="492"/>
      <c r="AP679" s="373"/>
      <c r="AQ679" s="490"/>
      <c r="AR679" s="325"/>
      <c r="AS679" s="505"/>
      <c r="AT679" s="506"/>
      <c r="AU679" s="505"/>
      <c r="AV679" s="507"/>
      <c r="AW679" s="508"/>
      <c r="AX679" s="505"/>
      <c r="AY679" s="509"/>
      <c r="AZ679" s="509"/>
      <c r="BA679" s="505"/>
      <c r="BB679" s="505"/>
      <c r="BC679" s="505"/>
      <c r="BD679" s="505"/>
      <c r="BE679" s="505"/>
      <c r="BH679" s="341"/>
      <c r="BI679" s="342"/>
      <c r="BL679" s="226"/>
      <c r="BM679" s="162"/>
      <c r="BN679" s="62"/>
      <c r="BO679" s="62"/>
      <c r="BP679" s="62"/>
      <c r="BQ679" s="62"/>
      <c r="BZ679" s="226"/>
      <c r="CA679" s="226"/>
      <c r="CB679" s="226"/>
      <c r="CC679" s="226"/>
      <c r="CJ679" s="66"/>
      <c r="CK679" s="66"/>
      <c r="CL679" s="66"/>
      <c r="CM679" s="66"/>
      <c r="CR679" s="226"/>
      <c r="CS679" s="226"/>
      <c r="CT679" s="158"/>
      <c r="CU679" s="158"/>
      <c r="CV679" s="62"/>
      <c r="CW679" s="62"/>
      <c r="CX679" s="335"/>
      <c r="DB679" s="226"/>
      <c r="DE679" s="4"/>
      <c r="DI679" s="226"/>
      <c r="DJ679" s="231"/>
      <c r="DO679" s="46" t="s">
        <v>48</v>
      </c>
      <c r="DP679" s="689"/>
      <c r="DX679" s="274" t="s">
        <v>863</v>
      </c>
      <c r="DY679" s="274" t="s">
        <v>863</v>
      </c>
      <c r="DZ679" s="274">
        <v>1462</v>
      </c>
      <c r="EA679" s="908">
        <v>69.5</v>
      </c>
      <c r="EB679" s="908">
        <v>30.5</v>
      </c>
      <c r="EC679" s="908" t="s">
        <v>863</v>
      </c>
      <c r="ED679" s="908" t="s">
        <v>863</v>
      </c>
      <c r="EE679" s="908" t="s">
        <v>863</v>
      </c>
      <c r="EF679" s="274" t="s">
        <v>863</v>
      </c>
      <c r="EG679" s="274">
        <v>0</v>
      </c>
      <c r="ES679" s="554"/>
      <c r="EX679" s="93"/>
      <c r="EY679" s="601"/>
      <c r="EZ679" s="601"/>
      <c r="FD679" s="93"/>
      <c r="FF679" s="589"/>
      <c r="FG679" s="589"/>
      <c r="FH679" s="592"/>
      <c r="FI679" s="592"/>
      <c r="FJ679" s="592"/>
      <c r="FK679" s="602"/>
      <c r="FL679" s="544"/>
      <c r="FM679" s="93"/>
      <c r="FN679" s="101"/>
      <c r="FO679" s="93"/>
      <c r="FP679" s="93"/>
      <c r="FQ679" s="93"/>
      <c r="FR679" s="93"/>
      <c r="GR679" s="225"/>
      <c r="GS679" s="225"/>
    </row>
    <row r="680" spans="1:201" ht="12.75" hidden="1" customHeight="1" x14ac:dyDescent="0.25">
      <c r="A680" s="101">
        <v>557</v>
      </c>
      <c r="B680" s="228">
        <f>COUNTIFS($E$1:E680,E680,$G$1:G680,G680)</f>
        <v>1</v>
      </c>
      <c r="C680" s="228"/>
      <c r="D680" s="966">
        <v>9439</v>
      </c>
      <c r="E680" s="223" t="s">
        <v>2034</v>
      </c>
      <c r="F680" s="223" t="s">
        <v>2035</v>
      </c>
      <c r="G680" s="230">
        <v>5004009972</v>
      </c>
      <c r="H680" s="230">
        <f t="shared" si="17"/>
        <v>68</v>
      </c>
      <c r="I680" s="223" t="s">
        <v>2033</v>
      </c>
      <c r="J680" s="223" t="s">
        <v>89</v>
      </c>
      <c r="K680" s="230" t="s">
        <v>53</v>
      </c>
      <c r="L680" s="223" t="s">
        <v>48</v>
      </c>
      <c r="M680" s="230">
        <v>18</v>
      </c>
      <c r="N680" s="231">
        <v>5</v>
      </c>
      <c r="O680" s="231" t="s">
        <v>863</v>
      </c>
      <c r="P680" s="227"/>
      <c r="Q680" s="108" t="s">
        <v>2031</v>
      </c>
      <c r="R680" s="226"/>
      <c r="S680" s="226"/>
      <c r="T680" s="105" t="s">
        <v>1545</v>
      </c>
      <c r="U680" s="104" t="s">
        <v>1214</v>
      </c>
      <c r="V680" s="238" t="s">
        <v>545</v>
      </c>
      <c r="W680" s="249" t="s">
        <v>1298</v>
      </c>
      <c r="X680" s="238" t="s">
        <v>808</v>
      </c>
      <c r="Y680" s="238" t="s">
        <v>545</v>
      </c>
      <c r="Z680" s="238" t="s">
        <v>545</v>
      </c>
      <c r="AC680" s="72"/>
      <c r="AD680" s="211">
        <v>28315</v>
      </c>
      <c r="AE680" s="211">
        <v>7078</v>
      </c>
      <c r="AF680" s="211" t="s">
        <v>40</v>
      </c>
      <c r="AG680" s="211" t="s">
        <v>40</v>
      </c>
      <c r="AH680" s="205" t="s">
        <v>158</v>
      </c>
      <c r="AI680" s="226"/>
      <c r="AL680" s="370"/>
      <c r="AM680" s="487"/>
      <c r="AN680" s="488"/>
      <c r="AO680" s="492"/>
      <c r="AP680" s="373"/>
      <c r="AQ680" s="490"/>
      <c r="AR680" s="325"/>
      <c r="AS680" s="505"/>
      <c r="AT680" s="506"/>
      <c r="AU680" s="505"/>
      <c r="AV680" s="507"/>
      <c r="AW680" s="508"/>
      <c r="AX680" s="505"/>
      <c r="AY680" s="509"/>
      <c r="AZ680" s="509"/>
      <c r="BA680" s="505"/>
      <c r="BB680" s="505"/>
      <c r="BC680" s="505"/>
      <c r="BD680" s="505"/>
      <c r="BE680" s="505"/>
      <c r="BH680" s="341"/>
      <c r="BI680" s="342"/>
      <c r="BL680" s="226"/>
      <c r="BM680" s="162"/>
      <c r="BN680" s="62"/>
      <c r="BO680" s="62"/>
      <c r="BP680" s="62"/>
      <c r="BQ680" s="62"/>
      <c r="BZ680" s="226"/>
      <c r="CA680" s="226"/>
      <c r="CB680" s="226"/>
      <c r="CC680" s="226"/>
      <c r="CJ680" s="66"/>
      <c r="CK680" s="66"/>
      <c r="CL680" s="66"/>
      <c r="CM680" s="66"/>
      <c r="CR680" s="226"/>
      <c r="CS680" s="226"/>
      <c r="CT680" s="158"/>
      <c r="CU680" s="158"/>
      <c r="CV680" s="62"/>
      <c r="CW680" s="62"/>
      <c r="CX680" s="335"/>
      <c r="DB680" s="226"/>
      <c r="DE680" s="4"/>
      <c r="DI680" s="226"/>
      <c r="DJ680" s="231"/>
      <c r="DO680" s="46" t="s">
        <v>48</v>
      </c>
      <c r="DP680" s="689"/>
      <c r="DQ680" s="230">
        <v>2</v>
      </c>
      <c r="DX680" s="230">
        <v>164</v>
      </c>
      <c r="DY680" s="223" t="s">
        <v>863</v>
      </c>
      <c r="DZ680" s="230">
        <v>113511</v>
      </c>
      <c r="EA680" s="230">
        <v>93.3</v>
      </c>
      <c r="EB680" s="230">
        <v>6.7</v>
      </c>
      <c r="EC680" s="223" t="s">
        <v>863</v>
      </c>
      <c r="ED680" s="223" t="s">
        <v>863</v>
      </c>
      <c r="EE680" s="223" t="s">
        <v>863</v>
      </c>
      <c r="EF680" s="223" t="s">
        <v>863</v>
      </c>
      <c r="EG680" s="457" t="s">
        <v>2769</v>
      </c>
      <c r="EQ680" s="548">
        <v>2</v>
      </c>
      <c r="ES680" s="554">
        <v>3</v>
      </c>
      <c r="ET680" s="548">
        <v>2</v>
      </c>
      <c r="EX680" s="93"/>
      <c r="EY680" s="601"/>
      <c r="EZ680" s="601"/>
      <c r="FD680" s="93"/>
      <c r="FF680" s="589"/>
      <c r="FG680" s="589"/>
      <c r="FH680" s="592"/>
      <c r="FI680" s="592"/>
      <c r="FJ680" s="592"/>
      <c r="FK680" s="602"/>
      <c r="FL680" s="544"/>
      <c r="FM680" s="93"/>
      <c r="FN680" s="101"/>
      <c r="FO680" s="93"/>
      <c r="FP680" s="93"/>
      <c r="FQ680" s="93"/>
      <c r="FR680" s="93"/>
      <c r="GR680" s="225"/>
      <c r="GS680" s="225"/>
    </row>
    <row r="681" spans="1:201" s="260" customFormat="1" hidden="1" x14ac:dyDescent="0.25">
      <c r="A681" s="101">
        <v>558</v>
      </c>
      <c r="B681" s="228">
        <f>COUNTIFS($E$1:E681,E681,$G$1:G681,G681)</f>
        <v>1</v>
      </c>
      <c r="C681" s="228"/>
      <c r="D681" s="966">
        <v>9453</v>
      </c>
      <c r="E681" s="223" t="s">
        <v>2036</v>
      </c>
      <c r="F681" s="223" t="s">
        <v>303</v>
      </c>
      <c r="G681" s="230">
        <v>7854224466</v>
      </c>
      <c r="H681" s="230">
        <f t="shared" si="17"/>
        <v>40</v>
      </c>
      <c r="I681" s="223" t="s">
        <v>2037</v>
      </c>
      <c r="J681" s="223" t="s">
        <v>2038</v>
      </c>
      <c r="K681" s="230" t="s">
        <v>53</v>
      </c>
      <c r="L681" s="223" t="s">
        <v>48</v>
      </c>
      <c r="M681" s="230">
        <v>6.5</v>
      </c>
      <c r="N681" s="231" t="s">
        <v>741</v>
      </c>
      <c r="O681" s="231" t="s">
        <v>863</v>
      </c>
      <c r="P681" s="264"/>
      <c r="Q681" s="108" t="s">
        <v>2031</v>
      </c>
      <c r="R681" s="226"/>
      <c r="S681" s="226"/>
      <c r="T681" s="105" t="s">
        <v>1545</v>
      </c>
      <c r="U681" s="104" t="s">
        <v>1214</v>
      </c>
      <c r="V681" s="238" t="s">
        <v>545</v>
      </c>
      <c r="W681" s="249" t="s">
        <v>1298</v>
      </c>
      <c r="X681" s="238" t="s">
        <v>808</v>
      </c>
      <c r="Y681" s="238" t="s">
        <v>545</v>
      </c>
      <c r="Z681" s="238" t="s">
        <v>545</v>
      </c>
      <c r="AA681" s="72"/>
      <c r="AB681" s="72"/>
      <c r="AC681" s="72"/>
      <c r="AD681" s="211"/>
      <c r="AE681" s="211">
        <v>14500</v>
      </c>
      <c r="AF681" s="211" t="s">
        <v>40</v>
      </c>
      <c r="AG681" s="211" t="s">
        <v>40</v>
      </c>
      <c r="AH681" s="205" t="s">
        <v>161</v>
      </c>
      <c r="AI681" s="226"/>
      <c r="AJ681" s="226"/>
      <c r="AK681" s="226"/>
      <c r="AL681" s="370"/>
      <c r="AM681" s="487"/>
      <c r="AN681" s="488"/>
      <c r="AO681" s="492"/>
      <c r="AP681" s="373"/>
      <c r="AQ681" s="490"/>
      <c r="AR681" s="325"/>
      <c r="AS681" s="505"/>
      <c r="AT681" s="506"/>
      <c r="AU681" s="505"/>
      <c r="AV681" s="507"/>
      <c r="AW681" s="508"/>
      <c r="AX681" s="505"/>
      <c r="AY681" s="509"/>
      <c r="AZ681" s="509"/>
      <c r="BA681" s="505"/>
      <c r="BB681" s="505"/>
      <c r="BC681" s="505"/>
      <c r="BD681" s="505"/>
      <c r="BE681" s="505"/>
      <c r="BF681" s="226"/>
      <c r="BG681" s="226"/>
      <c r="BH681" s="341"/>
      <c r="BI681" s="342"/>
      <c r="BJ681" s="226"/>
      <c r="BK681" s="226"/>
      <c r="BL681" s="226"/>
      <c r="BM681" s="162"/>
      <c r="BN681" s="62"/>
      <c r="BO681" s="62"/>
      <c r="BP681" s="62"/>
      <c r="BQ681" s="62"/>
      <c r="BR681" s="62"/>
      <c r="BS681" s="62"/>
      <c r="BT681" s="62"/>
      <c r="BU681" s="62"/>
      <c r="BV681" s="62"/>
      <c r="BW681" s="62"/>
      <c r="BX681" s="62"/>
      <c r="BY681" s="62"/>
      <c r="BZ681" s="226"/>
      <c r="CA681" s="226"/>
      <c r="CB681" s="226"/>
      <c r="CC681" s="226"/>
      <c r="CD681" s="226"/>
      <c r="CE681" s="226"/>
      <c r="CF681" s="226"/>
      <c r="CG681" s="226"/>
      <c r="CH681" s="226"/>
      <c r="CI681" s="226"/>
      <c r="CJ681" s="66"/>
      <c r="CK681" s="66"/>
      <c r="CL681" s="66"/>
      <c r="CM681" s="66"/>
      <c r="CN681" s="66"/>
      <c r="CO681" s="66"/>
      <c r="CP681" s="66"/>
      <c r="CQ681" s="66"/>
      <c r="CR681" s="226"/>
      <c r="CS681" s="226"/>
      <c r="CT681" s="158"/>
      <c r="CU681" s="158"/>
      <c r="CV681" s="62"/>
      <c r="CW681" s="62"/>
      <c r="CX681" s="335"/>
      <c r="CY681" s="226"/>
      <c r="CZ681" s="226"/>
      <c r="DA681" s="226"/>
      <c r="DB681" s="226"/>
      <c r="DC681" s="226"/>
      <c r="DD681" s="226"/>
      <c r="DE681" s="4"/>
      <c r="DF681" s="226"/>
      <c r="DG681" s="226"/>
      <c r="DH681" s="226"/>
      <c r="DI681" s="226"/>
      <c r="DJ681" s="231"/>
      <c r="DK681" s="226"/>
      <c r="DL681" s="226"/>
      <c r="DM681" s="226"/>
      <c r="DN681" s="62"/>
      <c r="DO681" s="46" t="s">
        <v>48</v>
      </c>
      <c r="DP681" s="689"/>
      <c r="DQ681" s="230">
        <v>2</v>
      </c>
      <c r="DR681" s="546" t="s">
        <v>455</v>
      </c>
      <c r="DS681" s="546" t="s">
        <v>455</v>
      </c>
      <c r="DT681" s="230"/>
      <c r="DU681" s="230"/>
      <c r="DV681" s="230"/>
      <c r="DW681" s="230"/>
      <c r="DX681" s="223" t="s">
        <v>863</v>
      </c>
      <c r="DY681" s="223" t="s">
        <v>863</v>
      </c>
      <c r="DZ681" s="230">
        <v>6683</v>
      </c>
      <c r="EA681" s="230">
        <v>68.099999999999994</v>
      </c>
      <c r="EB681" s="230">
        <v>31.9</v>
      </c>
      <c r="EC681" s="223" t="s">
        <v>863</v>
      </c>
      <c r="ED681" s="223" t="s">
        <v>863</v>
      </c>
      <c r="EE681" s="223" t="s">
        <v>863</v>
      </c>
      <c r="EF681" s="223" t="s">
        <v>863</v>
      </c>
      <c r="EG681" s="230">
        <v>0</v>
      </c>
      <c r="EH681" s="547">
        <v>7</v>
      </c>
      <c r="EI681" s="282"/>
      <c r="EJ681" s="282"/>
      <c r="EK681" s="457"/>
      <c r="EL681" s="457"/>
      <c r="EM681" s="457"/>
      <c r="EN681" s="457"/>
      <c r="EO681" s="457"/>
      <c r="EP681" s="548"/>
      <c r="EQ681" s="548">
        <v>2</v>
      </c>
      <c r="ER681" s="457"/>
      <c r="ES681" s="554">
        <v>2</v>
      </c>
      <c r="ET681" s="548">
        <v>2</v>
      </c>
      <c r="EU681" s="457"/>
      <c r="EV681" s="457"/>
      <c r="EW681" s="457"/>
      <c r="EX681" s="93"/>
      <c r="EY681" s="601"/>
      <c r="EZ681" s="601"/>
      <c r="FA681" s="93"/>
      <c r="FB681" s="93"/>
      <c r="FC681" s="93"/>
      <c r="FD681" s="93"/>
      <c r="FE681" s="589"/>
      <c r="FF681" s="589"/>
      <c r="FG681" s="589"/>
      <c r="FH681" s="592"/>
      <c r="FI681" s="592"/>
      <c r="FJ681" s="592"/>
      <c r="FK681" s="602"/>
      <c r="FL681" s="544"/>
      <c r="FM681" s="93"/>
      <c r="FN681" s="101"/>
      <c r="FO681" s="93"/>
      <c r="FP681" s="93"/>
      <c r="FQ681" s="93"/>
      <c r="FR681" s="93"/>
      <c r="FS681" s="93"/>
      <c r="FT681" s="93"/>
      <c r="FU681" s="93"/>
      <c r="FV681" s="93"/>
      <c r="FW681" s="93"/>
      <c r="FX681" s="93"/>
      <c r="FY681" s="93"/>
      <c r="FZ681" s="93"/>
      <c r="GA681" s="93"/>
      <c r="GB681" s="93"/>
      <c r="GC681" s="93"/>
      <c r="GD681" s="93"/>
      <c r="GE681" s="93"/>
      <c r="GF681" s="93"/>
      <c r="GG681" s="93"/>
      <c r="GH681" s="93"/>
      <c r="GI681" s="93"/>
      <c r="GJ681" s="93"/>
      <c r="GK681" s="93"/>
      <c r="GL681" s="93"/>
      <c r="GM681" s="93"/>
      <c r="GN681" s="93"/>
      <c r="GO681" s="93"/>
      <c r="GP681" s="93"/>
      <c r="GQ681" s="93"/>
      <c r="GR681" s="225"/>
      <c r="GS681" s="225"/>
    </row>
    <row r="682" spans="1:201" hidden="1" x14ac:dyDescent="0.25">
      <c r="A682" s="101">
        <v>559</v>
      </c>
      <c r="B682" s="228">
        <f>COUNTIFS($E$1:E682,E682,$G$1:G682,G682)</f>
        <v>1</v>
      </c>
      <c r="C682" s="228"/>
      <c r="D682" s="966">
        <v>9455</v>
      </c>
      <c r="E682" s="107" t="s">
        <v>2039</v>
      </c>
      <c r="F682" s="107" t="s">
        <v>275</v>
      </c>
      <c r="G682" s="232">
        <v>465107441</v>
      </c>
      <c r="H682" s="230">
        <f t="shared" si="17"/>
        <v>72</v>
      </c>
      <c r="I682" s="223" t="s">
        <v>2040</v>
      </c>
      <c r="J682" s="232" t="s">
        <v>2041</v>
      </c>
      <c r="K682" s="230" t="s">
        <v>53</v>
      </c>
      <c r="L682" s="230" t="s">
        <v>48</v>
      </c>
      <c r="M682" s="107">
        <v>5</v>
      </c>
      <c r="N682" s="108" t="s">
        <v>1600</v>
      </c>
      <c r="O682" s="108" t="s">
        <v>863</v>
      </c>
      <c r="P682" s="227"/>
      <c r="Q682" s="108" t="s">
        <v>2031</v>
      </c>
      <c r="R682" s="226"/>
      <c r="S682" s="226"/>
      <c r="T682" s="238" t="s">
        <v>1545</v>
      </c>
      <c r="U682" s="104" t="s">
        <v>1214</v>
      </c>
      <c r="V682" s="238" t="s">
        <v>545</v>
      </c>
      <c r="W682" s="249" t="s">
        <v>1298</v>
      </c>
      <c r="X682" s="238" t="s">
        <v>808</v>
      </c>
      <c r="Y682" s="238" t="s">
        <v>545</v>
      </c>
      <c r="Z682" s="238" t="s">
        <v>545</v>
      </c>
      <c r="AA682" s="108"/>
      <c r="AB682" s="238"/>
      <c r="AC682" s="108"/>
      <c r="AD682" s="211">
        <v>63707</v>
      </c>
      <c r="AE682" s="504">
        <v>637</v>
      </c>
      <c r="AF682" s="211" t="s">
        <v>545</v>
      </c>
      <c r="AG682" s="211" t="s">
        <v>545</v>
      </c>
      <c r="AH682" s="262" t="s">
        <v>161</v>
      </c>
      <c r="AI682" s="226"/>
      <c r="AL682" s="370"/>
      <c r="AM682" s="487"/>
      <c r="AN682" s="488"/>
      <c r="AO682" s="492"/>
      <c r="AP682" s="373"/>
      <c r="AQ682" s="490"/>
      <c r="AR682" s="325"/>
      <c r="AS682" s="505"/>
      <c r="AT682" s="506"/>
      <c r="AU682" s="505"/>
      <c r="AV682" s="507"/>
      <c r="AW682" s="508"/>
      <c r="AX682" s="505"/>
      <c r="AY682" s="509"/>
      <c r="AZ682" s="509"/>
      <c r="BA682" s="505"/>
      <c r="BB682" s="505"/>
      <c r="BC682" s="505"/>
      <c r="BD682" s="505"/>
      <c r="BE682" s="505"/>
      <c r="BH682" s="341"/>
      <c r="BI682" s="342"/>
      <c r="BL682" s="226"/>
      <c r="BM682" s="162"/>
      <c r="BN682" s="62"/>
      <c r="BO682" s="62"/>
      <c r="BP682" s="62"/>
      <c r="BQ682" s="62"/>
      <c r="BZ682" s="226"/>
      <c r="CA682" s="226"/>
      <c r="CB682" s="226"/>
      <c r="CC682" s="226"/>
      <c r="CJ682" s="66"/>
      <c r="CK682" s="66"/>
      <c r="CL682" s="66"/>
      <c r="CM682" s="66"/>
      <c r="CR682" s="226"/>
      <c r="CS682" s="226"/>
      <c r="CT682" s="158"/>
      <c r="CU682" s="158"/>
      <c r="CV682" s="62"/>
      <c r="CW682" s="62"/>
      <c r="CX682" s="335"/>
      <c r="DB682" s="226"/>
      <c r="DE682" s="4"/>
      <c r="DI682" s="226"/>
      <c r="DJ682" s="231"/>
      <c r="DO682" s="46" t="s">
        <v>48</v>
      </c>
      <c r="DP682" s="689"/>
      <c r="DX682" s="230" t="s">
        <v>863</v>
      </c>
      <c r="DY682" s="230" t="s">
        <v>863</v>
      </c>
      <c r="DZ682" s="230">
        <v>845</v>
      </c>
      <c r="EA682" s="230">
        <v>4.9000000000000004</v>
      </c>
      <c r="EB682" s="230">
        <v>95.1</v>
      </c>
      <c r="EC682" s="274" t="s">
        <v>863</v>
      </c>
      <c r="ED682" s="274" t="s">
        <v>863</v>
      </c>
      <c r="EE682" s="274" t="s">
        <v>863</v>
      </c>
      <c r="EF682" s="274" t="s">
        <v>863</v>
      </c>
      <c r="EG682" s="230">
        <v>0</v>
      </c>
      <c r="ES682" s="554"/>
      <c r="EX682" s="93"/>
      <c r="EY682" s="601"/>
      <c r="EZ682" s="601"/>
      <c r="FD682" s="93"/>
      <c r="FF682" s="589"/>
      <c r="FG682" s="589"/>
      <c r="FH682" s="592"/>
      <c r="FI682" s="592"/>
      <c r="FJ682" s="592"/>
      <c r="FK682" s="602"/>
      <c r="FL682" s="544"/>
      <c r="FM682" s="93"/>
      <c r="FN682" s="101"/>
      <c r="FO682" s="93"/>
      <c r="FP682" s="93"/>
      <c r="FQ682" s="93"/>
      <c r="FR682" s="93"/>
      <c r="GR682" s="225"/>
      <c r="GS682" s="225"/>
    </row>
    <row r="683" spans="1:201" hidden="1" x14ac:dyDescent="0.25">
      <c r="A683" s="101">
        <v>560</v>
      </c>
      <c r="B683" s="228">
        <f>COUNTIFS($E$1:E683,E683,$G$1:G683,G683)</f>
        <v>1</v>
      </c>
      <c r="C683" s="228"/>
      <c r="D683" s="966">
        <v>9456</v>
      </c>
      <c r="E683" s="107" t="s">
        <v>2042</v>
      </c>
      <c r="F683" s="107" t="s">
        <v>402</v>
      </c>
      <c r="G683" s="232">
        <v>440515449</v>
      </c>
      <c r="H683" s="230">
        <f t="shared" si="17"/>
        <v>74</v>
      </c>
      <c r="I683" s="223" t="s">
        <v>2040</v>
      </c>
      <c r="J683" s="232" t="s">
        <v>2043</v>
      </c>
      <c r="K683" s="230" t="s">
        <v>28</v>
      </c>
      <c r="L683" s="223" t="s">
        <v>48</v>
      </c>
      <c r="M683" s="107">
        <v>4</v>
      </c>
      <c r="N683" s="107" t="s">
        <v>1551</v>
      </c>
      <c r="O683" s="107" t="s">
        <v>863</v>
      </c>
      <c r="P683" s="228"/>
      <c r="Q683" s="107" t="s">
        <v>2031</v>
      </c>
      <c r="R683" s="230"/>
      <c r="S683" s="230"/>
      <c r="T683" s="107" t="s">
        <v>545</v>
      </c>
      <c r="U683" s="98" t="s">
        <v>545</v>
      </c>
      <c r="V683" s="107" t="s">
        <v>545</v>
      </c>
      <c r="W683" s="107" t="s">
        <v>1688</v>
      </c>
      <c r="X683" s="107" t="s">
        <v>545</v>
      </c>
      <c r="Y683" s="107" t="s">
        <v>545</v>
      </c>
      <c r="Z683" s="107" t="s">
        <v>545</v>
      </c>
      <c r="AA683" s="107"/>
      <c r="AB683" s="107"/>
      <c r="AC683" s="107"/>
      <c r="AD683" s="594" t="s">
        <v>545</v>
      </c>
      <c r="AE683" s="607" t="s">
        <v>545</v>
      </c>
      <c r="AF683" s="594" t="s">
        <v>545</v>
      </c>
      <c r="AG683" s="594" t="s">
        <v>545</v>
      </c>
      <c r="AH683" s="608" t="s">
        <v>1925</v>
      </c>
      <c r="AI683" s="230"/>
      <c r="AJ683" s="230"/>
      <c r="AK683" s="230"/>
      <c r="AL683" s="525"/>
      <c r="AM683" s="525"/>
      <c r="AN683" s="525"/>
      <c r="AO683" s="492"/>
      <c r="AP683" s="323"/>
      <c r="AQ683" s="595"/>
      <c r="AR683" s="527"/>
      <c r="AS683" s="596"/>
      <c r="AT683" s="597"/>
      <c r="AU683" s="596"/>
      <c r="AV683" s="598"/>
      <c r="AW683" s="599"/>
      <c r="AX683" s="596"/>
      <c r="AY683" s="600"/>
      <c r="AZ683" s="600"/>
      <c r="BA683" s="596"/>
      <c r="BB683" s="596"/>
      <c r="BC683" s="596"/>
      <c r="BD683" s="596"/>
      <c r="BE683" s="596"/>
      <c r="BF683" s="230"/>
      <c r="BG683" s="230"/>
      <c r="BH683" s="446"/>
      <c r="BI683" s="447"/>
      <c r="BJ683" s="230"/>
      <c r="BK683" s="230"/>
      <c r="BL683" s="230"/>
      <c r="BM683" s="586"/>
      <c r="BN683" s="98"/>
      <c r="BO683" s="98"/>
      <c r="BP683" s="98"/>
      <c r="BQ683" s="98"/>
      <c r="BR683" s="98"/>
      <c r="BS683" s="98"/>
      <c r="BT683" s="98"/>
      <c r="BU683" s="98"/>
      <c r="BV683" s="98"/>
      <c r="BW683" s="98"/>
      <c r="BX683" s="98"/>
      <c r="BY683" s="98"/>
      <c r="BZ683" s="230"/>
      <c r="CA683" s="230"/>
      <c r="CB683" s="230"/>
      <c r="CC683" s="230"/>
      <c r="CD683" s="230"/>
      <c r="CE683" s="230"/>
      <c r="CF683" s="230"/>
      <c r="CG683" s="230"/>
      <c r="CH683" s="230"/>
      <c r="CI683" s="230"/>
      <c r="CJ683" s="71"/>
      <c r="CK683" s="71"/>
      <c r="CL683" s="71"/>
      <c r="CM683" s="71"/>
      <c r="CN683" s="71"/>
      <c r="CO683" s="71"/>
      <c r="CP683" s="71"/>
      <c r="CQ683" s="71"/>
      <c r="CR683" s="230"/>
      <c r="CS683" s="230"/>
      <c r="CT683" s="217"/>
      <c r="CU683" s="217"/>
      <c r="CV683" s="98"/>
      <c r="CW683" s="98"/>
      <c r="CX683" s="448"/>
      <c r="CY683" s="230"/>
      <c r="CZ683" s="230"/>
      <c r="DA683" s="230"/>
      <c r="DB683" s="230"/>
      <c r="DC683" s="230"/>
      <c r="DD683" s="230"/>
      <c r="DE683" s="233"/>
      <c r="DF683" s="230"/>
      <c r="DG683" s="230"/>
      <c r="DH683" s="230"/>
      <c r="DI683" s="230"/>
      <c r="DJ683" s="223"/>
      <c r="DK683" s="230"/>
      <c r="DL683" s="230"/>
      <c r="DM683" s="230"/>
      <c r="DN683" s="98"/>
      <c r="DO683" s="279" t="s">
        <v>48</v>
      </c>
      <c r="DP683" s="689" t="s">
        <v>158</v>
      </c>
      <c r="DQ683" s="230">
        <v>2</v>
      </c>
      <c r="DR683" s="546" t="s">
        <v>2234</v>
      </c>
      <c r="DS683" s="557" t="s">
        <v>1032</v>
      </c>
      <c r="DT683" s="230">
        <v>0</v>
      </c>
      <c r="DU683" s="230">
        <v>1</v>
      </c>
      <c r="DV683" s="1033">
        <v>34820</v>
      </c>
      <c r="DW683" s="230">
        <v>1</v>
      </c>
      <c r="DX683" s="230">
        <v>4.8</v>
      </c>
      <c r="DY683" s="230">
        <v>3.7</v>
      </c>
      <c r="DZ683" s="230">
        <v>579</v>
      </c>
      <c r="EA683" s="230">
        <v>25.7</v>
      </c>
      <c r="EB683" s="230">
        <v>74.3</v>
      </c>
      <c r="EC683" s="223" t="s">
        <v>863</v>
      </c>
      <c r="ED683" s="223" t="s">
        <v>863</v>
      </c>
      <c r="EE683" s="223" t="s">
        <v>863</v>
      </c>
      <c r="EF683" s="223" t="s">
        <v>863</v>
      </c>
      <c r="EG683" s="230">
        <v>0</v>
      </c>
      <c r="EM683" s="457">
        <v>0</v>
      </c>
      <c r="EN683" s="457">
        <v>160</v>
      </c>
      <c r="EO683" s="457">
        <v>70</v>
      </c>
      <c r="EQ683" s="548">
        <v>2</v>
      </c>
      <c r="ER683" s="1036">
        <v>43369</v>
      </c>
      <c r="ES683" s="554" t="s">
        <v>754</v>
      </c>
      <c r="ET683" s="549" t="s">
        <v>863</v>
      </c>
      <c r="EU683" s="609" t="s">
        <v>863</v>
      </c>
      <c r="EX683" s="93"/>
      <c r="EY683" s="601"/>
      <c r="EZ683" s="601"/>
      <c r="FD683" s="93"/>
      <c r="FF683" s="589"/>
      <c r="FG683" s="589"/>
      <c r="FH683" s="592"/>
      <c r="FI683" s="592"/>
      <c r="FJ683" s="592"/>
      <c r="FK683" s="602"/>
      <c r="FL683" s="544"/>
      <c r="FM683" s="93"/>
      <c r="FN683" s="101"/>
      <c r="FO683" s="93"/>
      <c r="FP683" s="93"/>
      <c r="FQ683" s="93"/>
      <c r="FR683" s="93"/>
    </row>
    <row r="684" spans="1:201" hidden="1" x14ac:dyDescent="0.25">
      <c r="A684" s="101">
        <v>561</v>
      </c>
      <c r="B684" s="228">
        <f>COUNTIFS($E$1:E684,E684,$G$1:G684,G684)</f>
        <v>5</v>
      </c>
      <c r="C684" s="228"/>
      <c r="D684" s="966">
        <v>9478</v>
      </c>
      <c r="E684" s="107" t="s">
        <v>107</v>
      </c>
      <c r="F684" s="107" t="s">
        <v>63</v>
      </c>
      <c r="G684" s="232">
        <v>6112040396</v>
      </c>
      <c r="H684" s="230">
        <f t="shared" si="17"/>
        <v>57</v>
      </c>
      <c r="I684" s="223" t="s">
        <v>2044</v>
      </c>
      <c r="J684" s="232" t="s">
        <v>133</v>
      </c>
      <c r="K684" s="230" t="s">
        <v>53</v>
      </c>
      <c r="L684" s="223" t="s">
        <v>48</v>
      </c>
      <c r="M684" s="107">
        <v>5</v>
      </c>
      <c r="N684" s="108" t="s">
        <v>760</v>
      </c>
      <c r="O684" s="108" t="s">
        <v>863</v>
      </c>
      <c r="P684" s="227"/>
      <c r="Q684" s="108" t="s">
        <v>2031</v>
      </c>
      <c r="R684" s="226"/>
      <c r="S684" s="226"/>
      <c r="T684" s="238" t="s">
        <v>545</v>
      </c>
      <c r="U684" s="104" t="s">
        <v>545</v>
      </c>
      <c r="V684" s="238" t="s">
        <v>545</v>
      </c>
      <c r="W684" s="259" t="s">
        <v>1882</v>
      </c>
      <c r="X684" s="238" t="s">
        <v>808</v>
      </c>
      <c r="Y684" s="238" t="s">
        <v>545</v>
      </c>
      <c r="Z684" s="238" t="s">
        <v>545</v>
      </c>
      <c r="AA684" s="108"/>
      <c r="AB684" s="238"/>
      <c r="AC684" s="108"/>
      <c r="AD684" s="512">
        <v>126380</v>
      </c>
      <c r="AE684" s="211">
        <v>126</v>
      </c>
      <c r="AF684" s="211" t="s">
        <v>40</v>
      </c>
      <c r="AG684" s="211" t="s">
        <v>40</v>
      </c>
      <c r="AH684" s="262" t="s">
        <v>161</v>
      </c>
      <c r="AI684" s="226"/>
      <c r="AL684" s="370"/>
      <c r="AM684" s="487"/>
      <c r="AN684" s="488"/>
      <c r="AO684" s="492"/>
      <c r="AP684" s="373"/>
      <c r="AQ684" s="490"/>
      <c r="AR684" s="325"/>
      <c r="AS684" s="505"/>
      <c r="AT684" s="506"/>
      <c r="AU684" s="505"/>
      <c r="AV684" s="507"/>
      <c r="AW684" s="508"/>
      <c r="AX684" s="505"/>
      <c r="AY684" s="509"/>
      <c r="AZ684" s="509"/>
      <c r="BA684" s="505"/>
      <c r="BB684" s="505"/>
      <c r="BC684" s="505"/>
      <c r="BD684" s="505"/>
      <c r="BE684" s="505"/>
      <c r="BH684" s="341"/>
      <c r="BI684" s="342"/>
      <c r="BL684" s="226"/>
      <c r="BM684" s="162"/>
      <c r="BN684" s="62"/>
      <c r="BO684" s="62"/>
      <c r="BP684" s="62"/>
      <c r="BQ684" s="62"/>
      <c r="BZ684" s="226"/>
      <c r="CA684" s="226"/>
      <c r="CB684" s="226"/>
      <c r="CC684" s="226"/>
      <c r="CJ684" s="66"/>
      <c r="CK684" s="66"/>
      <c r="CL684" s="66"/>
      <c r="CM684" s="66"/>
      <c r="CR684" s="226"/>
      <c r="CS684" s="226"/>
      <c r="CT684" s="158"/>
      <c r="CU684" s="158"/>
      <c r="CV684" s="62"/>
      <c r="CW684" s="62"/>
      <c r="CX684" s="335"/>
      <c r="DB684" s="226"/>
      <c r="DE684" s="4"/>
      <c r="DI684" s="226"/>
      <c r="DJ684" s="231"/>
      <c r="DO684" s="46" t="s">
        <v>48</v>
      </c>
      <c r="DP684" s="689"/>
      <c r="DX684" s="274" t="s">
        <v>863</v>
      </c>
      <c r="DY684" s="274" t="s">
        <v>863</v>
      </c>
      <c r="DZ684" s="230">
        <v>573</v>
      </c>
      <c r="EA684" s="230">
        <v>29</v>
      </c>
      <c r="EB684" s="230">
        <v>71</v>
      </c>
      <c r="EC684" s="908" t="s">
        <v>863</v>
      </c>
      <c r="ED684" s="908" t="s">
        <v>863</v>
      </c>
      <c r="EE684" s="908" t="s">
        <v>863</v>
      </c>
      <c r="EF684" s="274" t="s">
        <v>863</v>
      </c>
      <c r="EG684" s="230">
        <v>0</v>
      </c>
      <c r="ES684" s="554"/>
      <c r="EX684" s="93"/>
      <c r="EY684" s="601"/>
      <c r="EZ684" s="601"/>
      <c r="FD684" s="93"/>
      <c r="FF684" s="589"/>
      <c r="FG684" s="589"/>
      <c r="FH684" s="592"/>
      <c r="FI684" s="592"/>
      <c r="FJ684" s="592"/>
      <c r="FK684" s="602"/>
      <c r="FL684" s="544"/>
      <c r="FM684" s="93"/>
      <c r="FN684" s="101"/>
      <c r="FO684" s="93"/>
      <c r="FP684" s="93"/>
      <c r="FQ684" s="93"/>
      <c r="FR684" s="93"/>
      <c r="GR684" s="225"/>
      <c r="GS684" s="225"/>
    </row>
    <row r="685" spans="1:201" hidden="1" x14ac:dyDescent="0.25">
      <c r="A685" s="101">
        <v>562</v>
      </c>
      <c r="B685" s="228">
        <f>COUNTIFS($E$1:E685,E685,$G$1:G685,G685)</f>
        <v>6</v>
      </c>
      <c r="C685" s="228"/>
      <c r="D685" s="966">
        <v>9479</v>
      </c>
      <c r="E685" s="107" t="s">
        <v>338</v>
      </c>
      <c r="F685" s="107" t="s">
        <v>43</v>
      </c>
      <c r="G685" s="232">
        <v>350913413</v>
      </c>
      <c r="H685" s="230">
        <f t="shared" si="17"/>
        <v>83</v>
      </c>
      <c r="I685" s="223" t="s">
        <v>2044</v>
      </c>
      <c r="J685" s="232" t="s">
        <v>737</v>
      </c>
      <c r="K685" s="230" t="s">
        <v>53</v>
      </c>
      <c r="L685" s="223" t="s">
        <v>48</v>
      </c>
      <c r="M685" s="107">
        <v>5</v>
      </c>
      <c r="N685" s="108" t="s">
        <v>760</v>
      </c>
      <c r="O685" s="108" t="s">
        <v>863</v>
      </c>
      <c r="P685" s="227"/>
      <c r="Q685" s="108" t="s">
        <v>2031</v>
      </c>
      <c r="R685" s="226"/>
      <c r="S685" s="226"/>
      <c r="T685" s="238" t="s">
        <v>545</v>
      </c>
      <c r="U685" s="104" t="s">
        <v>545</v>
      </c>
      <c r="V685" s="238" t="s">
        <v>545</v>
      </c>
      <c r="W685" s="259" t="s">
        <v>1882</v>
      </c>
      <c r="X685" s="238" t="s">
        <v>808</v>
      </c>
      <c r="Y685" s="238" t="s">
        <v>545</v>
      </c>
      <c r="Z685" s="238" t="s">
        <v>545</v>
      </c>
      <c r="AA685" s="108"/>
      <c r="AB685" s="238"/>
      <c r="AC685" s="108"/>
      <c r="AD685" s="512">
        <v>9484</v>
      </c>
      <c r="AE685" s="211">
        <v>94</v>
      </c>
      <c r="AF685" s="211" t="s">
        <v>545</v>
      </c>
      <c r="AG685" s="211" t="s">
        <v>545</v>
      </c>
      <c r="AH685" s="205" t="s">
        <v>158</v>
      </c>
      <c r="AI685" s="226"/>
      <c r="AL685" s="370"/>
      <c r="AM685" s="487"/>
      <c r="AN685" s="488"/>
      <c r="AO685" s="492"/>
      <c r="AP685" s="373"/>
      <c r="AQ685" s="490"/>
      <c r="AR685" s="325"/>
      <c r="AS685" s="505"/>
      <c r="AT685" s="506"/>
      <c r="AU685" s="505"/>
      <c r="AV685" s="507"/>
      <c r="AW685" s="508"/>
      <c r="AX685" s="505"/>
      <c r="AY685" s="509"/>
      <c r="AZ685" s="509"/>
      <c r="BA685" s="505"/>
      <c r="BB685" s="505"/>
      <c r="BC685" s="505"/>
      <c r="BD685" s="505"/>
      <c r="BE685" s="505"/>
      <c r="BH685" s="341"/>
      <c r="BI685" s="342"/>
      <c r="BL685" s="226"/>
      <c r="BM685" s="162"/>
      <c r="BN685" s="62"/>
      <c r="BO685" s="62"/>
      <c r="BP685" s="62"/>
      <c r="BQ685" s="62"/>
      <c r="BZ685" s="226"/>
      <c r="CA685" s="226"/>
      <c r="CB685" s="226"/>
      <c r="CC685" s="226"/>
      <c r="CJ685" s="66"/>
      <c r="CK685" s="66"/>
      <c r="CL685" s="66"/>
      <c r="CM685" s="66"/>
      <c r="CR685" s="226"/>
      <c r="CS685" s="226"/>
      <c r="CT685" s="158"/>
      <c r="CU685" s="158"/>
      <c r="CV685" s="62"/>
      <c r="CW685" s="62"/>
      <c r="CX685" s="335"/>
      <c r="DB685" s="226"/>
      <c r="DE685" s="4"/>
      <c r="DI685" s="226"/>
      <c r="DJ685" s="231"/>
      <c r="DO685" s="46" t="s">
        <v>48</v>
      </c>
      <c r="DP685" s="689"/>
      <c r="DX685" s="269" t="s">
        <v>863</v>
      </c>
      <c r="DY685" s="269" t="s">
        <v>863</v>
      </c>
      <c r="DZ685" s="230">
        <v>959</v>
      </c>
      <c r="EA685" s="230">
        <v>53.3</v>
      </c>
      <c r="EB685" s="230">
        <v>46.7</v>
      </c>
      <c r="EC685" s="269" t="s">
        <v>863</v>
      </c>
      <c r="ED685" s="269" t="s">
        <v>863</v>
      </c>
      <c r="EE685" s="269" t="s">
        <v>863</v>
      </c>
      <c r="EF685" s="269" t="s">
        <v>863</v>
      </c>
      <c r="EG685" s="269">
        <v>0</v>
      </c>
      <c r="ES685" s="554"/>
      <c r="EX685" s="93"/>
      <c r="EY685" s="601"/>
      <c r="EZ685" s="601"/>
      <c r="FD685" s="93"/>
      <c r="FF685" s="589"/>
      <c r="FG685" s="589"/>
      <c r="FH685" s="592"/>
      <c r="FI685" s="592"/>
      <c r="FJ685" s="592"/>
      <c r="FK685" s="602"/>
      <c r="FL685" s="544"/>
      <c r="FM685" s="93"/>
      <c r="FN685" s="101"/>
      <c r="FO685" s="93"/>
      <c r="FP685" s="93"/>
      <c r="FQ685" s="93"/>
      <c r="FR685" s="93"/>
      <c r="GR685" s="225"/>
      <c r="GS685" s="225"/>
    </row>
    <row r="686" spans="1:201" hidden="1" x14ac:dyDescent="0.25">
      <c r="A686" s="101">
        <v>563</v>
      </c>
      <c r="B686" s="228">
        <f>COUNTIFS($E$1:E686,E686,$G$1:G686,G686)</f>
        <v>7</v>
      </c>
      <c r="C686" s="228"/>
      <c r="D686" s="966">
        <v>9480</v>
      </c>
      <c r="E686" s="107" t="s">
        <v>338</v>
      </c>
      <c r="F686" s="107" t="s">
        <v>43</v>
      </c>
      <c r="G686" s="232">
        <v>350913413</v>
      </c>
      <c r="H686" s="230">
        <f t="shared" si="17"/>
        <v>83</v>
      </c>
      <c r="I686" s="223" t="s">
        <v>2044</v>
      </c>
      <c r="J686" s="232" t="s">
        <v>737</v>
      </c>
      <c r="K686" s="230" t="s">
        <v>53</v>
      </c>
      <c r="L686" s="230" t="s">
        <v>48</v>
      </c>
      <c r="M686" s="107">
        <v>5</v>
      </c>
      <c r="N686" s="108" t="s">
        <v>760</v>
      </c>
      <c r="O686" s="108" t="s">
        <v>863</v>
      </c>
      <c r="P686" s="227"/>
      <c r="Q686" s="108" t="s">
        <v>2031</v>
      </c>
      <c r="R686" s="226"/>
      <c r="S686" s="226"/>
      <c r="T686" s="238" t="s">
        <v>545</v>
      </c>
      <c r="U686" s="104" t="s">
        <v>545</v>
      </c>
      <c r="V686" s="238" t="s">
        <v>545</v>
      </c>
      <c r="W686" s="259" t="s">
        <v>1882</v>
      </c>
      <c r="X686" s="238" t="s">
        <v>808</v>
      </c>
      <c r="Y686" s="238" t="s">
        <v>545</v>
      </c>
      <c r="Z686" s="238" t="s">
        <v>545</v>
      </c>
      <c r="AA686" s="108"/>
      <c r="AB686" s="238"/>
      <c r="AC686" s="108"/>
      <c r="AD686" s="512">
        <v>15118</v>
      </c>
      <c r="AE686" s="211">
        <v>1344</v>
      </c>
      <c r="AF686" s="211" t="s">
        <v>545</v>
      </c>
      <c r="AG686" s="211" t="s">
        <v>545</v>
      </c>
      <c r="AH686" s="262" t="s">
        <v>161</v>
      </c>
      <c r="AI686" s="226"/>
      <c r="AL686" s="370"/>
      <c r="AM686" s="487"/>
      <c r="AN686" s="488"/>
      <c r="AO686" s="492"/>
      <c r="AP686" s="373"/>
      <c r="AQ686" s="490"/>
      <c r="AR686" s="325"/>
      <c r="AS686" s="505"/>
      <c r="AT686" s="506"/>
      <c r="AU686" s="505"/>
      <c r="AV686" s="507"/>
      <c r="AW686" s="508"/>
      <c r="AX686" s="505"/>
      <c r="AY686" s="509"/>
      <c r="AZ686" s="509"/>
      <c r="BA686" s="505"/>
      <c r="BB686" s="505"/>
      <c r="BC686" s="505"/>
      <c r="BD686" s="505"/>
      <c r="BE686" s="505"/>
      <c r="BH686" s="341"/>
      <c r="BI686" s="342"/>
      <c r="BL686" s="226"/>
      <c r="BM686" s="162"/>
      <c r="BN686" s="62"/>
      <c r="BO686" s="62"/>
      <c r="BP686" s="62"/>
      <c r="BQ686" s="62"/>
      <c r="BZ686" s="226"/>
      <c r="CA686" s="226"/>
      <c r="CB686" s="226"/>
      <c r="CC686" s="226"/>
      <c r="CJ686" s="66"/>
      <c r="CK686" s="66"/>
      <c r="CL686" s="66"/>
      <c r="CM686" s="66"/>
      <c r="CR686" s="226"/>
      <c r="CS686" s="226"/>
      <c r="CT686" s="158"/>
      <c r="CU686" s="158"/>
      <c r="CV686" s="62"/>
      <c r="CW686" s="62"/>
      <c r="CX686" s="335"/>
      <c r="DB686" s="226"/>
      <c r="DE686" s="4"/>
      <c r="DI686" s="226"/>
      <c r="DJ686" s="231"/>
      <c r="DO686" s="46" t="s">
        <v>48</v>
      </c>
      <c r="DP686" s="689"/>
      <c r="DX686" s="269" t="s">
        <v>863</v>
      </c>
      <c r="DY686" s="269" t="s">
        <v>863</v>
      </c>
      <c r="DZ686" s="269">
        <v>964</v>
      </c>
      <c r="EA686" s="269">
        <v>59.2</v>
      </c>
      <c r="EB686" s="269">
        <v>40.799999999999997</v>
      </c>
      <c r="EC686" s="269" t="s">
        <v>863</v>
      </c>
      <c r="ED686" s="269" t="s">
        <v>863</v>
      </c>
      <c r="EE686" s="269" t="s">
        <v>863</v>
      </c>
      <c r="EF686" s="269" t="s">
        <v>863</v>
      </c>
      <c r="EG686" s="269">
        <v>0</v>
      </c>
      <c r="ES686" s="554"/>
      <c r="EX686" s="93"/>
      <c r="EY686" s="601"/>
      <c r="EZ686" s="601"/>
      <c r="FD686" s="93"/>
      <c r="FF686" s="589"/>
      <c r="FG686" s="589"/>
      <c r="FH686" s="592"/>
      <c r="FI686" s="592"/>
      <c r="FJ686" s="592"/>
      <c r="FK686" s="602"/>
      <c r="FL686" s="544"/>
      <c r="FM686" s="93"/>
      <c r="FN686" s="101"/>
      <c r="FO686" s="93"/>
      <c r="FP686" s="93"/>
      <c r="FQ686" s="93"/>
      <c r="FR686" s="93"/>
      <c r="GR686" s="225"/>
      <c r="GS686" s="225"/>
    </row>
    <row r="687" spans="1:201" hidden="1" x14ac:dyDescent="0.25">
      <c r="A687" s="101">
        <v>564</v>
      </c>
      <c r="B687" s="228">
        <f>COUNTIFS($E$1:E687,E687,$G$1:G687,G687)</f>
        <v>1</v>
      </c>
      <c r="C687" s="228"/>
      <c r="D687" s="966">
        <v>9485</v>
      </c>
      <c r="E687" s="107" t="s">
        <v>551</v>
      </c>
      <c r="F687" s="107" t="s">
        <v>650</v>
      </c>
      <c r="G687" s="232">
        <v>385809436</v>
      </c>
      <c r="H687" s="230">
        <f t="shared" si="17"/>
        <v>80</v>
      </c>
      <c r="I687" s="223" t="s">
        <v>2045</v>
      </c>
      <c r="J687" s="232" t="s">
        <v>2046</v>
      </c>
      <c r="K687" s="230" t="s">
        <v>53</v>
      </c>
      <c r="L687" s="230" t="s">
        <v>48</v>
      </c>
      <c r="M687" s="107">
        <v>4</v>
      </c>
      <c r="N687" s="108" t="s">
        <v>760</v>
      </c>
      <c r="O687" s="108" t="s">
        <v>863</v>
      </c>
      <c r="P687" s="227"/>
      <c r="Q687" s="108" t="s">
        <v>2031</v>
      </c>
      <c r="R687" s="226"/>
      <c r="S687" s="226"/>
      <c r="T687" s="238" t="s">
        <v>545</v>
      </c>
      <c r="U687" s="238" t="s">
        <v>545</v>
      </c>
      <c r="V687" s="238" t="s">
        <v>545</v>
      </c>
      <c r="W687" s="259" t="s">
        <v>1882</v>
      </c>
      <c r="X687" s="238" t="s">
        <v>545</v>
      </c>
      <c r="Y687" s="238" t="s">
        <v>545</v>
      </c>
      <c r="Z687" s="238" t="s">
        <v>545</v>
      </c>
      <c r="AA687" s="108"/>
      <c r="AB687" s="238"/>
      <c r="AC687" s="108"/>
      <c r="AD687" s="512">
        <v>18219</v>
      </c>
      <c r="AE687" s="211">
        <v>45</v>
      </c>
      <c r="AF687" s="211" t="s">
        <v>545</v>
      </c>
      <c r="AG687" s="211" t="s">
        <v>545</v>
      </c>
      <c r="AH687" s="262"/>
      <c r="AI687" s="226"/>
      <c r="AL687" s="370"/>
      <c r="AM687" s="487"/>
      <c r="AN687" s="488"/>
      <c r="AO687" s="492"/>
      <c r="AP687" s="373"/>
      <c r="AQ687" s="490"/>
      <c r="AR687" s="325"/>
      <c r="AS687" s="505"/>
      <c r="AT687" s="506"/>
      <c r="AU687" s="505"/>
      <c r="AV687" s="507"/>
      <c r="AW687" s="508"/>
      <c r="AX687" s="505"/>
      <c r="AY687" s="509"/>
      <c r="AZ687" s="509"/>
      <c r="BA687" s="505"/>
      <c r="BB687" s="505"/>
      <c r="BC687" s="505"/>
      <c r="BD687" s="505"/>
      <c r="BE687" s="505"/>
      <c r="BH687" s="341"/>
      <c r="BI687" s="342"/>
      <c r="BL687" s="226"/>
      <c r="BM687" s="162"/>
      <c r="BN687" s="62"/>
      <c r="BO687" s="62"/>
      <c r="BP687" s="62"/>
      <c r="BQ687" s="62"/>
      <c r="BZ687" s="226"/>
      <c r="CA687" s="226"/>
      <c r="CB687" s="226"/>
      <c r="CC687" s="226"/>
      <c r="CJ687" s="66"/>
      <c r="CK687" s="66"/>
      <c r="CL687" s="66"/>
      <c r="CM687" s="66"/>
      <c r="CR687" s="226"/>
      <c r="CS687" s="226"/>
      <c r="CT687" s="158"/>
      <c r="CU687" s="158"/>
      <c r="CV687" s="62"/>
      <c r="CW687" s="62"/>
      <c r="CX687" s="335"/>
      <c r="DB687" s="226"/>
      <c r="DE687" s="4"/>
      <c r="DI687" s="226"/>
      <c r="DJ687" s="231"/>
      <c r="DO687" s="46" t="s">
        <v>48</v>
      </c>
      <c r="DP687" s="689"/>
      <c r="DX687" s="223" t="s">
        <v>863</v>
      </c>
      <c r="DY687" s="223" t="s">
        <v>863</v>
      </c>
      <c r="DZ687" s="230">
        <v>156</v>
      </c>
      <c r="EA687" s="230">
        <v>16.7</v>
      </c>
      <c r="EB687" s="230">
        <v>83.3</v>
      </c>
      <c r="EC687" s="223" t="s">
        <v>863</v>
      </c>
      <c r="ED687" s="223" t="s">
        <v>863</v>
      </c>
      <c r="EE687" s="223" t="s">
        <v>863</v>
      </c>
      <c r="EF687" s="223" t="s">
        <v>863</v>
      </c>
      <c r="EG687" s="230">
        <v>0</v>
      </c>
      <c r="ES687" s="554"/>
      <c r="EX687" s="93"/>
      <c r="EY687" s="601"/>
      <c r="EZ687" s="601"/>
      <c r="FD687" s="93"/>
      <c r="FF687" s="589"/>
      <c r="FG687" s="589"/>
      <c r="FH687" s="592"/>
      <c r="FI687" s="592"/>
      <c r="FJ687" s="592"/>
      <c r="FK687" s="602"/>
      <c r="FL687" s="544"/>
      <c r="FM687" s="93"/>
      <c r="FN687" s="101"/>
      <c r="FO687" s="93"/>
      <c r="FP687" s="93"/>
      <c r="FQ687" s="93"/>
      <c r="FR687" s="93"/>
      <c r="GR687" s="225"/>
      <c r="GS687" s="225"/>
    </row>
    <row r="688" spans="1:201" hidden="1" x14ac:dyDescent="0.25">
      <c r="A688" s="101">
        <v>569</v>
      </c>
      <c r="B688" s="228">
        <f>COUNTIFS($E$1:E688,E688,$G$1:G688,G688)</f>
        <v>2</v>
      </c>
      <c r="C688" s="228"/>
      <c r="D688" s="966">
        <v>9506</v>
      </c>
      <c r="E688" s="107" t="s">
        <v>1876</v>
      </c>
      <c r="F688" s="107" t="s">
        <v>87</v>
      </c>
      <c r="G688" s="232">
        <v>360503425</v>
      </c>
      <c r="H688" s="230">
        <f t="shared" si="17"/>
        <v>82</v>
      </c>
      <c r="I688" s="223" t="s">
        <v>2049</v>
      </c>
      <c r="J688" s="232" t="s">
        <v>2089</v>
      </c>
      <c r="K688" s="230" t="s">
        <v>53</v>
      </c>
      <c r="L688" s="230" t="s">
        <v>48</v>
      </c>
      <c r="M688" s="107">
        <v>17</v>
      </c>
      <c r="N688" s="108" t="s">
        <v>571</v>
      </c>
      <c r="O688" s="108" t="s">
        <v>863</v>
      </c>
      <c r="P688" s="227"/>
      <c r="Q688" s="108" t="s">
        <v>2031</v>
      </c>
      <c r="R688" s="226"/>
      <c r="S688" s="226"/>
      <c r="T688" s="173"/>
      <c r="U688" s="177"/>
      <c r="V688" s="173"/>
      <c r="W688" s="196"/>
      <c r="X688" s="173"/>
      <c r="Y688" s="173"/>
      <c r="Z688" s="173"/>
      <c r="AD688" s="211"/>
      <c r="AE688" s="211"/>
      <c r="AF688" s="211"/>
      <c r="AG688" s="211"/>
      <c r="AH688" s="205"/>
      <c r="AI688" s="226"/>
      <c r="AJ688" s="318"/>
      <c r="AL688" s="226"/>
      <c r="AN688" s="370"/>
      <c r="AO688" s="487"/>
      <c r="AP688" s="488"/>
      <c r="AQ688" s="492"/>
      <c r="AR688" s="373"/>
      <c r="AS688" s="490"/>
      <c r="AT688" s="325"/>
      <c r="AU688" s="505"/>
      <c r="AV688" s="506"/>
      <c r="AW688" s="505"/>
      <c r="AX688" s="507"/>
      <c r="AY688" s="508"/>
      <c r="AZ688" s="505"/>
      <c r="BA688" s="509"/>
      <c r="BB688" s="509"/>
      <c r="BC688" s="505"/>
      <c r="BD688" s="505"/>
      <c r="BE688" s="505"/>
      <c r="BF688" s="505"/>
      <c r="BG688" s="505"/>
      <c r="BJ688" s="341"/>
      <c r="BK688" s="342"/>
      <c r="BL688" s="226"/>
      <c r="BM688" s="226"/>
      <c r="BO688" s="162"/>
      <c r="BP688" s="62"/>
      <c r="BQ688" s="62"/>
      <c r="CB688" s="226"/>
      <c r="CC688" s="226"/>
      <c r="CL688" s="66"/>
      <c r="CM688" s="66"/>
      <c r="CT688" s="226"/>
      <c r="CU688" s="226"/>
      <c r="CV688" s="158"/>
      <c r="CW688" s="158"/>
      <c r="CX688" s="62"/>
      <c r="CY688" s="62"/>
      <c r="CZ688" s="335"/>
      <c r="DB688" s="226"/>
      <c r="DG688" s="4"/>
      <c r="DI688" s="226"/>
      <c r="DL688" s="231"/>
      <c r="DO688" s="46" t="s">
        <v>48</v>
      </c>
      <c r="DP688" s="605" t="s">
        <v>158</v>
      </c>
      <c r="DR688" s="1070" t="s">
        <v>2089</v>
      </c>
      <c r="DX688" s="223" t="s">
        <v>863</v>
      </c>
      <c r="DY688" s="223" t="s">
        <v>863</v>
      </c>
      <c r="DZ688" s="230">
        <v>301</v>
      </c>
      <c r="EA688" s="230">
        <v>44.5</v>
      </c>
      <c r="EB688" s="230">
        <v>55.5</v>
      </c>
      <c r="EC688" s="218" t="s">
        <v>863</v>
      </c>
      <c r="ED688" s="218" t="s">
        <v>863</v>
      </c>
      <c r="EE688" s="218" t="s">
        <v>863</v>
      </c>
      <c r="EF688" s="218" t="s">
        <v>863</v>
      </c>
      <c r="EG688" s="230">
        <v>0</v>
      </c>
      <c r="EI688" s="107">
        <v>17</v>
      </c>
      <c r="EJ688" s="107" t="s">
        <v>571</v>
      </c>
      <c r="EU688" s="233"/>
      <c r="EX688" s="93"/>
      <c r="FB688" s="601"/>
      <c r="FC688" s="601"/>
      <c r="FD688" s="93"/>
      <c r="FE688" s="93"/>
      <c r="FF688" s="93"/>
      <c r="FH688" s="589"/>
      <c r="FI688" s="589"/>
      <c r="FJ688" s="589"/>
      <c r="FK688" s="592"/>
      <c r="FL688" s="592"/>
      <c r="FM688" s="592"/>
      <c r="FN688" s="602"/>
      <c r="FO688" s="544"/>
      <c r="FP688" s="93"/>
      <c r="FQ688" s="101"/>
      <c r="FR688" s="93"/>
      <c r="GR688" s="225"/>
      <c r="GS688" s="225"/>
    </row>
    <row r="689" spans="1:201" hidden="1" x14ac:dyDescent="0.25">
      <c r="A689" s="101">
        <v>570</v>
      </c>
      <c r="B689" s="228">
        <f>COUNTIFS($E$1:E689,E689,$G$1:G689,G689)</f>
        <v>1</v>
      </c>
      <c r="C689" s="228"/>
      <c r="D689" s="966">
        <v>9507</v>
      </c>
      <c r="E689" s="107" t="s">
        <v>2050</v>
      </c>
      <c r="F689" s="107" t="s">
        <v>62</v>
      </c>
      <c r="G689" s="232">
        <v>5604300097</v>
      </c>
      <c r="H689" s="230">
        <f t="shared" si="17"/>
        <v>62</v>
      </c>
      <c r="I689" s="223" t="s">
        <v>2049</v>
      </c>
      <c r="J689" s="232" t="s">
        <v>1890</v>
      </c>
      <c r="K689" s="230" t="s">
        <v>53</v>
      </c>
      <c r="L689" s="230" t="s">
        <v>48</v>
      </c>
      <c r="M689" s="107">
        <v>10</v>
      </c>
      <c r="N689" s="108">
        <v>10</v>
      </c>
      <c r="O689" s="108" t="s">
        <v>863</v>
      </c>
      <c r="P689" s="227"/>
      <c r="Q689" s="108" t="s">
        <v>2031</v>
      </c>
      <c r="R689" s="226"/>
      <c r="S689" s="226"/>
      <c r="T689" s="173"/>
      <c r="U689" s="177"/>
      <c r="V689" s="173"/>
      <c r="W689" s="196"/>
      <c r="X689" s="173"/>
      <c r="Y689" s="173"/>
      <c r="Z689" s="173"/>
      <c r="AD689" s="211"/>
      <c r="AE689" s="211"/>
      <c r="AF689" s="211"/>
      <c r="AG689" s="211"/>
      <c r="AH689" s="205"/>
      <c r="AI689" s="226"/>
      <c r="AJ689" s="318"/>
      <c r="AL689" s="226"/>
      <c r="AN689" s="370"/>
      <c r="AO689" s="487"/>
      <c r="AP689" s="488"/>
      <c r="AQ689" s="492"/>
      <c r="AR689" s="373"/>
      <c r="AS689" s="490"/>
      <c r="AT689" s="325"/>
      <c r="AU689" s="505"/>
      <c r="AV689" s="506"/>
      <c r="AW689" s="505"/>
      <c r="AX689" s="507"/>
      <c r="AY689" s="508"/>
      <c r="AZ689" s="505"/>
      <c r="BA689" s="509"/>
      <c r="BB689" s="509"/>
      <c r="BC689" s="505"/>
      <c r="BD689" s="505"/>
      <c r="BE689" s="505"/>
      <c r="BF689" s="505"/>
      <c r="BG689" s="505"/>
      <c r="BJ689" s="341"/>
      <c r="BK689" s="342"/>
      <c r="BL689" s="226"/>
      <c r="BM689" s="226"/>
      <c r="BO689" s="162"/>
      <c r="BP689" s="62"/>
      <c r="BQ689" s="62"/>
      <c r="CB689" s="226"/>
      <c r="CC689" s="226"/>
      <c r="CL689" s="66"/>
      <c r="CM689" s="66"/>
      <c r="CT689" s="226"/>
      <c r="CU689" s="226"/>
      <c r="CV689" s="158"/>
      <c r="CW689" s="158"/>
      <c r="CX689" s="62"/>
      <c r="CY689" s="62"/>
      <c r="CZ689" s="335"/>
      <c r="DB689" s="226"/>
      <c r="DG689" s="4"/>
      <c r="DI689" s="226"/>
      <c r="DL689" s="231"/>
      <c r="DO689" s="46" t="s">
        <v>48</v>
      </c>
      <c r="DP689" s="605" t="s">
        <v>161</v>
      </c>
      <c r="DR689" s="1070" t="s">
        <v>1890</v>
      </c>
      <c r="DX689" s="223" t="s">
        <v>863</v>
      </c>
      <c r="DY689" s="223" t="s">
        <v>863</v>
      </c>
      <c r="DZ689" s="230">
        <v>92</v>
      </c>
      <c r="EA689" s="230">
        <v>12</v>
      </c>
      <c r="EB689" s="230">
        <v>88</v>
      </c>
      <c r="EC689" s="230">
        <v>0.1</v>
      </c>
      <c r="ED689" s="230">
        <v>31.7</v>
      </c>
      <c r="EE689" s="223" t="s">
        <v>863</v>
      </c>
      <c r="EF689" s="230">
        <v>3.68</v>
      </c>
      <c r="EG689" s="230">
        <v>0</v>
      </c>
      <c r="EI689" s="107">
        <v>10</v>
      </c>
      <c r="EJ689" s="107">
        <v>10</v>
      </c>
      <c r="EU689" s="233"/>
      <c r="EX689" s="93"/>
      <c r="FB689" s="601"/>
      <c r="FC689" s="601"/>
      <c r="FD689" s="93"/>
      <c r="FE689" s="93"/>
      <c r="FF689" s="93"/>
      <c r="FH689" s="589"/>
      <c r="FI689" s="589"/>
      <c r="FJ689" s="589"/>
      <c r="FK689" s="592"/>
      <c r="FL689" s="592"/>
      <c r="FM689" s="592"/>
      <c r="FN689" s="602"/>
      <c r="FO689" s="544"/>
      <c r="FP689" s="93"/>
      <c r="FQ689" s="101"/>
      <c r="FR689" s="93"/>
      <c r="GR689" s="225"/>
      <c r="GS689" s="225"/>
    </row>
    <row r="690" spans="1:201" hidden="1" x14ac:dyDescent="0.25">
      <c r="A690" s="101">
        <v>571</v>
      </c>
      <c r="B690" s="228">
        <f>COUNTIFS($E$1:E690,E690,$G$1:G690,G690)</f>
        <v>1</v>
      </c>
      <c r="C690" s="228"/>
      <c r="D690" s="966">
        <v>9508</v>
      </c>
      <c r="E690" s="107" t="s">
        <v>2051</v>
      </c>
      <c r="F690" s="107" t="s">
        <v>41</v>
      </c>
      <c r="G690" s="232">
        <v>6154121578</v>
      </c>
      <c r="H690" s="230">
        <f t="shared" si="17"/>
        <v>57</v>
      </c>
      <c r="I690" s="223" t="s">
        <v>2049</v>
      </c>
      <c r="J690" s="232" t="s">
        <v>2090</v>
      </c>
      <c r="K690" s="230" t="s">
        <v>53</v>
      </c>
      <c r="L690" s="230" t="s">
        <v>48</v>
      </c>
      <c r="M690" s="107">
        <v>6</v>
      </c>
      <c r="N690" s="108" t="s">
        <v>571</v>
      </c>
      <c r="O690" s="108" t="s">
        <v>863</v>
      </c>
      <c r="P690" s="227"/>
      <c r="Q690" s="108" t="s">
        <v>2201</v>
      </c>
      <c r="R690" s="226"/>
      <c r="S690" s="226"/>
      <c r="T690" s="173"/>
      <c r="U690" s="177"/>
      <c r="V690" s="173"/>
      <c r="W690" s="196"/>
      <c r="X690" s="173"/>
      <c r="Y690" s="173"/>
      <c r="Z690" s="173"/>
      <c r="AD690" s="211"/>
      <c r="AE690" s="211"/>
      <c r="AF690" s="211"/>
      <c r="AG690" s="211"/>
      <c r="AH690" s="205"/>
      <c r="AI690" s="226"/>
      <c r="AJ690" s="318"/>
      <c r="AL690" s="226"/>
      <c r="AN690" s="370"/>
      <c r="AO690" s="487"/>
      <c r="AP690" s="488"/>
      <c r="AQ690" s="492"/>
      <c r="AR690" s="373"/>
      <c r="AS690" s="490"/>
      <c r="AT690" s="325"/>
      <c r="AU690" s="505"/>
      <c r="AV690" s="506"/>
      <c r="AW690" s="505"/>
      <c r="AX690" s="507"/>
      <c r="AY690" s="508"/>
      <c r="AZ690" s="505"/>
      <c r="BA690" s="509"/>
      <c r="BB690" s="509"/>
      <c r="BC690" s="505"/>
      <c r="BD690" s="505"/>
      <c r="BE690" s="505"/>
      <c r="BF690" s="505"/>
      <c r="BG690" s="505"/>
      <c r="BJ690" s="341"/>
      <c r="BK690" s="342"/>
      <c r="BL690" s="226"/>
      <c r="BM690" s="226"/>
      <c r="BO690" s="162"/>
      <c r="BP690" s="62"/>
      <c r="BQ690" s="62"/>
      <c r="CB690" s="226"/>
      <c r="CC690" s="226"/>
      <c r="CL690" s="66"/>
      <c r="CM690" s="66"/>
      <c r="CT690" s="226"/>
      <c r="CU690" s="226"/>
      <c r="CV690" s="158"/>
      <c r="CW690" s="158"/>
      <c r="CX690" s="62"/>
      <c r="CY690" s="62"/>
      <c r="CZ690" s="335"/>
      <c r="DB690" s="226"/>
      <c r="DG690" s="4"/>
      <c r="DI690" s="226"/>
      <c r="DL690" s="231"/>
      <c r="DO690" s="46" t="s">
        <v>48</v>
      </c>
      <c r="DP690" s="605" t="s">
        <v>158</v>
      </c>
      <c r="DR690" s="1070" t="s">
        <v>2090</v>
      </c>
      <c r="DX690" s="223" t="s">
        <v>863</v>
      </c>
      <c r="DY690" s="223" t="s">
        <v>863</v>
      </c>
      <c r="DZ690" s="223">
        <v>502</v>
      </c>
      <c r="EA690" s="223">
        <v>5</v>
      </c>
      <c r="EB690" s="223">
        <v>95</v>
      </c>
      <c r="EC690" s="908" t="s">
        <v>863</v>
      </c>
      <c r="ED690" s="908" t="s">
        <v>863</v>
      </c>
      <c r="EE690" s="908" t="s">
        <v>863</v>
      </c>
      <c r="EF690" s="274" t="s">
        <v>863</v>
      </c>
      <c r="EG690" s="223">
        <v>0</v>
      </c>
      <c r="EI690" s="107">
        <v>6</v>
      </c>
      <c r="EJ690" s="107" t="s">
        <v>571</v>
      </c>
      <c r="EU690" s="233"/>
      <c r="EX690" s="93"/>
      <c r="FB690" s="601"/>
      <c r="FC690" s="601"/>
      <c r="FD690" s="93"/>
      <c r="FE690" s="93"/>
      <c r="FF690" s="93"/>
      <c r="FH690" s="589"/>
      <c r="FI690" s="589"/>
      <c r="FJ690" s="589"/>
      <c r="FK690" s="592"/>
      <c r="FL690" s="592"/>
      <c r="FM690" s="592"/>
      <c r="FN690" s="602"/>
      <c r="FO690" s="544"/>
      <c r="FP690" s="93"/>
      <c r="FQ690" s="101"/>
      <c r="FR690" s="93"/>
      <c r="GR690" s="225"/>
      <c r="GS690" s="225"/>
    </row>
    <row r="691" spans="1:201" hidden="1" x14ac:dyDescent="0.25">
      <c r="A691" s="101">
        <v>572</v>
      </c>
      <c r="B691" s="228">
        <f>COUNTIFS($E$1:E691,E691,$G$1:G691,G691)</f>
        <v>1</v>
      </c>
      <c r="C691" s="228"/>
      <c r="D691" s="966">
        <v>9509</v>
      </c>
      <c r="E691" s="107" t="s">
        <v>2052</v>
      </c>
      <c r="F691" s="107" t="s">
        <v>56</v>
      </c>
      <c r="G691" s="232">
        <v>6201221433</v>
      </c>
      <c r="H691" s="230">
        <f t="shared" si="17"/>
        <v>56</v>
      </c>
      <c r="I691" s="223" t="s">
        <v>2049</v>
      </c>
      <c r="J691" s="232" t="s">
        <v>2091</v>
      </c>
      <c r="K691" s="230" t="s">
        <v>53</v>
      </c>
      <c r="L691" s="230" t="s">
        <v>48</v>
      </c>
      <c r="M691" s="107">
        <v>7</v>
      </c>
      <c r="N691" s="108" t="s">
        <v>574</v>
      </c>
      <c r="O691" s="108" t="s">
        <v>863</v>
      </c>
      <c r="P691" s="227"/>
      <c r="Q691" s="108" t="s">
        <v>2201</v>
      </c>
      <c r="R691" s="226"/>
      <c r="S691" s="226"/>
      <c r="T691" s="173"/>
      <c r="U691" s="177"/>
      <c r="V691" s="173"/>
      <c r="W691" s="196"/>
      <c r="X691" s="173"/>
      <c r="Y691" s="173"/>
      <c r="Z691" s="173"/>
      <c r="AD691" s="211"/>
      <c r="AE691" s="211"/>
      <c r="AF691" s="211"/>
      <c r="AG691" s="211"/>
      <c r="AH691" s="205"/>
      <c r="AI691" s="226"/>
      <c r="AJ691" s="318"/>
      <c r="AL691" s="226"/>
      <c r="AN691" s="370"/>
      <c r="AO691" s="487"/>
      <c r="AP691" s="488"/>
      <c r="AQ691" s="492"/>
      <c r="AR691" s="373"/>
      <c r="AS691" s="490"/>
      <c r="AT691" s="325"/>
      <c r="AU691" s="505"/>
      <c r="AV691" s="506"/>
      <c r="AW691" s="505"/>
      <c r="AX691" s="507"/>
      <c r="AY691" s="508"/>
      <c r="AZ691" s="505"/>
      <c r="BA691" s="509"/>
      <c r="BB691" s="509"/>
      <c r="BC691" s="505"/>
      <c r="BD691" s="505"/>
      <c r="BE691" s="505"/>
      <c r="BF691" s="505"/>
      <c r="BG691" s="505"/>
      <c r="BJ691" s="341"/>
      <c r="BK691" s="342"/>
      <c r="BL691" s="226"/>
      <c r="BM691" s="226"/>
      <c r="BO691" s="162"/>
      <c r="BP691" s="62"/>
      <c r="BQ691" s="62"/>
      <c r="CB691" s="226"/>
      <c r="CC691" s="226"/>
      <c r="CL691" s="66"/>
      <c r="CM691" s="66"/>
      <c r="CT691" s="226"/>
      <c r="CU691" s="226"/>
      <c r="CV691" s="158"/>
      <c r="CW691" s="158"/>
      <c r="CX691" s="62"/>
      <c r="CY691" s="62"/>
      <c r="CZ691" s="335"/>
      <c r="DB691" s="226"/>
      <c r="DG691" s="4"/>
      <c r="DI691" s="226"/>
      <c r="DL691" s="231"/>
      <c r="DO691" s="46" t="s">
        <v>48</v>
      </c>
      <c r="DP691" s="605" t="s">
        <v>158</v>
      </c>
      <c r="DR691" s="1070" t="s">
        <v>2091</v>
      </c>
      <c r="DX691" s="223" t="s">
        <v>863</v>
      </c>
      <c r="DY691" s="223" t="s">
        <v>863</v>
      </c>
      <c r="DZ691" s="223">
        <v>332</v>
      </c>
      <c r="EA691" s="223">
        <v>11.4</v>
      </c>
      <c r="EB691" s="223">
        <v>88.6</v>
      </c>
      <c r="EC691" s="223" t="s">
        <v>863</v>
      </c>
      <c r="ED691" s="223" t="s">
        <v>863</v>
      </c>
      <c r="EE691" s="223" t="s">
        <v>863</v>
      </c>
      <c r="EF691" s="223" t="s">
        <v>863</v>
      </c>
      <c r="EG691" s="223">
        <v>0</v>
      </c>
      <c r="EI691" s="107">
        <v>7</v>
      </c>
      <c r="EJ691" s="107" t="s">
        <v>574</v>
      </c>
      <c r="EU691" s="233"/>
      <c r="EX691" s="93"/>
      <c r="FB691" s="601"/>
      <c r="FC691" s="601"/>
      <c r="FD691" s="93"/>
      <c r="FE691" s="93"/>
      <c r="FF691" s="93"/>
      <c r="FH691" s="589"/>
      <c r="FI691" s="589"/>
      <c r="FJ691" s="589"/>
      <c r="FK691" s="592"/>
      <c r="FL691" s="592"/>
      <c r="FM691" s="592"/>
      <c r="FN691" s="602"/>
      <c r="FO691" s="544"/>
      <c r="FP691" s="93"/>
      <c r="FQ691" s="101"/>
      <c r="FR691" s="93"/>
      <c r="GR691" s="225"/>
      <c r="GS691" s="225"/>
    </row>
    <row r="692" spans="1:201" hidden="1" x14ac:dyDescent="0.25">
      <c r="A692" s="101">
        <v>573</v>
      </c>
      <c r="B692" s="228">
        <f>COUNTIFS($E$1:E692,E692,$G$1:G692,G692)</f>
        <v>1</v>
      </c>
      <c r="C692" s="228"/>
      <c r="D692" s="966">
        <v>9510</v>
      </c>
      <c r="E692" s="107" t="s">
        <v>2053</v>
      </c>
      <c r="F692" s="107" t="s">
        <v>59</v>
      </c>
      <c r="G692" s="232">
        <v>426028440</v>
      </c>
      <c r="H692" s="230">
        <f t="shared" si="17"/>
        <v>76</v>
      </c>
      <c r="I692" s="223" t="s">
        <v>2049</v>
      </c>
      <c r="J692" s="232" t="s">
        <v>2092</v>
      </c>
      <c r="K692" s="230" t="s">
        <v>53</v>
      </c>
      <c r="L692" s="230" t="s">
        <v>48</v>
      </c>
      <c r="M692" s="107">
        <v>4</v>
      </c>
      <c r="N692" s="108">
        <v>3</v>
      </c>
      <c r="O692" s="108" t="s">
        <v>863</v>
      </c>
      <c r="P692" s="227"/>
      <c r="Q692" s="108" t="s">
        <v>2201</v>
      </c>
      <c r="R692" s="226"/>
      <c r="S692" s="226"/>
      <c r="T692" s="173"/>
      <c r="U692" s="177"/>
      <c r="V692" s="173"/>
      <c r="W692" s="196"/>
      <c r="X692" s="173"/>
      <c r="Y692" s="173"/>
      <c r="Z692" s="173"/>
      <c r="AD692" s="211"/>
      <c r="AE692" s="211"/>
      <c r="AF692" s="211"/>
      <c r="AG692" s="211"/>
      <c r="AH692" s="205"/>
      <c r="AI692" s="226"/>
      <c r="AJ692" s="318"/>
      <c r="AL692" s="226"/>
      <c r="AN692" s="370"/>
      <c r="AO692" s="487"/>
      <c r="AP692" s="488"/>
      <c r="AQ692" s="492"/>
      <c r="AR692" s="373"/>
      <c r="AS692" s="490"/>
      <c r="AT692" s="325"/>
      <c r="AU692" s="505"/>
      <c r="AV692" s="506"/>
      <c r="AW692" s="505"/>
      <c r="AX692" s="507"/>
      <c r="AY692" s="508"/>
      <c r="AZ692" s="505"/>
      <c r="BA692" s="509"/>
      <c r="BB692" s="509"/>
      <c r="BC692" s="505"/>
      <c r="BD692" s="505"/>
      <c r="BE692" s="505"/>
      <c r="BF692" s="505"/>
      <c r="BG692" s="505"/>
      <c r="BJ692" s="341"/>
      <c r="BK692" s="342"/>
      <c r="BL692" s="226"/>
      <c r="BM692" s="226"/>
      <c r="BO692" s="162"/>
      <c r="BP692" s="62"/>
      <c r="BQ692" s="62"/>
      <c r="CB692" s="226"/>
      <c r="CC692" s="226"/>
      <c r="CL692" s="66"/>
      <c r="CM692" s="66"/>
      <c r="CT692" s="226"/>
      <c r="CU692" s="226"/>
      <c r="CV692" s="158"/>
      <c r="CW692" s="158"/>
      <c r="CX692" s="62"/>
      <c r="CY692" s="62"/>
      <c r="CZ692" s="335"/>
      <c r="DB692" s="226"/>
      <c r="DG692" s="4"/>
      <c r="DI692" s="226"/>
      <c r="DL692" s="231"/>
      <c r="DO692" s="46" t="s">
        <v>48</v>
      </c>
      <c r="DP692" s="605" t="s">
        <v>161</v>
      </c>
      <c r="DR692" s="1070" t="s">
        <v>2092</v>
      </c>
      <c r="DX692" s="223" t="s">
        <v>863</v>
      </c>
      <c r="DY692" s="223" t="s">
        <v>863</v>
      </c>
      <c r="DZ692" s="274">
        <v>522</v>
      </c>
      <c r="EA692" s="908">
        <v>19.5</v>
      </c>
      <c r="EB692" s="908">
        <v>80.5</v>
      </c>
      <c r="EC692" s="457">
        <v>4.7</v>
      </c>
      <c r="ED692" s="908" t="s">
        <v>863</v>
      </c>
      <c r="EE692" s="908" t="s">
        <v>863</v>
      </c>
      <c r="EF692" s="230">
        <v>5.56</v>
      </c>
      <c r="EG692" s="457" t="s">
        <v>2758</v>
      </c>
      <c r="EI692" s="107">
        <v>4</v>
      </c>
      <c r="EJ692" s="107">
        <v>3</v>
      </c>
      <c r="EU692" s="233"/>
      <c r="EX692" s="93"/>
      <c r="FB692" s="601"/>
      <c r="FC692" s="601"/>
      <c r="FD692" s="93"/>
      <c r="FE692" s="93"/>
      <c r="FF692" s="93"/>
      <c r="FH692" s="589"/>
      <c r="FI692" s="589"/>
      <c r="FJ692" s="589"/>
      <c r="FK692" s="592"/>
      <c r="FL692" s="592"/>
      <c r="FM692" s="592"/>
      <c r="FN692" s="602"/>
      <c r="FO692" s="544"/>
      <c r="FP692" s="93"/>
      <c r="FQ692" s="101"/>
      <c r="FR692" s="93"/>
      <c r="GR692" s="225"/>
      <c r="GS692" s="225"/>
    </row>
    <row r="693" spans="1:201" hidden="1" x14ac:dyDescent="0.25">
      <c r="A693" s="101">
        <v>574</v>
      </c>
      <c r="B693" s="228">
        <f>COUNTIFS($E$1:E693,E693,$G$1:G693,G693)</f>
        <v>4</v>
      </c>
      <c r="C693" s="228"/>
      <c r="D693" s="966">
        <v>9511</v>
      </c>
      <c r="E693" s="107" t="s">
        <v>1711</v>
      </c>
      <c r="F693" s="107" t="s">
        <v>81</v>
      </c>
      <c r="G693" s="232">
        <v>7501034596</v>
      </c>
      <c r="H693" s="230">
        <f t="shared" si="17"/>
        <v>43</v>
      </c>
      <c r="I693" s="223" t="s">
        <v>2049</v>
      </c>
      <c r="J693" s="232" t="s">
        <v>1890</v>
      </c>
      <c r="K693" s="230" t="s">
        <v>53</v>
      </c>
      <c r="L693" s="230" t="s">
        <v>48</v>
      </c>
      <c r="M693" s="107">
        <v>7</v>
      </c>
      <c r="N693" s="108">
        <v>3</v>
      </c>
      <c r="O693" s="108" t="s">
        <v>863</v>
      </c>
      <c r="P693" s="227"/>
      <c r="Q693" s="108" t="s">
        <v>2201</v>
      </c>
      <c r="R693" s="226"/>
      <c r="S693" s="226"/>
      <c r="T693" s="173"/>
      <c r="U693" s="177"/>
      <c r="V693" s="173"/>
      <c r="W693" s="196"/>
      <c r="X693" s="173"/>
      <c r="Y693" s="173"/>
      <c r="Z693" s="173"/>
      <c r="AD693" s="211"/>
      <c r="AE693" s="211"/>
      <c r="AF693" s="211"/>
      <c r="AG693" s="211"/>
      <c r="AH693" s="205"/>
      <c r="AI693" s="226"/>
      <c r="AJ693" s="318"/>
      <c r="AL693" s="226"/>
      <c r="AN693" s="370"/>
      <c r="AO693" s="487"/>
      <c r="AP693" s="488"/>
      <c r="AQ693" s="492"/>
      <c r="AR693" s="373"/>
      <c r="AS693" s="490"/>
      <c r="AT693" s="325"/>
      <c r="AU693" s="505"/>
      <c r="AV693" s="506"/>
      <c r="AW693" s="505"/>
      <c r="AX693" s="507"/>
      <c r="AY693" s="508"/>
      <c r="AZ693" s="505"/>
      <c r="BA693" s="509"/>
      <c r="BB693" s="509"/>
      <c r="BC693" s="505"/>
      <c r="BD693" s="505"/>
      <c r="BE693" s="505"/>
      <c r="BF693" s="505"/>
      <c r="BG693" s="505"/>
      <c r="BJ693" s="341"/>
      <c r="BK693" s="342"/>
      <c r="BL693" s="226"/>
      <c r="BM693" s="226"/>
      <c r="BO693" s="162"/>
      <c r="BP693" s="62"/>
      <c r="BQ693" s="62"/>
      <c r="CB693" s="226"/>
      <c r="CC693" s="226"/>
      <c r="CL693" s="66"/>
      <c r="CM693" s="66"/>
      <c r="CT693" s="226"/>
      <c r="CU693" s="226"/>
      <c r="CV693" s="158"/>
      <c r="CW693" s="158"/>
      <c r="CX693" s="62"/>
      <c r="CY693" s="62"/>
      <c r="CZ693" s="335"/>
      <c r="DB693" s="226"/>
      <c r="DG693" s="4"/>
      <c r="DI693" s="226"/>
      <c r="DL693" s="231"/>
      <c r="DO693" s="46" t="s">
        <v>48</v>
      </c>
      <c r="DP693" s="605" t="s">
        <v>161</v>
      </c>
      <c r="DR693" s="1070" t="s">
        <v>1890</v>
      </c>
      <c r="DX693" s="230" t="s">
        <v>863</v>
      </c>
      <c r="DY693" s="230" t="s">
        <v>863</v>
      </c>
      <c r="DZ693" s="230">
        <v>228</v>
      </c>
      <c r="EA693" s="230">
        <v>11.4</v>
      </c>
      <c r="EB693" s="230">
        <v>88.6</v>
      </c>
      <c r="EC693" s="230">
        <v>0.6</v>
      </c>
      <c r="ED693" s="230">
        <v>782</v>
      </c>
      <c r="EE693" s="223" t="s">
        <v>863</v>
      </c>
      <c r="EF693" s="230">
        <v>2.67</v>
      </c>
      <c r="EG693" s="448" t="s">
        <v>2766</v>
      </c>
      <c r="EI693" s="107">
        <v>7</v>
      </c>
      <c r="EJ693" s="107">
        <v>3</v>
      </c>
      <c r="EU693" s="233"/>
      <c r="EX693" s="93"/>
      <c r="FB693" s="601"/>
      <c r="FC693" s="601"/>
      <c r="FD693" s="93"/>
      <c r="FE693" s="93"/>
      <c r="FF693" s="93"/>
      <c r="FH693" s="589"/>
      <c r="FI693" s="589"/>
      <c r="FJ693" s="589"/>
      <c r="FK693" s="592"/>
      <c r="FL693" s="592"/>
      <c r="FM693" s="592"/>
      <c r="FN693" s="602"/>
      <c r="FO693" s="544"/>
      <c r="FP693" s="93"/>
      <c r="FQ693" s="101"/>
      <c r="FR693" s="93"/>
      <c r="GR693" s="225"/>
      <c r="GS693" s="225"/>
    </row>
    <row r="694" spans="1:201" hidden="1" x14ac:dyDescent="0.25">
      <c r="A694" s="101">
        <v>575</v>
      </c>
      <c r="B694" s="228">
        <f>COUNTIFS($E$1:E694,E694,$G$1:G694,G694)</f>
        <v>1</v>
      </c>
      <c r="C694" s="228"/>
      <c r="D694" s="1046">
        <v>9519</v>
      </c>
      <c r="E694" s="562" t="s">
        <v>2054</v>
      </c>
      <c r="F694" s="562" t="s">
        <v>90</v>
      </c>
      <c r="G694" s="210">
        <v>5409051010</v>
      </c>
      <c r="H694" s="207">
        <f t="shared" si="17"/>
        <v>64</v>
      </c>
      <c r="I694" s="209" t="s">
        <v>2055</v>
      </c>
      <c r="J694" s="210" t="s">
        <v>1890</v>
      </c>
      <c r="K694" s="207" t="s">
        <v>53</v>
      </c>
      <c r="L694" s="207" t="s">
        <v>48</v>
      </c>
      <c r="M694" s="562">
        <v>18</v>
      </c>
      <c r="N694" s="237" t="s">
        <v>435</v>
      </c>
      <c r="O694" s="237" t="s">
        <v>863</v>
      </c>
      <c r="P694" s="227"/>
      <c r="Q694" s="237" t="s">
        <v>2201</v>
      </c>
      <c r="R694" s="226"/>
      <c r="S694" s="226"/>
      <c r="T694" s="173"/>
      <c r="U694" s="177"/>
      <c r="V694" s="173"/>
      <c r="W694" s="196"/>
      <c r="X694" s="173"/>
      <c r="Y694" s="173"/>
      <c r="Z694" s="173"/>
      <c r="AD694" s="211"/>
      <c r="AE694" s="211"/>
      <c r="AF694" s="211"/>
      <c r="AG694" s="211"/>
      <c r="AH694" s="205"/>
      <c r="AI694" s="226"/>
      <c r="AJ694" s="318"/>
      <c r="AL694" s="226"/>
      <c r="AN694" s="370"/>
      <c r="AO694" s="487"/>
      <c r="AP694" s="488"/>
      <c r="AQ694" s="492"/>
      <c r="AR694" s="373"/>
      <c r="AS694" s="490"/>
      <c r="AT694" s="325"/>
      <c r="AU694" s="505"/>
      <c r="AV694" s="506"/>
      <c r="AW694" s="505"/>
      <c r="AX694" s="507"/>
      <c r="AY694" s="508"/>
      <c r="AZ694" s="505"/>
      <c r="BA694" s="509"/>
      <c r="BB694" s="509"/>
      <c r="BC694" s="505"/>
      <c r="BD694" s="505"/>
      <c r="BE694" s="505"/>
      <c r="BF694" s="505"/>
      <c r="BG694" s="505"/>
      <c r="BJ694" s="341"/>
      <c r="BK694" s="342"/>
      <c r="BL694" s="226"/>
      <c r="BM694" s="226"/>
      <c r="BO694" s="162"/>
      <c r="BP694" s="62"/>
      <c r="BQ694" s="62"/>
      <c r="CB694" s="226"/>
      <c r="CC694" s="226"/>
      <c r="CL694" s="66"/>
      <c r="CM694" s="66"/>
      <c r="CT694" s="226"/>
      <c r="CU694" s="226"/>
      <c r="CV694" s="158"/>
      <c r="CW694" s="158"/>
      <c r="CX694" s="62"/>
      <c r="CY694" s="62"/>
      <c r="CZ694" s="335"/>
      <c r="DB694" s="226"/>
      <c r="DG694" s="4"/>
      <c r="DI694" s="226"/>
      <c r="DL694" s="231"/>
      <c r="DO694" s="46" t="s">
        <v>48</v>
      </c>
      <c r="DP694" s="605" t="s">
        <v>158</v>
      </c>
      <c r="DQ694" s="230">
        <v>2</v>
      </c>
      <c r="DR694" s="1070" t="s">
        <v>1890</v>
      </c>
      <c r="DX694" s="223" t="s">
        <v>863</v>
      </c>
      <c r="DY694" s="223" t="s">
        <v>863</v>
      </c>
      <c r="DZ694" s="457">
        <v>20868</v>
      </c>
      <c r="EA694" s="457">
        <v>80.599999999999994</v>
      </c>
      <c r="EB694" s="230">
        <v>19.399999999999999</v>
      </c>
      <c r="EC694" s="223" t="s">
        <v>863</v>
      </c>
      <c r="ED694" s="223" t="s">
        <v>863</v>
      </c>
      <c r="EE694" s="223" t="s">
        <v>863</v>
      </c>
      <c r="EF694" s="223" t="s">
        <v>863</v>
      </c>
      <c r="EG694" s="230">
        <v>0</v>
      </c>
      <c r="EI694" s="107">
        <v>18</v>
      </c>
      <c r="EJ694" s="107" t="s">
        <v>435</v>
      </c>
      <c r="EQ694" s="548">
        <v>1</v>
      </c>
      <c r="ES694" s="548">
        <v>2</v>
      </c>
      <c r="ET694" s="548">
        <v>2</v>
      </c>
      <c r="EU694" s="233"/>
      <c r="EX694" s="93"/>
      <c r="FB694" s="601"/>
      <c r="FC694" s="601"/>
      <c r="FD694" s="93"/>
      <c r="FE694" s="93"/>
      <c r="FF694" s="93"/>
      <c r="FH694" s="589"/>
      <c r="FI694" s="589"/>
      <c r="FJ694" s="589"/>
      <c r="FK694" s="592"/>
      <c r="FL694" s="592"/>
      <c r="FM694" s="592"/>
      <c r="FN694" s="602"/>
      <c r="FO694" s="544"/>
      <c r="FP694" s="93"/>
      <c r="FQ694" s="101"/>
      <c r="FR694" s="93"/>
      <c r="GR694" s="225"/>
      <c r="GS694" s="225"/>
    </row>
    <row r="695" spans="1:201" hidden="1" x14ac:dyDescent="0.25">
      <c r="A695" s="101">
        <v>576</v>
      </c>
      <c r="B695" s="228">
        <f>COUNTIFS($E$1:E695,E695,$G$1:G695,G695)</f>
        <v>1</v>
      </c>
      <c r="C695" s="228"/>
      <c r="D695" s="966">
        <v>9524</v>
      </c>
      <c r="E695" s="107" t="s">
        <v>2056</v>
      </c>
      <c r="F695" s="107" t="s">
        <v>1788</v>
      </c>
      <c r="G695" s="232">
        <v>6702180232</v>
      </c>
      <c r="H695" s="230">
        <f t="shared" si="17"/>
        <v>51</v>
      </c>
      <c r="I695" s="223" t="s">
        <v>2057</v>
      </c>
      <c r="J695" s="232" t="s">
        <v>2093</v>
      </c>
      <c r="K695" s="230" t="s">
        <v>53</v>
      </c>
      <c r="L695" s="230" t="s">
        <v>48</v>
      </c>
      <c r="M695" s="107">
        <v>13</v>
      </c>
      <c r="N695" s="108" t="s">
        <v>586</v>
      </c>
      <c r="O695" s="108" t="s">
        <v>863</v>
      </c>
      <c r="P695" s="227"/>
      <c r="Q695" s="108" t="s">
        <v>2201</v>
      </c>
      <c r="R695" s="226"/>
      <c r="S695" s="226"/>
      <c r="T695" s="173"/>
      <c r="U695" s="177"/>
      <c r="V695" s="173"/>
      <c r="W695" s="196"/>
      <c r="X695" s="173"/>
      <c r="Y695" s="173"/>
      <c r="Z695" s="173"/>
      <c r="AD695" s="211"/>
      <c r="AE695" s="211"/>
      <c r="AF695" s="211"/>
      <c r="AG695" s="211"/>
      <c r="AH695" s="205"/>
      <c r="AI695" s="226"/>
      <c r="AJ695" s="318"/>
      <c r="AL695" s="226"/>
      <c r="AN695" s="370"/>
      <c r="AO695" s="487"/>
      <c r="AP695" s="488"/>
      <c r="AQ695" s="492"/>
      <c r="AR695" s="373"/>
      <c r="AS695" s="490"/>
      <c r="AT695" s="325"/>
      <c r="AU695" s="505"/>
      <c r="AV695" s="506"/>
      <c r="AW695" s="505"/>
      <c r="AX695" s="507"/>
      <c r="AY695" s="508"/>
      <c r="AZ695" s="505"/>
      <c r="BA695" s="509"/>
      <c r="BB695" s="509"/>
      <c r="BC695" s="505"/>
      <c r="BD695" s="505"/>
      <c r="BE695" s="505"/>
      <c r="BF695" s="505"/>
      <c r="BG695" s="505"/>
      <c r="BJ695" s="341"/>
      <c r="BK695" s="342"/>
      <c r="BL695" s="226"/>
      <c r="BM695" s="226"/>
      <c r="BO695" s="162"/>
      <c r="BP695" s="62"/>
      <c r="BQ695" s="62"/>
      <c r="CB695" s="226"/>
      <c r="CC695" s="226"/>
      <c r="CL695" s="66"/>
      <c r="CM695" s="66"/>
      <c r="CT695" s="226"/>
      <c r="CU695" s="226"/>
      <c r="CV695" s="158"/>
      <c r="CW695" s="158"/>
      <c r="CX695" s="62"/>
      <c r="CY695" s="62"/>
      <c r="CZ695" s="335"/>
      <c r="DB695" s="226"/>
      <c r="DG695" s="4"/>
      <c r="DI695" s="226"/>
      <c r="DL695" s="231"/>
      <c r="DO695" s="46" t="s">
        <v>48</v>
      </c>
      <c r="DP695" s="605" t="s">
        <v>161</v>
      </c>
      <c r="DR695" s="1070" t="s">
        <v>2093</v>
      </c>
      <c r="DX695" s="223" t="s">
        <v>863</v>
      </c>
      <c r="DY695" s="223" t="s">
        <v>863</v>
      </c>
      <c r="DZ695" s="230">
        <v>615</v>
      </c>
      <c r="EA695" s="230">
        <v>3.9</v>
      </c>
      <c r="EB695" s="230">
        <v>96.1</v>
      </c>
      <c r="EC695" s="230">
        <v>2.5</v>
      </c>
      <c r="ED695" s="230">
        <v>706.7</v>
      </c>
      <c r="EE695" s="223" t="s">
        <v>863</v>
      </c>
      <c r="EF695" s="230">
        <v>2.6</v>
      </c>
      <c r="EG695" s="230">
        <v>0</v>
      </c>
      <c r="EI695" s="107">
        <v>13</v>
      </c>
      <c r="EJ695" s="107" t="s">
        <v>586</v>
      </c>
      <c r="EU695" s="233"/>
      <c r="EX695" s="93"/>
      <c r="FB695" s="601"/>
      <c r="FC695" s="601"/>
      <c r="FD695" s="93"/>
      <c r="FE695" s="93"/>
      <c r="FF695" s="93"/>
      <c r="FH695" s="589"/>
      <c r="FI695" s="589"/>
      <c r="FJ695" s="589"/>
      <c r="FK695" s="592"/>
      <c r="FL695" s="592"/>
      <c r="FM695" s="592"/>
      <c r="FN695" s="602"/>
      <c r="FO695" s="544"/>
      <c r="FP695" s="93"/>
      <c r="FQ695" s="101"/>
      <c r="FR695" s="93"/>
      <c r="GR695" s="225"/>
      <c r="GS695" s="225"/>
    </row>
    <row r="696" spans="1:201" hidden="1" x14ac:dyDescent="0.25">
      <c r="A696" s="101">
        <v>577</v>
      </c>
      <c r="B696" s="228">
        <f>COUNTIFS($E$1:E696,E696,$G$1:G696,G696)</f>
        <v>2</v>
      </c>
      <c r="C696" s="228"/>
      <c r="D696" s="1046">
        <v>9525</v>
      </c>
      <c r="E696" s="562" t="s">
        <v>1874</v>
      </c>
      <c r="F696" s="562" t="s">
        <v>249</v>
      </c>
      <c r="G696" s="210">
        <v>490719034</v>
      </c>
      <c r="H696" s="207">
        <f t="shared" si="17"/>
        <v>69</v>
      </c>
      <c r="I696" s="209" t="s">
        <v>2057</v>
      </c>
      <c r="J696" s="210" t="s">
        <v>2094</v>
      </c>
      <c r="K696" s="207" t="s">
        <v>53</v>
      </c>
      <c r="L696" s="207" t="s">
        <v>48</v>
      </c>
      <c r="M696" s="562">
        <v>28</v>
      </c>
      <c r="N696" s="237" t="s">
        <v>1955</v>
      </c>
      <c r="O696" s="237" t="s">
        <v>863</v>
      </c>
      <c r="P696" s="227"/>
      <c r="Q696" s="237" t="s">
        <v>2201</v>
      </c>
      <c r="R696" s="226"/>
      <c r="S696" s="226"/>
      <c r="T696" s="173"/>
      <c r="U696" s="177"/>
      <c r="V696" s="173"/>
      <c r="W696" s="196"/>
      <c r="X696" s="173"/>
      <c r="Y696" s="173"/>
      <c r="Z696" s="173"/>
      <c r="AD696" s="211"/>
      <c r="AE696" s="211"/>
      <c r="AF696" s="211"/>
      <c r="AG696" s="211"/>
      <c r="AH696" s="205"/>
      <c r="AI696" s="226"/>
      <c r="AJ696" s="318"/>
      <c r="AL696" s="226"/>
      <c r="AN696" s="370"/>
      <c r="AO696" s="487"/>
      <c r="AP696" s="488"/>
      <c r="AQ696" s="492"/>
      <c r="AR696" s="373"/>
      <c r="AS696" s="490"/>
      <c r="AT696" s="325"/>
      <c r="AU696" s="505"/>
      <c r="AV696" s="506"/>
      <c r="AW696" s="505"/>
      <c r="AX696" s="507"/>
      <c r="AY696" s="508"/>
      <c r="AZ696" s="505"/>
      <c r="BA696" s="509"/>
      <c r="BB696" s="509"/>
      <c r="BC696" s="505"/>
      <c r="BD696" s="505"/>
      <c r="BE696" s="505"/>
      <c r="BF696" s="505"/>
      <c r="BG696" s="505"/>
      <c r="BJ696" s="341"/>
      <c r="BK696" s="342"/>
      <c r="BL696" s="226"/>
      <c r="BM696" s="226"/>
      <c r="BO696" s="162"/>
      <c r="BP696" s="62"/>
      <c r="BQ696" s="62"/>
      <c r="CB696" s="226"/>
      <c r="CC696" s="226"/>
      <c r="CL696" s="66"/>
      <c r="CM696" s="66"/>
      <c r="CT696" s="226"/>
      <c r="CU696" s="226"/>
      <c r="CV696" s="158"/>
      <c r="CW696" s="158"/>
      <c r="CX696" s="62"/>
      <c r="CY696" s="62"/>
      <c r="CZ696" s="335"/>
      <c r="DB696" s="226"/>
      <c r="DG696" s="4"/>
      <c r="DI696" s="226"/>
      <c r="DL696" s="231"/>
      <c r="DO696" s="46" t="s">
        <v>48</v>
      </c>
      <c r="DP696" s="605" t="s">
        <v>161</v>
      </c>
      <c r="DR696" s="1070" t="s">
        <v>2094</v>
      </c>
      <c r="DX696" s="223" t="s">
        <v>863</v>
      </c>
      <c r="DY696" s="223" t="s">
        <v>863</v>
      </c>
      <c r="DZ696" s="230">
        <v>33211</v>
      </c>
      <c r="EA696" s="230">
        <v>91.6</v>
      </c>
      <c r="EB696" s="230">
        <v>8.4</v>
      </c>
      <c r="EC696" s="223" t="s">
        <v>863</v>
      </c>
      <c r="ED696" s="223" t="s">
        <v>863</v>
      </c>
      <c r="EE696" s="223" t="s">
        <v>863</v>
      </c>
      <c r="EF696" s="223" t="s">
        <v>863</v>
      </c>
      <c r="EG696" s="230">
        <v>0</v>
      </c>
      <c r="EI696" s="107">
        <v>28</v>
      </c>
      <c r="EJ696" s="107" t="s">
        <v>1955</v>
      </c>
      <c r="EQ696" s="548">
        <v>2</v>
      </c>
      <c r="ES696" s="548">
        <v>2</v>
      </c>
      <c r="ET696" s="548">
        <v>2</v>
      </c>
      <c r="EU696" s="233"/>
      <c r="EX696" s="93"/>
      <c r="FB696" s="601"/>
      <c r="FC696" s="601"/>
      <c r="FD696" s="93"/>
      <c r="FE696" s="93"/>
      <c r="FF696" s="93"/>
      <c r="FH696" s="589"/>
      <c r="FI696" s="589"/>
      <c r="FJ696" s="589"/>
      <c r="FK696" s="592"/>
      <c r="FL696" s="592"/>
      <c r="FM696" s="592"/>
      <c r="FN696" s="602"/>
      <c r="FO696" s="544"/>
      <c r="FP696" s="93"/>
      <c r="FQ696" s="101"/>
      <c r="FR696" s="93"/>
      <c r="GR696" s="225"/>
      <c r="GS696" s="225"/>
    </row>
    <row r="697" spans="1:201" hidden="1" x14ac:dyDescent="0.25">
      <c r="A697" s="101">
        <v>578</v>
      </c>
      <c r="B697" s="228">
        <f>COUNTIFS($E$1:E697,E697,$G$1:G697,G697)</f>
        <v>1</v>
      </c>
      <c r="C697" s="228"/>
      <c r="D697" s="966">
        <v>9546</v>
      </c>
      <c r="E697" s="107" t="s">
        <v>2058</v>
      </c>
      <c r="F697" s="107" t="s">
        <v>33</v>
      </c>
      <c r="G697" s="232">
        <v>415210405</v>
      </c>
      <c r="H697" s="230">
        <f t="shared" si="17"/>
        <v>77</v>
      </c>
      <c r="I697" s="223" t="s">
        <v>2059</v>
      </c>
      <c r="J697" s="232" t="s">
        <v>1890</v>
      </c>
      <c r="K697" s="230" t="s">
        <v>53</v>
      </c>
      <c r="L697" s="230" t="s">
        <v>48</v>
      </c>
      <c r="M697" s="107">
        <v>9</v>
      </c>
      <c r="N697" s="108">
        <v>6</v>
      </c>
      <c r="O697" s="108" t="s">
        <v>863</v>
      </c>
      <c r="P697" s="227"/>
      <c r="Q697" s="108" t="s">
        <v>2201</v>
      </c>
      <c r="R697" s="226"/>
      <c r="S697" s="226"/>
      <c r="T697" s="173"/>
      <c r="U697" s="177"/>
      <c r="V697" s="173"/>
      <c r="W697" s="196"/>
      <c r="X697" s="173"/>
      <c r="Y697" s="173"/>
      <c r="Z697" s="173"/>
      <c r="AD697" s="211"/>
      <c r="AE697" s="211"/>
      <c r="AF697" s="211"/>
      <c r="AG697" s="211"/>
      <c r="AH697" s="205"/>
      <c r="AI697" s="226"/>
      <c r="AJ697" s="318"/>
      <c r="AL697" s="226"/>
      <c r="AN697" s="370"/>
      <c r="AO697" s="487"/>
      <c r="AP697" s="488"/>
      <c r="AQ697" s="492"/>
      <c r="AR697" s="373"/>
      <c r="AS697" s="490"/>
      <c r="AT697" s="325"/>
      <c r="AU697" s="505"/>
      <c r="AV697" s="506"/>
      <c r="AW697" s="505"/>
      <c r="AX697" s="507"/>
      <c r="AY697" s="508"/>
      <c r="AZ697" s="505"/>
      <c r="BA697" s="509"/>
      <c r="BB697" s="509"/>
      <c r="BC697" s="505"/>
      <c r="BD697" s="505"/>
      <c r="BE697" s="505"/>
      <c r="BF697" s="505"/>
      <c r="BG697" s="505"/>
      <c r="BJ697" s="341"/>
      <c r="BK697" s="342"/>
      <c r="BL697" s="226"/>
      <c r="BM697" s="226"/>
      <c r="BO697" s="162"/>
      <c r="BP697" s="62"/>
      <c r="BQ697" s="62"/>
      <c r="CB697" s="226"/>
      <c r="CC697" s="226"/>
      <c r="CL697" s="66"/>
      <c r="CM697" s="66"/>
      <c r="CT697" s="226"/>
      <c r="CU697" s="226"/>
      <c r="CV697" s="158"/>
      <c r="CW697" s="158"/>
      <c r="CX697" s="62"/>
      <c r="CY697" s="62"/>
      <c r="CZ697" s="335"/>
      <c r="DB697" s="226"/>
      <c r="DG697" s="4"/>
      <c r="DI697" s="226"/>
      <c r="DL697" s="231"/>
      <c r="DO697" s="46" t="s">
        <v>48</v>
      </c>
      <c r="DP697" s="605" t="s">
        <v>158</v>
      </c>
      <c r="DQ697" s="230">
        <v>2</v>
      </c>
      <c r="DR697" s="1070" t="s">
        <v>1104</v>
      </c>
      <c r="DS697" s="546" t="s">
        <v>1140</v>
      </c>
      <c r="DX697" s="223">
        <v>20.399999999999999</v>
      </c>
      <c r="DY697" s="223" t="s">
        <v>863</v>
      </c>
      <c r="DZ697" s="223">
        <v>6909</v>
      </c>
      <c r="EA697" s="223">
        <v>54.9</v>
      </c>
      <c r="EB697" s="223">
        <v>45.1</v>
      </c>
      <c r="EC697" s="457">
        <v>13.1</v>
      </c>
      <c r="ED697" s="457">
        <v>2522</v>
      </c>
      <c r="EE697" s="223" t="s">
        <v>863</v>
      </c>
      <c r="EF697" s="457">
        <v>1.94</v>
      </c>
      <c r="EG697" s="223">
        <v>0</v>
      </c>
      <c r="EH697" s="547">
        <v>7</v>
      </c>
      <c r="EI697" s="107">
        <v>9</v>
      </c>
      <c r="EJ697" s="107">
        <v>6</v>
      </c>
      <c r="EQ697" s="548">
        <v>2</v>
      </c>
      <c r="ES697" s="548">
        <v>3</v>
      </c>
      <c r="ET697" s="548">
        <v>2</v>
      </c>
      <c r="EU697" s="233"/>
      <c r="EX697" s="93"/>
      <c r="FB697" s="601"/>
      <c r="FC697" s="601"/>
      <c r="FD697" s="93"/>
      <c r="FE697" s="93"/>
      <c r="FF697" s="93"/>
      <c r="FH697" s="589"/>
      <c r="FI697" s="589"/>
      <c r="FJ697" s="589"/>
      <c r="FK697" s="592"/>
      <c r="FL697" s="592"/>
      <c r="FM697" s="592"/>
      <c r="FN697" s="602"/>
      <c r="FO697" s="544"/>
      <c r="FP697" s="93"/>
      <c r="FQ697" s="101"/>
      <c r="FR697" s="93"/>
      <c r="GR697" s="225"/>
      <c r="GS697" s="225"/>
    </row>
    <row r="698" spans="1:201" s="260" customFormat="1" hidden="1" x14ac:dyDescent="0.25">
      <c r="A698" s="101">
        <v>579</v>
      </c>
      <c r="B698" s="228">
        <f>COUNTIFS($E$1:E698,E698,$G$1:G698,G698)</f>
        <v>1</v>
      </c>
      <c r="C698" s="228"/>
      <c r="D698" s="966">
        <v>9551</v>
      </c>
      <c r="E698" s="107" t="s">
        <v>2060</v>
      </c>
      <c r="F698" s="107" t="s">
        <v>63</v>
      </c>
      <c r="G698" s="232">
        <v>420304141</v>
      </c>
      <c r="H698" s="230">
        <f t="shared" si="17"/>
        <v>76</v>
      </c>
      <c r="I698" s="223" t="s">
        <v>2061</v>
      </c>
      <c r="J698" s="232" t="s">
        <v>2095</v>
      </c>
      <c r="K698" s="230" t="s">
        <v>53</v>
      </c>
      <c r="L698" s="230" t="s">
        <v>48</v>
      </c>
      <c r="M698" s="107">
        <v>5</v>
      </c>
      <c r="N698" s="107">
        <v>3</v>
      </c>
      <c r="O698" s="107" t="s">
        <v>863</v>
      </c>
      <c r="P698" s="228"/>
      <c r="Q698" s="107" t="s">
        <v>2201</v>
      </c>
      <c r="R698" s="230"/>
      <c r="S698" s="230"/>
      <c r="T698" s="172"/>
      <c r="U698" s="175"/>
      <c r="V698" s="172"/>
      <c r="W698" s="172"/>
      <c r="X698" s="172"/>
      <c r="Y698" s="172"/>
      <c r="Z698" s="172"/>
      <c r="AA698" s="457"/>
      <c r="AB698" s="457"/>
      <c r="AC698" s="230"/>
      <c r="AD698" s="594"/>
      <c r="AE698" s="594"/>
      <c r="AF698" s="594"/>
      <c r="AG698" s="594"/>
      <c r="AH698" s="261"/>
      <c r="AI698" s="230"/>
      <c r="AJ698" s="524"/>
      <c r="AK698" s="230"/>
      <c r="AL698" s="230"/>
      <c r="AM698" s="230"/>
      <c r="AN698" s="525"/>
      <c r="AO698" s="525"/>
      <c r="AP698" s="525"/>
      <c r="AQ698" s="492"/>
      <c r="AR698" s="323"/>
      <c r="AS698" s="595"/>
      <c r="AT698" s="527"/>
      <c r="AU698" s="596"/>
      <c r="AV698" s="597"/>
      <c r="AW698" s="596"/>
      <c r="AX698" s="598"/>
      <c r="AY698" s="599"/>
      <c r="AZ698" s="596"/>
      <c r="BA698" s="600"/>
      <c r="BB698" s="600"/>
      <c r="BC698" s="596"/>
      <c r="BD698" s="596"/>
      <c r="BE698" s="596"/>
      <c r="BF698" s="596"/>
      <c r="BG698" s="596"/>
      <c r="BH698" s="230"/>
      <c r="BI698" s="230"/>
      <c r="BJ698" s="446"/>
      <c r="BK698" s="447"/>
      <c r="BL698" s="230"/>
      <c r="BM698" s="230"/>
      <c r="BN698" s="230"/>
      <c r="BO698" s="586"/>
      <c r="BP698" s="98"/>
      <c r="BQ698" s="98"/>
      <c r="BR698" s="98"/>
      <c r="BS698" s="98"/>
      <c r="BT698" s="98"/>
      <c r="BU698" s="98"/>
      <c r="BV698" s="98"/>
      <c r="BW698" s="98"/>
      <c r="BX698" s="98"/>
      <c r="BY698" s="98"/>
      <c r="BZ698" s="98"/>
      <c r="CA698" s="98"/>
      <c r="CB698" s="230"/>
      <c r="CC698" s="230"/>
      <c r="CD698" s="230"/>
      <c r="CE698" s="230"/>
      <c r="CF698" s="230"/>
      <c r="CG698" s="230"/>
      <c r="CH698" s="230"/>
      <c r="CI698" s="230"/>
      <c r="CJ698" s="230"/>
      <c r="CK698" s="230"/>
      <c r="CL698" s="71"/>
      <c r="CM698" s="71"/>
      <c r="CN698" s="71"/>
      <c r="CO698" s="71"/>
      <c r="CP698" s="71"/>
      <c r="CQ698" s="71"/>
      <c r="CR698" s="71"/>
      <c r="CS698" s="71"/>
      <c r="CT698" s="230"/>
      <c r="CU698" s="230"/>
      <c r="CV698" s="217"/>
      <c r="CW698" s="217"/>
      <c r="CX698" s="98"/>
      <c r="CY698" s="98"/>
      <c r="CZ698" s="448"/>
      <c r="DA698" s="230"/>
      <c r="DB698" s="230"/>
      <c r="DC698" s="230"/>
      <c r="DD698" s="230"/>
      <c r="DE698" s="230"/>
      <c r="DF698" s="230"/>
      <c r="DG698" s="233"/>
      <c r="DH698" s="230"/>
      <c r="DI698" s="230"/>
      <c r="DJ698" s="230"/>
      <c r="DK698" s="230"/>
      <c r="DL698" s="223"/>
      <c r="DM698" s="230"/>
      <c r="DN698" s="98"/>
      <c r="DO698" s="279" t="s">
        <v>48</v>
      </c>
      <c r="DP698" s="605" t="s">
        <v>158</v>
      </c>
      <c r="DQ698" s="230">
        <v>2</v>
      </c>
      <c r="DR698" s="1070" t="s">
        <v>2095</v>
      </c>
      <c r="DS698" s="547"/>
      <c r="DT698" s="230">
        <v>0</v>
      </c>
      <c r="DU698" s="230">
        <v>0</v>
      </c>
      <c r="DV698" s="107" t="s">
        <v>863</v>
      </c>
      <c r="DW698" s="107" t="s">
        <v>863</v>
      </c>
      <c r="DX698" s="230">
        <v>0.6</v>
      </c>
      <c r="DY698" s="223" t="s">
        <v>863</v>
      </c>
      <c r="DZ698" s="230">
        <v>387</v>
      </c>
      <c r="EA698" s="230">
        <v>16.5</v>
      </c>
      <c r="EB698" s="230">
        <v>83.5</v>
      </c>
      <c r="EC698" s="223" t="s">
        <v>863</v>
      </c>
      <c r="ED698" s="223" t="s">
        <v>863</v>
      </c>
      <c r="EE698" s="223" t="s">
        <v>863</v>
      </c>
      <c r="EF698" s="223" t="s">
        <v>863</v>
      </c>
      <c r="EG698" s="223" t="s">
        <v>863</v>
      </c>
      <c r="EH698" s="547"/>
      <c r="EI698" s="107">
        <v>5</v>
      </c>
      <c r="EJ698" s="107">
        <v>3</v>
      </c>
      <c r="EK698" s="457">
        <v>10</v>
      </c>
      <c r="EL698" s="457"/>
      <c r="EM698" s="457">
        <v>1</v>
      </c>
      <c r="EN698" s="457">
        <v>185</v>
      </c>
      <c r="EO698" s="457">
        <v>113</v>
      </c>
      <c r="EP698" s="548"/>
      <c r="EQ698" s="548">
        <v>1</v>
      </c>
      <c r="ER698" s="609" t="s">
        <v>863</v>
      </c>
      <c r="ES698" s="1069" t="s">
        <v>2230</v>
      </c>
      <c r="ET698" s="549" t="s">
        <v>863</v>
      </c>
      <c r="EU698" s="233" t="s">
        <v>863</v>
      </c>
      <c r="EV698" s="457"/>
      <c r="EW698" s="457"/>
      <c r="EX698" s="93"/>
      <c r="EY698" s="93"/>
      <c r="EZ698" s="93"/>
      <c r="FA698" s="93"/>
      <c r="FB698" s="601"/>
      <c r="FC698" s="601"/>
      <c r="FD698" s="93"/>
      <c r="FE698" s="93"/>
      <c r="FF698" s="93"/>
      <c r="FG698" s="93"/>
      <c r="FH698" s="589"/>
      <c r="FI698" s="589"/>
      <c r="FJ698" s="589"/>
      <c r="FK698" s="592"/>
      <c r="FL698" s="592"/>
      <c r="FM698" s="592"/>
      <c r="FN698" s="602"/>
      <c r="FO698" s="544"/>
      <c r="FP698" s="93"/>
      <c r="FQ698" s="101"/>
      <c r="FR698" s="93"/>
      <c r="FS698" s="93"/>
      <c r="FT698" s="93"/>
      <c r="FU698" s="93"/>
      <c r="FV698" s="93"/>
      <c r="FW698" s="93"/>
      <c r="FX698" s="93"/>
      <c r="FY698" s="93"/>
      <c r="FZ698" s="93"/>
      <c r="GA698" s="93"/>
      <c r="GB698" s="93"/>
      <c r="GC698" s="93"/>
      <c r="GD698" s="93"/>
      <c r="GE698" s="93"/>
      <c r="GF698" s="93"/>
      <c r="GG698" s="93"/>
      <c r="GH698" s="93"/>
      <c r="GI698" s="93"/>
      <c r="GJ698" s="93"/>
      <c r="GK698" s="93"/>
      <c r="GL698" s="93"/>
      <c r="GM698" s="93"/>
      <c r="GN698" s="93"/>
      <c r="GO698" s="93"/>
      <c r="GP698" s="93"/>
      <c r="GQ698" s="93"/>
      <c r="GR698" s="93"/>
      <c r="GS698" s="93"/>
    </row>
    <row r="699" spans="1:201" hidden="1" x14ac:dyDescent="0.25">
      <c r="A699" s="101">
        <v>580</v>
      </c>
      <c r="B699" s="228">
        <f>COUNTIFS($E$1:E699,E699,$G$1:G699,G699)</f>
        <v>1</v>
      </c>
      <c r="C699" s="228"/>
      <c r="D699" s="966">
        <v>9552</v>
      </c>
      <c r="E699" s="107" t="s">
        <v>2062</v>
      </c>
      <c r="F699" s="107" t="s">
        <v>36</v>
      </c>
      <c r="G699" s="232">
        <v>5612171499</v>
      </c>
      <c r="H699" s="230">
        <f t="shared" si="17"/>
        <v>62</v>
      </c>
      <c r="I699" s="223" t="s">
        <v>2061</v>
      </c>
      <c r="J699" s="232" t="s">
        <v>2096</v>
      </c>
      <c r="K699" s="230" t="s">
        <v>53</v>
      </c>
      <c r="L699" s="230" t="s">
        <v>48</v>
      </c>
      <c r="M699" s="107">
        <v>8</v>
      </c>
      <c r="N699" s="108">
        <v>3</v>
      </c>
      <c r="O699" s="108" t="s">
        <v>863</v>
      </c>
      <c r="P699" s="227"/>
      <c r="Q699" s="108" t="s">
        <v>2201</v>
      </c>
      <c r="R699" s="226"/>
      <c r="S699" s="226"/>
      <c r="T699" s="173"/>
      <c r="U699" s="177"/>
      <c r="V699" s="173"/>
      <c r="W699" s="196"/>
      <c r="X699" s="173"/>
      <c r="Y699" s="173"/>
      <c r="Z699" s="173"/>
      <c r="AD699" s="211"/>
      <c r="AE699" s="211"/>
      <c r="AF699" s="211"/>
      <c r="AG699" s="211"/>
      <c r="AH699" s="205"/>
      <c r="AI699" s="226"/>
      <c r="AJ699" s="318"/>
      <c r="AL699" s="226"/>
      <c r="AN699" s="370"/>
      <c r="AO699" s="487"/>
      <c r="AP699" s="488"/>
      <c r="AQ699" s="492"/>
      <c r="AR699" s="373"/>
      <c r="AS699" s="490"/>
      <c r="AT699" s="325"/>
      <c r="AU699" s="505"/>
      <c r="AV699" s="506"/>
      <c r="AW699" s="505"/>
      <c r="AX699" s="507"/>
      <c r="AY699" s="508"/>
      <c r="AZ699" s="505"/>
      <c r="BA699" s="509"/>
      <c r="BB699" s="509"/>
      <c r="BC699" s="505"/>
      <c r="BD699" s="505"/>
      <c r="BE699" s="505"/>
      <c r="BF699" s="505"/>
      <c r="BG699" s="505"/>
      <c r="BJ699" s="341"/>
      <c r="BK699" s="342"/>
      <c r="BL699" s="226"/>
      <c r="BM699" s="226"/>
      <c r="BO699" s="162"/>
      <c r="BP699" s="62"/>
      <c r="BQ699" s="62"/>
      <c r="CB699" s="226"/>
      <c r="CC699" s="226"/>
      <c r="CL699" s="66"/>
      <c r="CM699" s="66"/>
      <c r="CT699" s="226"/>
      <c r="CU699" s="226"/>
      <c r="CV699" s="158"/>
      <c r="CW699" s="158"/>
      <c r="CX699" s="62"/>
      <c r="CY699" s="62"/>
      <c r="CZ699" s="335"/>
      <c r="DB699" s="226"/>
      <c r="DG699" s="4"/>
      <c r="DI699" s="226"/>
      <c r="DL699" s="231"/>
      <c r="DO699" s="46" t="s">
        <v>48</v>
      </c>
      <c r="DP699" s="605" t="s">
        <v>2107</v>
      </c>
      <c r="DR699" s="1070" t="s">
        <v>2096</v>
      </c>
      <c r="DX699" s="223" t="s">
        <v>863</v>
      </c>
      <c r="DY699" s="223" t="s">
        <v>863</v>
      </c>
      <c r="DZ699" s="230">
        <v>190</v>
      </c>
      <c r="EA699" s="230">
        <v>22.6</v>
      </c>
      <c r="EB699" s="230">
        <v>77.400000000000006</v>
      </c>
      <c r="EC699" s="223" t="s">
        <v>863</v>
      </c>
      <c r="ED699" s="223" t="s">
        <v>863</v>
      </c>
      <c r="EE699" s="223" t="s">
        <v>863</v>
      </c>
      <c r="EF699" s="223" t="s">
        <v>863</v>
      </c>
      <c r="EG699" s="230">
        <v>0</v>
      </c>
      <c r="EI699" s="107">
        <v>8</v>
      </c>
      <c r="EJ699" s="107">
        <v>3</v>
      </c>
      <c r="EU699" s="233"/>
      <c r="EX699" s="93"/>
      <c r="FB699" s="601"/>
      <c r="FC699" s="601"/>
      <c r="FD699" s="93"/>
      <c r="FE699" s="93"/>
      <c r="FF699" s="93"/>
      <c r="FH699" s="589"/>
      <c r="FI699" s="589"/>
      <c r="FJ699" s="589"/>
      <c r="FK699" s="592"/>
      <c r="FL699" s="592"/>
      <c r="FM699" s="592"/>
      <c r="FN699" s="602"/>
      <c r="FO699" s="544"/>
      <c r="FP699" s="93"/>
      <c r="FQ699" s="101"/>
      <c r="FR699" s="93"/>
      <c r="GR699" s="225"/>
      <c r="GS699" s="225"/>
    </row>
    <row r="700" spans="1:201" hidden="1" x14ac:dyDescent="0.25">
      <c r="A700" s="101">
        <v>581</v>
      </c>
      <c r="B700" s="228">
        <f>COUNTIFS($E$1:E700,E700,$G$1:G700,G700)</f>
        <v>2</v>
      </c>
      <c r="C700" s="228"/>
      <c r="D700" s="1046">
        <v>9553</v>
      </c>
      <c r="E700" s="562" t="s">
        <v>363</v>
      </c>
      <c r="F700" s="562" t="s">
        <v>286</v>
      </c>
      <c r="G700" s="210">
        <v>400319771</v>
      </c>
      <c r="H700" s="207">
        <f t="shared" si="17"/>
        <v>78</v>
      </c>
      <c r="I700" s="209" t="s">
        <v>2061</v>
      </c>
      <c r="J700" s="210" t="s">
        <v>2097</v>
      </c>
      <c r="K700" s="207" t="s">
        <v>53</v>
      </c>
      <c r="L700" s="207" t="s">
        <v>48</v>
      </c>
      <c r="M700" s="562">
        <v>15</v>
      </c>
      <c r="N700" s="237">
        <v>3</v>
      </c>
      <c r="O700" s="237" t="s">
        <v>863</v>
      </c>
      <c r="P700" s="227"/>
      <c r="Q700" s="237" t="s">
        <v>2201</v>
      </c>
      <c r="R700" s="226"/>
      <c r="S700" s="226"/>
      <c r="T700" s="173"/>
      <c r="U700" s="177"/>
      <c r="V700" s="173"/>
      <c r="W700" s="196"/>
      <c r="X700" s="173"/>
      <c r="Y700" s="173"/>
      <c r="Z700" s="173"/>
      <c r="AD700" s="211"/>
      <c r="AE700" s="211"/>
      <c r="AF700" s="211"/>
      <c r="AG700" s="211"/>
      <c r="AH700" s="205"/>
      <c r="AI700" s="226"/>
      <c r="AJ700" s="318"/>
      <c r="AL700" s="226"/>
      <c r="AN700" s="370"/>
      <c r="AO700" s="487"/>
      <c r="AP700" s="488"/>
      <c r="AQ700" s="492"/>
      <c r="AR700" s="373"/>
      <c r="AS700" s="490"/>
      <c r="AT700" s="325"/>
      <c r="AU700" s="505"/>
      <c r="AV700" s="506"/>
      <c r="AW700" s="505"/>
      <c r="AX700" s="507"/>
      <c r="AY700" s="508"/>
      <c r="AZ700" s="505"/>
      <c r="BA700" s="509"/>
      <c r="BB700" s="509"/>
      <c r="BC700" s="505"/>
      <c r="BD700" s="505"/>
      <c r="BE700" s="505"/>
      <c r="BF700" s="505"/>
      <c r="BG700" s="505"/>
      <c r="BJ700" s="341"/>
      <c r="BK700" s="342"/>
      <c r="BL700" s="226"/>
      <c r="BM700" s="226"/>
      <c r="BO700" s="162"/>
      <c r="BP700" s="62"/>
      <c r="BQ700" s="62"/>
      <c r="CB700" s="226"/>
      <c r="CC700" s="226"/>
      <c r="CL700" s="66"/>
      <c r="CM700" s="66"/>
      <c r="CT700" s="226"/>
      <c r="CU700" s="226"/>
      <c r="CV700" s="158"/>
      <c r="CW700" s="158"/>
      <c r="CX700" s="62"/>
      <c r="CY700" s="62"/>
      <c r="CZ700" s="335"/>
      <c r="DB700" s="226"/>
      <c r="DG700" s="4"/>
      <c r="DI700" s="226"/>
      <c r="DL700" s="231"/>
      <c r="DO700" s="46" t="s">
        <v>48</v>
      </c>
      <c r="DP700" s="605" t="s">
        <v>158</v>
      </c>
      <c r="DR700" s="1070" t="s">
        <v>2097</v>
      </c>
      <c r="DX700" s="223" t="s">
        <v>863</v>
      </c>
      <c r="DY700" s="223" t="s">
        <v>863</v>
      </c>
      <c r="DZ700" s="223">
        <v>48</v>
      </c>
      <c r="EA700" s="223">
        <v>35.4</v>
      </c>
      <c r="EB700" s="223">
        <v>64.599999999999994</v>
      </c>
      <c r="EC700" s="223" t="s">
        <v>863</v>
      </c>
      <c r="ED700" s="223" t="s">
        <v>863</v>
      </c>
      <c r="EE700" s="223" t="s">
        <v>863</v>
      </c>
      <c r="EF700" s="223" t="s">
        <v>863</v>
      </c>
      <c r="EG700" s="223">
        <v>0</v>
      </c>
      <c r="EI700" s="107">
        <v>15</v>
      </c>
      <c r="EJ700" s="107">
        <v>3</v>
      </c>
      <c r="EU700" s="233"/>
      <c r="EX700" s="93"/>
      <c r="FB700" s="601"/>
      <c r="FC700" s="601"/>
      <c r="FD700" s="93"/>
      <c r="FE700" s="93"/>
      <c r="FF700" s="93"/>
      <c r="FH700" s="589"/>
      <c r="FI700" s="589"/>
      <c r="FJ700" s="589"/>
      <c r="FK700" s="592"/>
      <c r="FL700" s="592"/>
      <c r="FM700" s="592"/>
      <c r="FN700" s="602"/>
      <c r="FO700" s="544"/>
      <c r="FP700" s="93"/>
      <c r="FQ700" s="101"/>
      <c r="FR700" s="93"/>
      <c r="GR700" s="225"/>
      <c r="GS700" s="225"/>
    </row>
    <row r="701" spans="1:201" ht="30" hidden="1" x14ac:dyDescent="0.25">
      <c r="A701" s="101">
        <v>582</v>
      </c>
      <c r="B701" s="228">
        <f>COUNTIFS($E$1:E701,E701,$G$1:G701,G701)</f>
        <v>1</v>
      </c>
      <c r="C701" s="228"/>
      <c r="D701" s="1040">
        <v>9560</v>
      </c>
      <c r="E701" s="604" t="s">
        <v>2063</v>
      </c>
      <c r="F701" s="604" t="s">
        <v>2064</v>
      </c>
      <c r="G701" s="604">
        <v>450924142</v>
      </c>
      <c r="H701" s="230">
        <f t="shared" si="17"/>
        <v>73</v>
      </c>
      <c r="I701" s="604" t="s">
        <v>2065</v>
      </c>
      <c r="J701" s="604" t="s">
        <v>2098</v>
      </c>
      <c r="K701" s="604" t="s">
        <v>53</v>
      </c>
      <c r="L701" s="604" t="s">
        <v>48</v>
      </c>
      <c r="M701" s="604">
        <v>5</v>
      </c>
      <c r="N701" s="543" t="s">
        <v>1919</v>
      </c>
      <c r="O701" s="543" t="s">
        <v>863</v>
      </c>
      <c r="P701" s="227"/>
      <c r="Q701" s="543" t="s">
        <v>2201</v>
      </c>
      <c r="R701" s="226"/>
      <c r="S701" s="226"/>
      <c r="T701" s="173"/>
      <c r="U701" s="177"/>
      <c r="V701" s="173"/>
      <c r="W701" s="196"/>
      <c r="X701" s="173"/>
      <c r="Y701" s="173"/>
      <c r="Z701" s="173"/>
      <c r="AD701" s="211"/>
      <c r="AE701" s="211"/>
      <c r="AF701" s="211"/>
      <c r="AG701" s="211"/>
      <c r="AH701" s="205"/>
      <c r="AI701" s="226"/>
      <c r="AJ701" s="318"/>
      <c r="AL701" s="226"/>
      <c r="AN701" s="370"/>
      <c r="AO701" s="487"/>
      <c r="AP701" s="488"/>
      <c r="AQ701" s="492"/>
      <c r="AR701" s="373"/>
      <c r="AS701" s="490"/>
      <c r="AT701" s="325"/>
      <c r="AU701" s="505"/>
      <c r="AV701" s="506"/>
      <c r="AW701" s="505"/>
      <c r="AX701" s="507"/>
      <c r="AY701" s="508"/>
      <c r="AZ701" s="505"/>
      <c r="BA701" s="509"/>
      <c r="BB701" s="509"/>
      <c r="BC701" s="505"/>
      <c r="BD701" s="505"/>
      <c r="BE701" s="505"/>
      <c r="BF701" s="505"/>
      <c r="BG701" s="505"/>
      <c r="BJ701" s="341"/>
      <c r="BK701" s="342"/>
      <c r="BL701" s="226"/>
      <c r="BM701" s="226"/>
      <c r="BO701" s="162"/>
      <c r="BP701" s="62"/>
      <c r="BQ701" s="62"/>
      <c r="CB701" s="226"/>
      <c r="CC701" s="226"/>
      <c r="CL701" s="66"/>
      <c r="CM701" s="66"/>
      <c r="CT701" s="226"/>
      <c r="CU701" s="226"/>
      <c r="CV701" s="158"/>
      <c r="CW701" s="158"/>
      <c r="CX701" s="62"/>
      <c r="CY701" s="62"/>
      <c r="CZ701" s="335"/>
      <c r="DB701" s="226"/>
      <c r="DG701" s="4"/>
      <c r="DI701" s="226"/>
      <c r="DL701" s="231"/>
      <c r="DO701" s="46" t="s">
        <v>48</v>
      </c>
      <c r="DP701" s="949" t="s">
        <v>158</v>
      </c>
      <c r="DR701" s="1071" t="s">
        <v>2098</v>
      </c>
      <c r="DX701" s="223" t="s">
        <v>863</v>
      </c>
      <c r="DY701" s="223" t="s">
        <v>863</v>
      </c>
      <c r="DZ701" s="230">
        <v>449</v>
      </c>
      <c r="EA701" s="230">
        <v>26.9</v>
      </c>
      <c r="EB701" s="230">
        <v>73.099999999999994</v>
      </c>
      <c r="EC701" s="223" t="s">
        <v>863</v>
      </c>
      <c r="ED701" s="223" t="s">
        <v>863</v>
      </c>
      <c r="EE701" s="223" t="s">
        <v>863</v>
      </c>
      <c r="EF701" s="223" t="s">
        <v>863</v>
      </c>
      <c r="EG701" s="230">
        <v>0</v>
      </c>
      <c r="EI701" s="604">
        <v>5</v>
      </c>
      <c r="EJ701" s="604" t="s">
        <v>1919</v>
      </c>
      <c r="EU701" s="233"/>
      <c r="EX701" s="93"/>
      <c r="FB701" s="601"/>
      <c r="FC701" s="601"/>
      <c r="FD701" s="93"/>
      <c r="FE701" s="93"/>
      <c r="FF701" s="93"/>
      <c r="FH701" s="589"/>
      <c r="FI701" s="589"/>
      <c r="FJ701" s="589"/>
      <c r="FK701" s="592"/>
      <c r="FL701" s="592"/>
      <c r="FM701" s="592"/>
      <c r="FN701" s="602"/>
      <c r="FO701" s="544"/>
      <c r="FP701" s="93"/>
      <c r="FQ701" s="101"/>
      <c r="FR701" s="93"/>
      <c r="GR701" s="225"/>
      <c r="GS701" s="225"/>
    </row>
    <row r="702" spans="1:201" hidden="1" x14ac:dyDescent="0.25">
      <c r="A702" s="101">
        <v>583</v>
      </c>
      <c r="B702" s="228">
        <f>COUNTIFS($E$1:E702,E702,$G$1:G702,G702)</f>
        <v>1</v>
      </c>
      <c r="C702" s="228"/>
      <c r="D702" s="1040">
        <v>9561</v>
      </c>
      <c r="E702" s="604" t="s">
        <v>2066</v>
      </c>
      <c r="F702" s="604" t="s">
        <v>44</v>
      </c>
      <c r="G702" s="604">
        <v>500826097</v>
      </c>
      <c r="H702" s="230">
        <f t="shared" si="17"/>
        <v>68</v>
      </c>
      <c r="I702" s="604" t="s">
        <v>2065</v>
      </c>
      <c r="J702" s="604" t="s">
        <v>1890</v>
      </c>
      <c r="K702" s="604" t="s">
        <v>53</v>
      </c>
      <c r="L702" s="604" t="s">
        <v>48</v>
      </c>
      <c r="M702" s="604">
        <v>7</v>
      </c>
      <c r="N702" s="543">
        <v>7</v>
      </c>
      <c r="O702" s="543" t="s">
        <v>863</v>
      </c>
      <c r="P702" s="227"/>
      <c r="Q702" s="543" t="s">
        <v>2201</v>
      </c>
      <c r="R702" s="226"/>
      <c r="S702" s="226"/>
      <c r="T702" s="173"/>
      <c r="U702" s="177"/>
      <c r="V702" s="173"/>
      <c r="W702" s="196"/>
      <c r="X702" s="173"/>
      <c r="Y702" s="173"/>
      <c r="Z702" s="173"/>
      <c r="AD702" s="211"/>
      <c r="AE702" s="211"/>
      <c r="AF702" s="211"/>
      <c r="AG702" s="211"/>
      <c r="AH702" s="205"/>
      <c r="AI702" s="226"/>
      <c r="AJ702" s="318"/>
      <c r="AL702" s="226"/>
      <c r="AN702" s="370"/>
      <c r="AO702" s="487"/>
      <c r="AP702" s="488"/>
      <c r="AQ702" s="492"/>
      <c r="AR702" s="373"/>
      <c r="AS702" s="490"/>
      <c r="AT702" s="325"/>
      <c r="AU702" s="505"/>
      <c r="AV702" s="506"/>
      <c r="AW702" s="505"/>
      <c r="AX702" s="507"/>
      <c r="AY702" s="508"/>
      <c r="AZ702" s="505"/>
      <c r="BA702" s="509"/>
      <c r="BB702" s="509"/>
      <c r="BC702" s="505"/>
      <c r="BD702" s="505"/>
      <c r="BE702" s="505"/>
      <c r="BF702" s="505"/>
      <c r="BG702" s="505"/>
      <c r="BJ702" s="341"/>
      <c r="BK702" s="342"/>
      <c r="BL702" s="226"/>
      <c r="BM702" s="226"/>
      <c r="BO702" s="162"/>
      <c r="BP702" s="62"/>
      <c r="BQ702" s="62"/>
      <c r="CB702" s="226"/>
      <c r="CC702" s="226"/>
      <c r="CL702" s="66"/>
      <c r="CM702" s="66"/>
      <c r="CT702" s="226"/>
      <c r="CU702" s="226"/>
      <c r="CV702" s="158"/>
      <c r="CW702" s="158"/>
      <c r="CX702" s="62"/>
      <c r="CY702" s="62"/>
      <c r="CZ702" s="335"/>
      <c r="DB702" s="226"/>
      <c r="DG702" s="4"/>
      <c r="DI702" s="226"/>
      <c r="DL702" s="231"/>
      <c r="DO702" s="46" t="s">
        <v>48</v>
      </c>
      <c r="DP702" s="949" t="s">
        <v>161</v>
      </c>
      <c r="DR702" s="1071" t="s">
        <v>1890</v>
      </c>
      <c r="DX702" s="223" t="s">
        <v>863</v>
      </c>
      <c r="DY702" s="223" t="s">
        <v>863</v>
      </c>
      <c r="DZ702" s="223">
        <v>336</v>
      </c>
      <c r="EA702" s="223">
        <v>6.2</v>
      </c>
      <c r="EB702" s="223">
        <v>93.8</v>
      </c>
      <c r="EC702" s="223">
        <v>1.6</v>
      </c>
      <c r="ED702" s="611" t="s">
        <v>2770</v>
      </c>
      <c r="EE702" s="257"/>
      <c r="EF702" s="223">
        <v>2.59</v>
      </c>
      <c r="EG702" s="223">
        <v>0</v>
      </c>
      <c r="EI702" s="604">
        <v>7</v>
      </c>
      <c r="EJ702" s="604">
        <v>7</v>
      </c>
      <c r="EU702" s="233"/>
      <c r="EX702" s="93"/>
      <c r="FB702" s="601"/>
      <c r="FC702" s="601"/>
      <c r="FD702" s="93"/>
      <c r="FE702" s="93"/>
      <c r="FF702" s="93"/>
      <c r="FH702" s="589"/>
      <c r="FI702" s="589"/>
      <c r="FJ702" s="589"/>
      <c r="FK702" s="592"/>
      <c r="FL702" s="592"/>
      <c r="FM702" s="592"/>
      <c r="FN702" s="602"/>
      <c r="FO702" s="544"/>
      <c r="FP702" s="93"/>
      <c r="FQ702" s="101"/>
      <c r="FR702" s="93"/>
      <c r="GR702" s="225"/>
      <c r="GS702" s="225"/>
    </row>
    <row r="703" spans="1:201" s="260" customFormat="1" ht="30" hidden="1" x14ac:dyDescent="0.25">
      <c r="A703" s="101">
        <v>584</v>
      </c>
      <c r="B703" s="228">
        <f>COUNTIFS($E$1:E703,E703,$G$1:G703,G703)</f>
        <v>2</v>
      </c>
      <c r="C703" s="228"/>
      <c r="D703" s="1040">
        <v>9562</v>
      </c>
      <c r="E703" s="604" t="s">
        <v>1927</v>
      </c>
      <c r="F703" s="604" t="s">
        <v>30</v>
      </c>
      <c r="G703" s="604">
        <v>5711252305</v>
      </c>
      <c r="H703" s="230">
        <f t="shared" si="17"/>
        <v>61</v>
      </c>
      <c r="I703" s="604" t="s">
        <v>2065</v>
      </c>
      <c r="J703" s="604" t="s">
        <v>2099</v>
      </c>
      <c r="K703" s="604" t="s">
        <v>53</v>
      </c>
      <c r="L703" s="604" t="s">
        <v>48</v>
      </c>
      <c r="M703" s="604">
        <v>34</v>
      </c>
      <c r="N703" s="543">
        <v>3</v>
      </c>
      <c r="O703" s="543" t="s">
        <v>863</v>
      </c>
      <c r="P703" s="227"/>
      <c r="Q703" s="543" t="s">
        <v>2201</v>
      </c>
      <c r="R703" s="226"/>
      <c r="S703" s="226"/>
      <c r="T703" s="173"/>
      <c r="U703" s="177"/>
      <c r="V703" s="173"/>
      <c r="W703" s="196"/>
      <c r="X703" s="173"/>
      <c r="Y703" s="173"/>
      <c r="Z703" s="173"/>
      <c r="AA703" s="72"/>
      <c r="AB703" s="72"/>
      <c r="AC703" s="226"/>
      <c r="AD703" s="211"/>
      <c r="AE703" s="211"/>
      <c r="AF703" s="211"/>
      <c r="AG703" s="211"/>
      <c r="AH703" s="205"/>
      <c r="AI703" s="226"/>
      <c r="AJ703" s="318"/>
      <c r="AK703" s="226"/>
      <c r="AL703" s="226"/>
      <c r="AM703" s="226"/>
      <c r="AN703" s="370"/>
      <c r="AO703" s="487"/>
      <c r="AP703" s="488"/>
      <c r="AQ703" s="492"/>
      <c r="AR703" s="373"/>
      <c r="AS703" s="490"/>
      <c r="AT703" s="325"/>
      <c r="AU703" s="505"/>
      <c r="AV703" s="506"/>
      <c r="AW703" s="505"/>
      <c r="AX703" s="507"/>
      <c r="AY703" s="508"/>
      <c r="AZ703" s="505"/>
      <c r="BA703" s="509"/>
      <c r="BB703" s="509"/>
      <c r="BC703" s="505"/>
      <c r="BD703" s="505"/>
      <c r="BE703" s="505"/>
      <c r="BF703" s="505"/>
      <c r="BG703" s="505"/>
      <c r="BH703" s="226"/>
      <c r="BI703" s="226"/>
      <c r="BJ703" s="341"/>
      <c r="BK703" s="342"/>
      <c r="BL703" s="226"/>
      <c r="BM703" s="226"/>
      <c r="BN703" s="226"/>
      <c r="BO703" s="162"/>
      <c r="BP703" s="62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226"/>
      <c r="CC703" s="226"/>
      <c r="CD703" s="226"/>
      <c r="CE703" s="226"/>
      <c r="CF703" s="226"/>
      <c r="CG703" s="226"/>
      <c r="CH703" s="226"/>
      <c r="CI703" s="226"/>
      <c r="CJ703" s="226"/>
      <c r="CK703" s="226"/>
      <c r="CL703" s="66"/>
      <c r="CM703" s="66"/>
      <c r="CN703" s="66"/>
      <c r="CO703" s="66"/>
      <c r="CP703" s="66"/>
      <c r="CQ703" s="66"/>
      <c r="CR703" s="66"/>
      <c r="CS703" s="66"/>
      <c r="CT703" s="226"/>
      <c r="CU703" s="226"/>
      <c r="CV703" s="158"/>
      <c r="CW703" s="158"/>
      <c r="CX703" s="62"/>
      <c r="CY703" s="62"/>
      <c r="CZ703" s="335"/>
      <c r="DA703" s="226"/>
      <c r="DB703" s="226"/>
      <c r="DC703" s="226"/>
      <c r="DD703" s="226"/>
      <c r="DE703" s="226"/>
      <c r="DF703" s="226"/>
      <c r="DG703" s="4"/>
      <c r="DH703" s="226"/>
      <c r="DI703" s="226"/>
      <c r="DJ703" s="226"/>
      <c r="DK703" s="226"/>
      <c r="DL703" s="231"/>
      <c r="DM703" s="226"/>
      <c r="DN703" s="62"/>
      <c r="DO703" s="46" t="s">
        <v>48</v>
      </c>
      <c r="DP703" s="949" t="s">
        <v>2108</v>
      </c>
      <c r="DQ703" s="230"/>
      <c r="DR703" s="1071" t="s">
        <v>2099</v>
      </c>
      <c r="DS703" s="547"/>
      <c r="DT703" s="230"/>
      <c r="DU703" s="230"/>
      <c r="DV703" s="230"/>
      <c r="DW703" s="230"/>
      <c r="DX703" s="274" t="s">
        <v>863</v>
      </c>
      <c r="DY703" s="274" t="s">
        <v>863</v>
      </c>
      <c r="DZ703" s="230">
        <v>374</v>
      </c>
      <c r="EA703" s="230">
        <v>4.5</v>
      </c>
      <c r="EB703" s="230">
        <v>95.5</v>
      </c>
      <c r="EC703" s="274" t="s">
        <v>863</v>
      </c>
      <c r="ED703" s="274" t="s">
        <v>863</v>
      </c>
      <c r="EE703" s="274" t="s">
        <v>863</v>
      </c>
      <c r="EF703" s="274" t="s">
        <v>863</v>
      </c>
      <c r="EG703" s="230">
        <v>0</v>
      </c>
      <c r="EH703" s="547"/>
      <c r="EI703" s="604">
        <v>34</v>
      </c>
      <c r="EJ703" s="604">
        <v>3</v>
      </c>
      <c r="EK703" s="457"/>
      <c r="EL703" s="457"/>
      <c r="EM703" s="457"/>
      <c r="EN703" s="457"/>
      <c r="EO703" s="457"/>
      <c r="EP703" s="548"/>
      <c r="EQ703" s="548"/>
      <c r="ER703" s="457"/>
      <c r="ES703" s="548"/>
      <c r="ET703" s="548"/>
      <c r="EU703" s="233"/>
      <c r="EV703" s="457"/>
      <c r="EW703" s="457"/>
      <c r="EX703" s="93"/>
      <c r="EY703" s="93"/>
      <c r="EZ703" s="93"/>
      <c r="FA703" s="93"/>
      <c r="FB703" s="601"/>
      <c r="FC703" s="601"/>
      <c r="FD703" s="93"/>
      <c r="FE703" s="93"/>
      <c r="FF703" s="93"/>
      <c r="FG703" s="93"/>
      <c r="FH703" s="589"/>
      <c r="FI703" s="589"/>
      <c r="FJ703" s="589"/>
      <c r="FK703" s="592"/>
      <c r="FL703" s="592"/>
      <c r="FM703" s="592"/>
      <c r="FN703" s="602"/>
      <c r="FO703" s="544"/>
      <c r="FP703" s="93"/>
      <c r="FQ703" s="101"/>
      <c r="FR703" s="93"/>
      <c r="FS703" s="93"/>
      <c r="FT703" s="93"/>
      <c r="FU703" s="93"/>
      <c r="FV703" s="93"/>
      <c r="FW703" s="93"/>
      <c r="FX703" s="93"/>
      <c r="FY703" s="93"/>
      <c r="FZ703" s="93"/>
      <c r="GA703" s="93"/>
      <c r="GB703" s="93"/>
      <c r="GC703" s="93"/>
      <c r="GD703" s="93"/>
      <c r="GE703" s="93"/>
      <c r="GF703" s="93"/>
      <c r="GG703" s="93"/>
      <c r="GH703" s="93"/>
      <c r="GI703" s="93"/>
      <c r="GJ703" s="93"/>
      <c r="GK703" s="93"/>
      <c r="GL703" s="93"/>
      <c r="GM703" s="93"/>
      <c r="GN703" s="93"/>
      <c r="GO703" s="93"/>
      <c r="GP703" s="93"/>
      <c r="GQ703" s="93"/>
      <c r="GR703" s="225"/>
      <c r="GS703" s="225"/>
    </row>
    <row r="704" spans="1:201" ht="30" hidden="1" x14ac:dyDescent="0.25">
      <c r="A704" s="101">
        <v>585</v>
      </c>
      <c r="B704" s="228">
        <f>COUNTIFS($E$1:E704,E704,$G$1:G704,G704)</f>
        <v>1</v>
      </c>
      <c r="C704" s="228"/>
      <c r="D704" s="1040">
        <v>9563</v>
      </c>
      <c r="E704" s="604" t="s">
        <v>2067</v>
      </c>
      <c r="F704" s="604" t="s">
        <v>33</v>
      </c>
      <c r="G704" s="604">
        <v>475517152</v>
      </c>
      <c r="H704" s="230">
        <f t="shared" si="17"/>
        <v>71</v>
      </c>
      <c r="I704" s="604" t="s">
        <v>2065</v>
      </c>
      <c r="J704" s="604" t="s">
        <v>2100</v>
      </c>
      <c r="K704" s="604" t="s">
        <v>53</v>
      </c>
      <c r="L704" s="604" t="s">
        <v>48</v>
      </c>
      <c r="M704" s="604">
        <v>10</v>
      </c>
      <c r="N704" s="543">
        <v>3</v>
      </c>
      <c r="O704" s="543" t="s">
        <v>863</v>
      </c>
      <c r="P704" s="227"/>
      <c r="Q704" s="543" t="s">
        <v>2201</v>
      </c>
      <c r="R704" s="226"/>
      <c r="S704" s="226"/>
      <c r="T704" s="173"/>
      <c r="U704" s="177"/>
      <c r="V704" s="173"/>
      <c r="W704" s="196"/>
      <c r="X704" s="173"/>
      <c r="Y704" s="173"/>
      <c r="Z704" s="173"/>
      <c r="AD704" s="211"/>
      <c r="AE704" s="211"/>
      <c r="AF704" s="211"/>
      <c r="AG704" s="211"/>
      <c r="AH704" s="205"/>
      <c r="AI704" s="226"/>
      <c r="AJ704" s="318"/>
      <c r="AL704" s="226"/>
      <c r="AN704" s="370"/>
      <c r="AO704" s="487"/>
      <c r="AP704" s="488"/>
      <c r="AQ704" s="492"/>
      <c r="AR704" s="373"/>
      <c r="AS704" s="490"/>
      <c r="AT704" s="325"/>
      <c r="AU704" s="505"/>
      <c r="AV704" s="506"/>
      <c r="AW704" s="505"/>
      <c r="AX704" s="507"/>
      <c r="AY704" s="508"/>
      <c r="AZ704" s="505"/>
      <c r="BA704" s="509"/>
      <c r="BB704" s="509"/>
      <c r="BC704" s="505"/>
      <c r="BD704" s="505"/>
      <c r="BE704" s="505"/>
      <c r="BF704" s="505"/>
      <c r="BG704" s="505"/>
      <c r="BJ704" s="341"/>
      <c r="BK704" s="342"/>
      <c r="BL704" s="226"/>
      <c r="BM704" s="226"/>
      <c r="BO704" s="162"/>
      <c r="BP704" s="62"/>
      <c r="BQ704" s="62"/>
      <c r="CB704" s="226"/>
      <c r="CC704" s="226"/>
      <c r="CL704" s="66"/>
      <c r="CM704" s="66"/>
      <c r="CT704" s="226"/>
      <c r="CU704" s="226"/>
      <c r="CV704" s="158"/>
      <c r="CW704" s="158"/>
      <c r="CX704" s="62"/>
      <c r="CY704" s="62"/>
      <c r="CZ704" s="335"/>
      <c r="DB704" s="226"/>
      <c r="DG704" s="4"/>
      <c r="DI704" s="226"/>
      <c r="DL704" s="231"/>
      <c r="DO704" s="46" t="s">
        <v>48</v>
      </c>
      <c r="DP704" s="949" t="s">
        <v>161</v>
      </c>
      <c r="DR704" s="1071" t="s">
        <v>2100</v>
      </c>
      <c r="DX704" s="223" t="s">
        <v>863</v>
      </c>
      <c r="DY704" s="223" t="s">
        <v>863</v>
      </c>
      <c r="DZ704" s="223">
        <v>752</v>
      </c>
      <c r="EA704" s="223">
        <v>8.6</v>
      </c>
      <c r="EB704" s="223">
        <v>91.4</v>
      </c>
      <c r="EC704" s="223" t="s">
        <v>863</v>
      </c>
      <c r="ED704" s="223" t="s">
        <v>863</v>
      </c>
      <c r="EE704" s="223" t="s">
        <v>863</v>
      </c>
      <c r="EF704" s="223" t="s">
        <v>863</v>
      </c>
      <c r="EG704" s="223">
        <v>0</v>
      </c>
      <c r="EI704" s="604">
        <v>10</v>
      </c>
      <c r="EJ704" s="604">
        <v>3</v>
      </c>
      <c r="EU704" s="233"/>
      <c r="EX704" s="93"/>
      <c r="FB704" s="601"/>
      <c r="FC704" s="601"/>
      <c r="FD704" s="93"/>
      <c r="FE704" s="93"/>
      <c r="FF704" s="93"/>
      <c r="FH704" s="589"/>
      <c r="FI704" s="589"/>
      <c r="FJ704" s="589"/>
      <c r="FK704" s="592"/>
      <c r="FL704" s="592"/>
      <c r="FM704" s="592"/>
      <c r="FN704" s="602"/>
      <c r="FO704" s="544"/>
      <c r="FP704" s="93"/>
      <c r="FQ704" s="101"/>
      <c r="FR704" s="93"/>
      <c r="GR704" s="225"/>
      <c r="GS704" s="225"/>
    </row>
    <row r="705" spans="1:201" hidden="1" x14ac:dyDescent="0.25">
      <c r="A705" s="101">
        <v>586</v>
      </c>
      <c r="B705" s="228">
        <f>COUNTIFS($E$1:E705,E705,$G$1:G705,G705)</f>
        <v>1</v>
      </c>
      <c r="C705" s="228"/>
      <c r="D705" s="525">
        <v>9591</v>
      </c>
      <c r="E705" s="223" t="s">
        <v>416</v>
      </c>
      <c r="F705" s="223" t="s">
        <v>184</v>
      </c>
      <c r="G705" s="230">
        <v>400512430</v>
      </c>
      <c r="H705" s="230">
        <f t="shared" si="17"/>
        <v>78</v>
      </c>
      <c r="I705" s="223" t="s">
        <v>2068</v>
      </c>
      <c r="J705" s="223" t="s">
        <v>2101</v>
      </c>
      <c r="K705" s="604" t="s">
        <v>53</v>
      </c>
      <c r="L705" s="107" t="s">
        <v>48</v>
      </c>
      <c r="M705" s="230">
        <v>4</v>
      </c>
      <c r="N705" s="230">
        <v>6</v>
      </c>
      <c r="O705" s="107" t="s">
        <v>863</v>
      </c>
      <c r="P705" s="228"/>
      <c r="Q705" s="107" t="s">
        <v>2201</v>
      </c>
      <c r="R705" s="230"/>
      <c r="S705" s="230"/>
      <c r="T705" s="172"/>
      <c r="U705" s="175"/>
      <c r="V705" s="172"/>
      <c r="W705" s="172"/>
      <c r="X705" s="172"/>
      <c r="Y705" s="172"/>
      <c r="Z705" s="172"/>
      <c r="AA705" s="457"/>
      <c r="AB705" s="457"/>
      <c r="AC705" s="230"/>
      <c r="AD705" s="594"/>
      <c r="AE705" s="594"/>
      <c r="AF705" s="594"/>
      <c r="AG705" s="594"/>
      <c r="AH705" s="261"/>
      <c r="AI705" s="230"/>
      <c r="AJ705" s="524"/>
      <c r="AK705" s="230"/>
      <c r="AL705" s="230"/>
      <c r="AM705" s="230"/>
      <c r="AN705" s="525"/>
      <c r="AO705" s="525"/>
      <c r="AP705" s="525"/>
      <c r="AQ705" s="492"/>
      <c r="AR705" s="323"/>
      <c r="AS705" s="595"/>
      <c r="AT705" s="527"/>
      <c r="AU705" s="596"/>
      <c r="AV705" s="597"/>
      <c r="AW705" s="596"/>
      <c r="AX705" s="598"/>
      <c r="AY705" s="599"/>
      <c r="AZ705" s="596"/>
      <c r="BA705" s="600"/>
      <c r="BB705" s="600"/>
      <c r="BC705" s="596"/>
      <c r="BD705" s="596"/>
      <c r="BE705" s="596"/>
      <c r="BF705" s="596"/>
      <c r="BG705" s="596"/>
      <c r="BH705" s="230"/>
      <c r="BI705" s="230"/>
      <c r="BJ705" s="446"/>
      <c r="BK705" s="447"/>
      <c r="BL705" s="230"/>
      <c r="BM705" s="230"/>
      <c r="BN705" s="230"/>
      <c r="BO705" s="586"/>
      <c r="BP705" s="98"/>
      <c r="BQ705" s="98"/>
      <c r="BR705" s="98"/>
      <c r="BS705" s="98"/>
      <c r="BT705" s="98"/>
      <c r="BU705" s="98"/>
      <c r="BV705" s="98"/>
      <c r="BW705" s="98"/>
      <c r="BX705" s="98"/>
      <c r="BY705" s="98"/>
      <c r="BZ705" s="98"/>
      <c r="CA705" s="98"/>
      <c r="CB705" s="230"/>
      <c r="CC705" s="230"/>
      <c r="CD705" s="230"/>
      <c r="CE705" s="230"/>
      <c r="CF705" s="230"/>
      <c r="CG705" s="230"/>
      <c r="CH705" s="230"/>
      <c r="CI705" s="230"/>
      <c r="CJ705" s="230"/>
      <c r="CK705" s="230"/>
      <c r="CL705" s="71"/>
      <c r="CM705" s="71"/>
      <c r="CN705" s="71"/>
      <c r="CO705" s="71"/>
      <c r="CP705" s="71"/>
      <c r="CQ705" s="71"/>
      <c r="CR705" s="71"/>
      <c r="CS705" s="71"/>
      <c r="CT705" s="230"/>
      <c r="CU705" s="230"/>
      <c r="CV705" s="217"/>
      <c r="CW705" s="217"/>
      <c r="CX705" s="98"/>
      <c r="CY705" s="98"/>
      <c r="CZ705" s="448"/>
      <c r="DA705" s="230"/>
      <c r="DB705" s="230"/>
      <c r="DC705" s="230"/>
      <c r="DD705" s="230"/>
      <c r="DE705" s="230"/>
      <c r="DF705" s="230"/>
      <c r="DG705" s="233"/>
      <c r="DH705" s="230"/>
      <c r="DI705" s="230"/>
      <c r="DJ705" s="230"/>
      <c r="DK705" s="230"/>
      <c r="DL705" s="223"/>
      <c r="DM705" s="230"/>
      <c r="DN705" s="98"/>
      <c r="DO705" s="279" t="s">
        <v>48</v>
      </c>
      <c r="DP705" s="545" t="s">
        <v>2235</v>
      </c>
      <c r="DQ705" s="230">
        <v>1</v>
      </c>
      <c r="DR705" s="1072" t="s">
        <v>2101</v>
      </c>
      <c r="DT705" s="230">
        <v>0</v>
      </c>
      <c r="DU705" s="230">
        <v>1</v>
      </c>
      <c r="DV705" s="1033">
        <v>38443</v>
      </c>
      <c r="DW705" s="230">
        <v>1</v>
      </c>
      <c r="DX705" s="230">
        <v>3.2</v>
      </c>
      <c r="DY705" s="230">
        <v>5.9</v>
      </c>
      <c r="DZ705" s="230">
        <v>285</v>
      </c>
      <c r="EA705" s="230">
        <v>13.7</v>
      </c>
      <c r="EB705" s="230">
        <v>86.3</v>
      </c>
      <c r="EC705" s="223" t="s">
        <v>863</v>
      </c>
      <c r="ED705" s="223" t="s">
        <v>863</v>
      </c>
      <c r="EE705" s="223" t="s">
        <v>863</v>
      </c>
      <c r="EF705" s="223" t="s">
        <v>863</v>
      </c>
      <c r="EG705" s="230">
        <v>0</v>
      </c>
      <c r="EI705" s="230">
        <v>4</v>
      </c>
      <c r="EJ705" s="230">
        <v>6</v>
      </c>
      <c r="EN705" s="457">
        <v>178</v>
      </c>
      <c r="EO705" s="457">
        <v>101</v>
      </c>
      <c r="EP705" s="548">
        <v>31.9</v>
      </c>
      <c r="EQ705" s="548">
        <v>2</v>
      </c>
      <c r="ER705" s="1034">
        <v>43390</v>
      </c>
      <c r="ES705" s="549" t="s">
        <v>754</v>
      </c>
      <c r="ET705" s="549" t="s">
        <v>863</v>
      </c>
      <c r="EU705" s="233" t="s">
        <v>863</v>
      </c>
      <c r="EX705" s="93"/>
      <c r="FB705" s="601"/>
      <c r="FC705" s="601"/>
      <c r="FD705" s="93"/>
      <c r="FE705" s="93"/>
      <c r="FF705" s="93"/>
      <c r="FH705" s="589"/>
      <c r="FI705" s="589"/>
      <c r="FJ705" s="589"/>
      <c r="FK705" s="592"/>
      <c r="FL705" s="592"/>
      <c r="FM705" s="592"/>
      <c r="FN705" s="602"/>
      <c r="FO705" s="544"/>
      <c r="FP705" s="93"/>
      <c r="FQ705" s="101"/>
      <c r="FR705" s="93"/>
    </row>
    <row r="706" spans="1:201" hidden="1" x14ac:dyDescent="0.25">
      <c r="A706" s="101">
        <v>587</v>
      </c>
      <c r="B706" s="228">
        <f>COUNTIFS($E$1:E706,E706,$G$1:G706,G706)</f>
        <v>2</v>
      </c>
      <c r="C706" s="228"/>
      <c r="D706" s="525">
        <v>9593</v>
      </c>
      <c r="E706" s="223" t="s">
        <v>1299</v>
      </c>
      <c r="F706" s="223" t="s">
        <v>284</v>
      </c>
      <c r="G706" s="230">
        <v>361024410</v>
      </c>
      <c r="H706" s="230">
        <f t="shared" si="17"/>
        <v>82</v>
      </c>
      <c r="I706" s="223" t="s">
        <v>2068</v>
      </c>
      <c r="J706" s="223" t="s">
        <v>1890</v>
      </c>
      <c r="K706" s="604" t="s">
        <v>53</v>
      </c>
      <c r="L706" s="107" t="s">
        <v>48</v>
      </c>
      <c r="M706" s="230">
        <v>6</v>
      </c>
      <c r="N706" s="231" t="s">
        <v>571</v>
      </c>
      <c r="O706" s="108" t="s">
        <v>863</v>
      </c>
      <c r="P706" s="227"/>
      <c r="Q706" s="108" t="s">
        <v>2201</v>
      </c>
      <c r="R706" s="226"/>
      <c r="S706" s="226"/>
      <c r="T706" s="173"/>
      <c r="U706" s="177"/>
      <c r="V706" s="173"/>
      <c r="W706" s="196"/>
      <c r="X706" s="173"/>
      <c r="Y706" s="173"/>
      <c r="Z706" s="173"/>
      <c r="AD706" s="211"/>
      <c r="AE706" s="211"/>
      <c r="AF706" s="211"/>
      <c r="AG706" s="211"/>
      <c r="AH706" s="205"/>
      <c r="AI706" s="226"/>
      <c r="AJ706" s="318"/>
      <c r="AL706" s="226"/>
      <c r="AN706" s="370"/>
      <c r="AO706" s="487"/>
      <c r="AP706" s="488"/>
      <c r="AQ706" s="492"/>
      <c r="AR706" s="373"/>
      <c r="AS706" s="490"/>
      <c r="AT706" s="325"/>
      <c r="AU706" s="505"/>
      <c r="AV706" s="506"/>
      <c r="AW706" s="505"/>
      <c r="AX706" s="507"/>
      <c r="AY706" s="508"/>
      <c r="AZ706" s="505"/>
      <c r="BA706" s="509"/>
      <c r="BB706" s="509"/>
      <c r="BC706" s="505"/>
      <c r="BD706" s="505"/>
      <c r="BE706" s="505"/>
      <c r="BF706" s="505"/>
      <c r="BG706" s="505"/>
      <c r="BJ706" s="341"/>
      <c r="BK706" s="342"/>
      <c r="BL706" s="226"/>
      <c r="BM706" s="226"/>
      <c r="BO706" s="162"/>
      <c r="BP706" s="62"/>
      <c r="BQ706" s="62"/>
      <c r="CB706" s="226"/>
      <c r="CC706" s="226"/>
      <c r="CL706" s="66"/>
      <c r="CM706" s="66"/>
      <c r="CT706" s="226"/>
      <c r="CU706" s="226"/>
      <c r="CV706" s="158"/>
      <c r="CW706" s="158"/>
      <c r="CX706" s="62"/>
      <c r="CY706" s="62"/>
      <c r="CZ706" s="335"/>
      <c r="DB706" s="226"/>
      <c r="DG706" s="4"/>
      <c r="DI706" s="226"/>
      <c r="DL706" s="231"/>
      <c r="DO706" s="46" t="s">
        <v>48</v>
      </c>
      <c r="DP706" s="545" t="s">
        <v>161</v>
      </c>
      <c r="DR706" s="1072" t="s">
        <v>1890</v>
      </c>
      <c r="DX706" s="223" t="s">
        <v>863</v>
      </c>
      <c r="DY706" s="223" t="s">
        <v>863</v>
      </c>
      <c r="DZ706" s="223">
        <v>116</v>
      </c>
      <c r="EA706" s="223">
        <v>30.2</v>
      </c>
      <c r="EB706" s="223">
        <v>69.8</v>
      </c>
      <c r="EC706" s="223" t="s">
        <v>863</v>
      </c>
      <c r="ED706" s="223" t="s">
        <v>863</v>
      </c>
      <c r="EE706" s="223" t="s">
        <v>863</v>
      </c>
      <c r="EF706" s="223" t="s">
        <v>863</v>
      </c>
      <c r="EG706" s="223">
        <v>0</v>
      </c>
      <c r="EI706" s="230">
        <v>6</v>
      </c>
      <c r="EJ706" s="223" t="s">
        <v>571</v>
      </c>
      <c r="EU706" s="233"/>
      <c r="EX706" s="93"/>
      <c r="FB706" s="601"/>
      <c r="FC706" s="601"/>
      <c r="FD706" s="93"/>
      <c r="FE706" s="93"/>
      <c r="FF706" s="93"/>
      <c r="FH706" s="589"/>
      <c r="FI706" s="589"/>
      <c r="FJ706" s="589"/>
      <c r="FK706" s="592"/>
      <c r="FL706" s="592"/>
      <c r="FM706" s="592"/>
      <c r="FN706" s="602"/>
      <c r="FO706" s="544"/>
      <c r="FP706" s="93"/>
      <c r="FQ706" s="101"/>
      <c r="FR706" s="93"/>
      <c r="GR706" s="225"/>
      <c r="GS706" s="225"/>
    </row>
    <row r="707" spans="1:201" s="260" customFormat="1" hidden="1" x14ac:dyDescent="0.25">
      <c r="A707" s="101">
        <v>588</v>
      </c>
      <c r="B707" s="228">
        <f>COUNTIFS($E$1:E707,E707,$G$1:G707,G707)</f>
        <v>2</v>
      </c>
      <c r="C707" s="228"/>
      <c r="D707" s="525">
        <v>9594</v>
      </c>
      <c r="E707" s="223" t="s">
        <v>1571</v>
      </c>
      <c r="F707" s="223" t="s">
        <v>43</v>
      </c>
      <c r="G707" s="230">
        <v>400921478</v>
      </c>
      <c r="H707" s="230">
        <f t="shared" si="17"/>
        <v>78</v>
      </c>
      <c r="I707" s="223" t="s">
        <v>2068</v>
      </c>
      <c r="J707" s="223" t="s">
        <v>1890</v>
      </c>
      <c r="K707" s="604" t="s">
        <v>53</v>
      </c>
      <c r="L707" s="107" t="s">
        <v>48</v>
      </c>
      <c r="M707" s="230">
        <v>7</v>
      </c>
      <c r="N707" s="231" t="s">
        <v>571</v>
      </c>
      <c r="O707" s="108" t="s">
        <v>863</v>
      </c>
      <c r="P707" s="227"/>
      <c r="Q707" s="108" t="s">
        <v>2201</v>
      </c>
      <c r="R707" s="226"/>
      <c r="S707" s="226"/>
      <c r="T707" s="173"/>
      <c r="U707" s="177"/>
      <c r="V707" s="173"/>
      <c r="W707" s="196"/>
      <c r="X707" s="173"/>
      <c r="Y707" s="173"/>
      <c r="Z707" s="173"/>
      <c r="AA707" s="72"/>
      <c r="AB707" s="72"/>
      <c r="AC707" s="226"/>
      <c r="AD707" s="211"/>
      <c r="AE707" s="211"/>
      <c r="AF707" s="211"/>
      <c r="AG707" s="211"/>
      <c r="AH707" s="205"/>
      <c r="AI707" s="226"/>
      <c r="AJ707" s="318"/>
      <c r="AK707" s="226"/>
      <c r="AL707" s="226"/>
      <c r="AM707" s="226"/>
      <c r="AN707" s="370"/>
      <c r="AO707" s="487"/>
      <c r="AP707" s="488"/>
      <c r="AQ707" s="492"/>
      <c r="AR707" s="373"/>
      <c r="AS707" s="490"/>
      <c r="AT707" s="325"/>
      <c r="AU707" s="505"/>
      <c r="AV707" s="506"/>
      <c r="AW707" s="505"/>
      <c r="AX707" s="507"/>
      <c r="AY707" s="508"/>
      <c r="AZ707" s="505"/>
      <c r="BA707" s="509"/>
      <c r="BB707" s="509"/>
      <c r="BC707" s="505"/>
      <c r="BD707" s="505"/>
      <c r="BE707" s="505"/>
      <c r="BF707" s="505"/>
      <c r="BG707" s="505"/>
      <c r="BH707" s="226"/>
      <c r="BI707" s="226"/>
      <c r="BJ707" s="341"/>
      <c r="BK707" s="342"/>
      <c r="BL707" s="226"/>
      <c r="BM707" s="226"/>
      <c r="BN707" s="226"/>
      <c r="BO707" s="1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226"/>
      <c r="CC707" s="226"/>
      <c r="CD707" s="226"/>
      <c r="CE707" s="226"/>
      <c r="CF707" s="226"/>
      <c r="CG707" s="226"/>
      <c r="CH707" s="226"/>
      <c r="CI707" s="226"/>
      <c r="CJ707" s="226"/>
      <c r="CK707" s="226"/>
      <c r="CL707" s="66"/>
      <c r="CM707" s="66"/>
      <c r="CN707" s="66"/>
      <c r="CO707" s="66"/>
      <c r="CP707" s="66"/>
      <c r="CQ707" s="66"/>
      <c r="CR707" s="66"/>
      <c r="CS707" s="66"/>
      <c r="CT707" s="226"/>
      <c r="CU707" s="226"/>
      <c r="CV707" s="158"/>
      <c r="CW707" s="158"/>
      <c r="CX707" s="62"/>
      <c r="CY707" s="62"/>
      <c r="CZ707" s="335"/>
      <c r="DA707" s="226"/>
      <c r="DB707" s="226"/>
      <c r="DC707" s="226"/>
      <c r="DD707" s="226"/>
      <c r="DE707" s="226"/>
      <c r="DF707" s="226"/>
      <c r="DG707" s="4"/>
      <c r="DH707" s="226"/>
      <c r="DI707" s="226"/>
      <c r="DJ707" s="226"/>
      <c r="DK707" s="226"/>
      <c r="DL707" s="231"/>
      <c r="DM707" s="226"/>
      <c r="DN707" s="62"/>
      <c r="DO707" s="46" t="s">
        <v>48</v>
      </c>
      <c r="DP707" s="545" t="s">
        <v>161</v>
      </c>
      <c r="DQ707" s="230"/>
      <c r="DR707" s="1072" t="s">
        <v>1890</v>
      </c>
      <c r="DS707" s="547"/>
      <c r="DT707" s="230"/>
      <c r="DU707" s="230"/>
      <c r="DV707" s="230"/>
      <c r="DW707" s="230"/>
      <c r="DX707" s="223" t="s">
        <v>863</v>
      </c>
      <c r="DY707" s="223" t="s">
        <v>863</v>
      </c>
      <c r="DZ707" s="223">
        <v>399</v>
      </c>
      <c r="EA707" s="223">
        <v>44.1</v>
      </c>
      <c r="EB707" s="223">
        <v>55.9</v>
      </c>
      <c r="EC707" s="223" t="s">
        <v>863</v>
      </c>
      <c r="ED707" s="223" t="s">
        <v>863</v>
      </c>
      <c r="EE707" s="223" t="s">
        <v>863</v>
      </c>
      <c r="EF707" s="223" t="s">
        <v>863</v>
      </c>
      <c r="EG707" s="223">
        <v>0</v>
      </c>
      <c r="EH707" s="547"/>
      <c r="EI707" s="230">
        <v>7</v>
      </c>
      <c r="EJ707" s="223" t="s">
        <v>571</v>
      </c>
      <c r="EK707" s="457"/>
      <c r="EL707" s="457"/>
      <c r="EM707" s="457"/>
      <c r="EN707" s="457"/>
      <c r="EO707" s="457"/>
      <c r="EP707" s="548"/>
      <c r="EQ707" s="548"/>
      <c r="ER707" s="457"/>
      <c r="ES707" s="548"/>
      <c r="ET707" s="548"/>
      <c r="EU707" s="233"/>
      <c r="EV707" s="457"/>
      <c r="EW707" s="457"/>
      <c r="EX707" s="93"/>
      <c r="EY707" s="93"/>
      <c r="EZ707" s="93"/>
      <c r="FA707" s="93"/>
      <c r="FB707" s="601"/>
      <c r="FC707" s="601"/>
      <c r="FD707" s="93"/>
      <c r="FE707" s="93"/>
      <c r="FF707" s="93"/>
      <c r="FG707" s="93"/>
      <c r="FH707" s="589"/>
      <c r="FI707" s="589"/>
      <c r="FJ707" s="589"/>
      <c r="FK707" s="592"/>
      <c r="FL707" s="592"/>
      <c r="FM707" s="592"/>
      <c r="FN707" s="602"/>
      <c r="FO707" s="544"/>
      <c r="FP707" s="93"/>
      <c r="FQ707" s="101"/>
      <c r="FR707" s="93"/>
      <c r="FS707" s="93"/>
      <c r="FT707" s="93"/>
      <c r="FU707" s="93"/>
      <c r="FV707" s="93"/>
      <c r="FW707" s="93"/>
      <c r="FX707" s="93"/>
      <c r="FY707" s="93"/>
      <c r="FZ707" s="93"/>
      <c r="GA707" s="93"/>
      <c r="GB707" s="93"/>
      <c r="GC707" s="93"/>
      <c r="GD707" s="93"/>
      <c r="GE707" s="93"/>
      <c r="GF707" s="93"/>
      <c r="GG707" s="93"/>
      <c r="GH707" s="93"/>
      <c r="GI707" s="93"/>
      <c r="GJ707" s="93"/>
      <c r="GK707" s="93"/>
      <c r="GL707" s="93"/>
      <c r="GM707" s="93"/>
      <c r="GN707" s="93"/>
      <c r="GO707" s="93"/>
      <c r="GP707" s="93"/>
      <c r="GQ707" s="93"/>
      <c r="GR707" s="225"/>
      <c r="GS707" s="225"/>
    </row>
    <row r="708" spans="1:201" hidden="1" x14ac:dyDescent="0.25">
      <c r="A708" s="101">
        <v>589</v>
      </c>
      <c r="B708" s="228">
        <f>COUNTIFS($E$1:E708,E708,$G$1:G708,G708)</f>
        <v>1</v>
      </c>
      <c r="C708" s="228"/>
      <c r="D708" s="525">
        <v>9595</v>
      </c>
      <c r="E708" s="223" t="s">
        <v>2069</v>
      </c>
      <c r="F708" s="223" t="s">
        <v>41</v>
      </c>
      <c r="G708" s="230">
        <v>6358170489</v>
      </c>
      <c r="H708" s="230">
        <f t="shared" si="17"/>
        <v>55</v>
      </c>
      <c r="I708" s="223" t="s">
        <v>2068</v>
      </c>
      <c r="J708" s="223" t="s">
        <v>2102</v>
      </c>
      <c r="K708" s="604" t="s">
        <v>53</v>
      </c>
      <c r="L708" s="107" t="s">
        <v>48</v>
      </c>
      <c r="M708" s="230">
        <v>9</v>
      </c>
      <c r="N708" s="226">
        <v>3</v>
      </c>
      <c r="O708" s="108" t="s">
        <v>863</v>
      </c>
      <c r="P708" s="227"/>
      <c r="Q708" s="108" t="s">
        <v>2201</v>
      </c>
      <c r="R708" s="226"/>
      <c r="S708" s="226"/>
      <c r="T708" s="173"/>
      <c r="U708" s="177"/>
      <c r="V708" s="173"/>
      <c r="W708" s="196"/>
      <c r="X708" s="173"/>
      <c r="Y708" s="173"/>
      <c r="Z708" s="173"/>
      <c r="AD708" s="211"/>
      <c r="AE708" s="211"/>
      <c r="AF708" s="211"/>
      <c r="AG708" s="211"/>
      <c r="AH708" s="205"/>
      <c r="AI708" s="226"/>
      <c r="AJ708" s="318"/>
      <c r="AL708" s="226"/>
      <c r="AN708" s="370"/>
      <c r="AO708" s="487"/>
      <c r="AP708" s="488"/>
      <c r="AQ708" s="492"/>
      <c r="AR708" s="373"/>
      <c r="AS708" s="490"/>
      <c r="AT708" s="325"/>
      <c r="AU708" s="505"/>
      <c r="AV708" s="506"/>
      <c r="AW708" s="505"/>
      <c r="AX708" s="507"/>
      <c r="AY708" s="508"/>
      <c r="AZ708" s="505"/>
      <c r="BA708" s="509"/>
      <c r="BB708" s="509"/>
      <c r="BC708" s="505"/>
      <c r="BD708" s="505"/>
      <c r="BE708" s="505"/>
      <c r="BF708" s="505"/>
      <c r="BG708" s="505"/>
      <c r="BJ708" s="341"/>
      <c r="BK708" s="342"/>
      <c r="BL708" s="226"/>
      <c r="BM708" s="226"/>
      <c r="BO708" s="162"/>
      <c r="BP708" s="62"/>
      <c r="BQ708" s="62"/>
      <c r="CB708" s="226"/>
      <c r="CC708" s="226"/>
      <c r="CL708" s="66"/>
      <c r="CM708" s="66"/>
      <c r="CT708" s="226"/>
      <c r="CU708" s="226"/>
      <c r="CV708" s="158"/>
      <c r="CW708" s="158"/>
      <c r="CX708" s="62"/>
      <c r="CY708" s="62"/>
      <c r="CZ708" s="335"/>
      <c r="DB708" s="226"/>
      <c r="DG708" s="4"/>
      <c r="DI708" s="226"/>
      <c r="DL708" s="231"/>
      <c r="DO708" s="46" t="s">
        <v>48</v>
      </c>
      <c r="DP708" s="545" t="s">
        <v>161</v>
      </c>
      <c r="DR708" s="1072" t="s">
        <v>2102</v>
      </c>
      <c r="DX708" s="223" t="s">
        <v>863</v>
      </c>
      <c r="DY708" s="223" t="s">
        <v>863</v>
      </c>
      <c r="DZ708" s="223">
        <v>369</v>
      </c>
      <c r="EA708" s="908">
        <v>14.1</v>
      </c>
      <c r="EB708" s="908">
        <v>85.9</v>
      </c>
      <c r="EC708" s="230">
        <v>0.9</v>
      </c>
      <c r="ED708" s="230">
        <v>1024</v>
      </c>
      <c r="EE708" s="223" t="s">
        <v>863</v>
      </c>
      <c r="EF708" s="230">
        <v>2.04</v>
      </c>
      <c r="EG708" s="274">
        <v>0</v>
      </c>
      <c r="EI708" s="230">
        <v>9</v>
      </c>
      <c r="EJ708" s="230">
        <v>3</v>
      </c>
      <c r="EU708" s="233"/>
      <c r="EX708" s="93"/>
      <c r="FB708" s="601"/>
      <c r="FC708" s="601"/>
      <c r="FD708" s="93"/>
      <c r="FE708" s="93"/>
      <c r="FF708" s="93"/>
      <c r="FH708" s="589"/>
      <c r="FI708" s="589"/>
      <c r="FJ708" s="589"/>
      <c r="FK708" s="592"/>
      <c r="FL708" s="592"/>
      <c r="FM708" s="592"/>
      <c r="FN708" s="602"/>
      <c r="FO708" s="544"/>
      <c r="FP708" s="93"/>
      <c r="FQ708" s="101"/>
      <c r="FR708" s="93"/>
      <c r="GR708" s="225"/>
      <c r="GS708" s="225"/>
    </row>
    <row r="709" spans="1:201" hidden="1" x14ac:dyDescent="0.25">
      <c r="A709" s="101">
        <v>590</v>
      </c>
      <c r="B709" s="228">
        <f>COUNTIFS($E$1:E709,E709,$G$1:G709,G709)</f>
        <v>1</v>
      </c>
      <c r="C709" s="228"/>
      <c r="D709" s="525">
        <v>9596</v>
      </c>
      <c r="E709" s="223" t="s">
        <v>2070</v>
      </c>
      <c r="F709" s="223" t="s">
        <v>2064</v>
      </c>
      <c r="G709" s="230">
        <v>6008271885</v>
      </c>
      <c r="H709" s="230">
        <f t="shared" si="17"/>
        <v>58</v>
      </c>
      <c r="I709" s="223" t="s">
        <v>2068</v>
      </c>
      <c r="J709" s="223" t="s">
        <v>1935</v>
      </c>
      <c r="K709" s="604" t="s">
        <v>53</v>
      </c>
      <c r="L709" s="107" t="s">
        <v>48</v>
      </c>
      <c r="M709" s="230">
        <v>18</v>
      </c>
      <c r="N709" s="231" t="s">
        <v>1919</v>
      </c>
      <c r="O709" s="108" t="s">
        <v>863</v>
      </c>
      <c r="P709" s="227"/>
      <c r="Q709" s="108" t="s">
        <v>2201</v>
      </c>
      <c r="R709" s="226"/>
      <c r="S709" s="226"/>
      <c r="T709" s="173"/>
      <c r="U709" s="177"/>
      <c r="V709" s="173"/>
      <c r="W709" s="196"/>
      <c r="X709" s="173"/>
      <c r="Y709" s="173"/>
      <c r="Z709" s="173"/>
      <c r="AD709" s="211"/>
      <c r="AE709" s="211"/>
      <c r="AF709" s="211"/>
      <c r="AG709" s="211"/>
      <c r="AH709" s="205"/>
      <c r="AI709" s="226"/>
      <c r="AJ709" s="318"/>
      <c r="AL709" s="226"/>
      <c r="AN709" s="370"/>
      <c r="AO709" s="487"/>
      <c r="AP709" s="488"/>
      <c r="AQ709" s="492"/>
      <c r="AR709" s="373"/>
      <c r="AS709" s="490"/>
      <c r="AT709" s="325"/>
      <c r="AU709" s="505"/>
      <c r="AV709" s="506"/>
      <c r="AW709" s="505"/>
      <c r="AX709" s="507"/>
      <c r="AY709" s="508"/>
      <c r="AZ709" s="505"/>
      <c r="BA709" s="509"/>
      <c r="BB709" s="509"/>
      <c r="BC709" s="505"/>
      <c r="BD709" s="505"/>
      <c r="BE709" s="505"/>
      <c r="BF709" s="505"/>
      <c r="BG709" s="505"/>
      <c r="BJ709" s="341"/>
      <c r="BK709" s="342"/>
      <c r="BL709" s="226"/>
      <c r="BM709" s="226"/>
      <c r="BO709" s="162"/>
      <c r="BP709" s="62"/>
      <c r="BQ709" s="62"/>
      <c r="CB709" s="226"/>
      <c r="CC709" s="226"/>
      <c r="CL709" s="66"/>
      <c r="CM709" s="66"/>
      <c r="CT709" s="226"/>
      <c r="CU709" s="226"/>
      <c r="CV709" s="158"/>
      <c r="CW709" s="158"/>
      <c r="CX709" s="62"/>
      <c r="CY709" s="62"/>
      <c r="CZ709" s="335"/>
      <c r="DB709" s="226"/>
      <c r="DG709" s="4"/>
      <c r="DI709" s="226"/>
      <c r="DL709" s="231"/>
      <c r="DO709" s="46" t="s">
        <v>48</v>
      </c>
      <c r="DP709" s="545" t="s">
        <v>161</v>
      </c>
      <c r="DR709" s="1072" t="s">
        <v>1935</v>
      </c>
      <c r="DX709" s="223">
        <v>20</v>
      </c>
      <c r="DY709" s="223">
        <v>6.2</v>
      </c>
      <c r="DZ709" s="230">
        <v>2379</v>
      </c>
      <c r="EA709" s="230">
        <v>46.4</v>
      </c>
      <c r="EB709" s="230">
        <v>53.6</v>
      </c>
      <c r="EC709" s="230">
        <v>7.4</v>
      </c>
      <c r="ED709" s="230">
        <v>1556</v>
      </c>
      <c r="EE709" s="223" t="s">
        <v>863</v>
      </c>
      <c r="EF709" s="230">
        <v>7.97</v>
      </c>
      <c r="EG709" s="230">
        <v>0</v>
      </c>
      <c r="EI709" s="230">
        <v>18</v>
      </c>
      <c r="EJ709" s="223" t="s">
        <v>1919</v>
      </c>
      <c r="EU709" s="233"/>
      <c r="EX709" s="93"/>
      <c r="FB709" s="601"/>
      <c r="FC709" s="601"/>
      <c r="FD709" s="93"/>
      <c r="FE709" s="93"/>
      <c r="FF709" s="93"/>
      <c r="FH709" s="589"/>
      <c r="FI709" s="589"/>
      <c r="FJ709" s="589"/>
      <c r="FK709" s="592"/>
      <c r="FL709" s="592"/>
      <c r="FM709" s="592"/>
      <c r="FN709" s="602"/>
      <c r="FO709" s="544"/>
      <c r="FP709" s="93"/>
      <c r="FQ709" s="101"/>
      <c r="FR709" s="93"/>
      <c r="GR709" s="225"/>
      <c r="GS709" s="225"/>
    </row>
    <row r="710" spans="1:201" hidden="1" x14ac:dyDescent="0.25">
      <c r="A710" s="101">
        <v>591</v>
      </c>
      <c r="B710" s="228">
        <f>COUNTIFS($E$1:E710,E710,$G$1:G710,G710)</f>
        <v>1</v>
      </c>
      <c r="C710" s="228"/>
      <c r="D710" s="525">
        <v>9599</v>
      </c>
      <c r="E710" s="223" t="s">
        <v>2071</v>
      </c>
      <c r="F710" s="223" t="s">
        <v>62</v>
      </c>
      <c r="G710" s="230">
        <v>481003096</v>
      </c>
      <c r="H710" s="230">
        <f t="shared" si="17"/>
        <v>70</v>
      </c>
      <c r="I710" s="223" t="s">
        <v>2072</v>
      </c>
      <c r="J710" s="223" t="s">
        <v>2103</v>
      </c>
      <c r="K710" s="230" t="s">
        <v>53</v>
      </c>
      <c r="L710" s="107" t="s">
        <v>48</v>
      </c>
      <c r="M710" s="230">
        <v>8</v>
      </c>
      <c r="N710" s="231" t="s">
        <v>1919</v>
      </c>
      <c r="O710" s="108" t="s">
        <v>863</v>
      </c>
      <c r="P710" s="227"/>
      <c r="Q710" s="108" t="s">
        <v>2201</v>
      </c>
      <c r="R710" s="226"/>
      <c r="S710" s="226"/>
      <c r="T710" s="173"/>
      <c r="U710" s="177"/>
      <c r="V710" s="173"/>
      <c r="W710" s="196"/>
      <c r="X710" s="173"/>
      <c r="Y710" s="173"/>
      <c r="Z710" s="173"/>
      <c r="AD710" s="211"/>
      <c r="AE710" s="211"/>
      <c r="AF710" s="211"/>
      <c r="AG710" s="211"/>
      <c r="AH710" s="205"/>
      <c r="AI710" s="226"/>
      <c r="AJ710" s="318"/>
      <c r="AL710" s="226"/>
      <c r="AN710" s="370"/>
      <c r="AO710" s="487"/>
      <c r="AP710" s="488"/>
      <c r="AQ710" s="492"/>
      <c r="AR710" s="373"/>
      <c r="AS710" s="490"/>
      <c r="AT710" s="325"/>
      <c r="AU710" s="505"/>
      <c r="AV710" s="506"/>
      <c r="AW710" s="505"/>
      <c r="AX710" s="507"/>
      <c r="AY710" s="508"/>
      <c r="AZ710" s="505"/>
      <c r="BA710" s="509"/>
      <c r="BB710" s="509"/>
      <c r="BC710" s="505"/>
      <c r="BD710" s="505"/>
      <c r="BE710" s="505"/>
      <c r="BF710" s="505"/>
      <c r="BG710" s="505"/>
      <c r="BJ710" s="341"/>
      <c r="BK710" s="342"/>
      <c r="BL710" s="226"/>
      <c r="BM710" s="226"/>
      <c r="BO710" s="162"/>
      <c r="BP710" s="62"/>
      <c r="BQ710" s="62"/>
      <c r="CB710" s="226"/>
      <c r="CC710" s="226"/>
      <c r="CL710" s="66"/>
      <c r="CM710" s="66"/>
      <c r="CT710" s="226"/>
      <c r="CU710" s="226"/>
      <c r="CV710" s="158"/>
      <c r="CW710" s="158"/>
      <c r="CX710" s="62"/>
      <c r="CY710" s="62"/>
      <c r="CZ710" s="335"/>
      <c r="DB710" s="226"/>
      <c r="DG710" s="4"/>
      <c r="DI710" s="226"/>
      <c r="DL710" s="231"/>
      <c r="DO710" s="46" t="s">
        <v>48</v>
      </c>
      <c r="DP710" s="545" t="s">
        <v>161</v>
      </c>
      <c r="DQ710" s="230">
        <v>2</v>
      </c>
      <c r="DR710" s="1072" t="s">
        <v>1140</v>
      </c>
      <c r="DS710" s="546" t="s">
        <v>1047</v>
      </c>
      <c r="DX710" s="223" t="s">
        <v>863</v>
      </c>
      <c r="DY710" s="223" t="s">
        <v>863</v>
      </c>
      <c r="DZ710" s="230">
        <v>970</v>
      </c>
      <c r="EA710" s="230">
        <v>65.099999999999994</v>
      </c>
      <c r="EB710" s="230">
        <v>34.9</v>
      </c>
      <c r="EC710" s="230">
        <v>0.9</v>
      </c>
      <c r="ED710" s="230">
        <v>493</v>
      </c>
      <c r="EE710" s="223" t="s">
        <v>863</v>
      </c>
      <c r="EF710" s="223">
        <v>4.66</v>
      </c>
      <c r="EG710" s="230">
        <v>0</v>
      </c>
      <c r="EH710" s="547">
        <v>4</v>
      </c>
      <c r="EI710" s="230">
        <v>8</v>
      </c>
      <c r="EJ710" s="223" t="s">
        <v>1919</v>
      </c>
      <c r="EQ710" s="548">
        <v>2</v>
      </c>
      <c r="ES710" s="1069" t="s">
        <v>1163</v>
      </c>
      <c r="ET710" s="1069" t="s">
        <v>1163</v>
      </c>
      <c r="EU710" s="233"/>
      <c r="EX710" s="93"/>
      <c r="FB710" s="601"/>
      <c r="FC710" s="601"/>
      <c r="FD710" s="93"/>
      <c r="FE710" s="93"/>
      <c r="FF710" s="93"/>
      <c r="FH710" s="589"/>
      <c r="FI710" s="589"/>
      <c r="FJ710" s="589"/>
      <c r="FK710" s="592"/>
      <c r="FL710" s="592"/>
      <c r="FM710" s="592"/>
      <c r="FN710" s="602"/>
      <c r="FO710" s="544"/>
      <c r="FP710" s="93"/>
      <c r="FQ710" s="101"/>
      <c r="FR710" s="93"/>
      <c r="GR710" s="225"/>
      <c r="GS710" s="225"/>
    </row>
    <row r="711" spans="1:201" s="260" customFormat="1" hidden="1" x14ac:dyDescent="0.25">
      <c r="A711" s="101">
        <v>592</v>
      </c>
      <c r="B711" s="228">
        <f>COUNTIFS($E$1:E711,E711,$G$1:G711,G711)</f>
        <v>1</v>
      </c>
      <c r="C711" s="228"/>
      <c r="D711" s="525">
        <v>9624</v>
      </c>
      <c r="E711" s="223" t="s">
        <v>264</v>
      </c>
      <c r="F711" s="223" t="s">
        <v>432</v>
      </c>
      <c r="G711" s="230">
        <v>7056042906</v>
      </c>
      <c r="H711" s="230">
        <f t="shared" si="17"/>
        <v>48</v>
      </c>
      <c r="I711" s="223" t="s">
        <v>2073</v>
      </c>
      <c r="J711" s="223" t="s">
        <v>2104</v>
      </c>
      <c r="K711" s="230" t="s">
        <v>53</v>
      </c>
      <c r="L711" s="107" t="s">
        <v>48</v>
      </c>
      <c r="M711" s="230">
        <v>4</v>
      </c>
      <c r="N711" s="226">
        <v>7</v>
      </c>
      <c r="O711" s="108" t="s">
        <v>863</v>
      </c>
      <c r="P711" s="227"/>
      <c r="Q711" s="108" t="s">
        <v>2201</v>
      </c>
      <c r="R711" s="226"/>
      <c r="S711" s="226"/>
      <c r="T711" s="173"/>
      <c r="U711" s="177"/>
      <c r="V711" s="173"/>
      <c r="W711" s="196"/>
      <c r="X711" s="173"/>
      <c r="Y711" s="173"/>
      <c r="Z711" s="173"/>
      <c r="AA711" s="72"/>
      <c r="AB711" s="72"/>
      <c r="AC711" s="226"/>
      <c r="AD711" s="211"/>
      <c r="AE711" s="211"/>
      <c r="AF711" s="211"/>
      <c r="AG711" s="211"/>
      <c r="AH711" s="205"/>
      <c r="AI711" s="226"/>
      <c r="AJ711" s="318"/>
      <c r="AK711" s="226"/>
      <c r="AL711" s="226"/>
      <c r="AM711" s="226"/>
      <c r="AN711" s="370"/>
      <c r="AO711" s="487"/>
      <c r="AP711" s="488"/>
      <c r="AQ711" s="492"/>
      <c r="AR711" s="373"/>
      <c r="AS711" s="490"/>
      <c r="AT711" s="325"/>
      <c r="AU711" s="505"/>
      <c r="AV711" s="506"/>
      <c r="AW711" s="505"/>
      <c r="AX711" s="507"/>
      <c r="AY711" s="508"/>
      <c r="AZ711" s="505"/>
      <c r="BA711" s="509"/>
      <c r="BB711" s="509"/>
      <c r="BC711" s="505"/>
      <c r="BD711" s="505"/>
      <c r="BE711" s="505"/>
      <c r="BF711" s="505"/>
      <c r="BG711" s="505"/>
      <c r="BH711" s="226"/>
      <c r="BI711" s="226"/>
      <c r="BJ711" s="341"/>
      <c r="BK711" s="342"/>
      <c r="BL711" s="226"/>
      <c r="BM711" s="226"/>
      <c r="BN711" s="226"/>
      <c r="BO711" s="162"/>
      <c r="BP711" s="62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226"/>
      <c r="CC711" s="226"/>
      <c r="CD711" s="226"/>
      <c r="CE711" s="226"/>
      <c r="CF711" s="226"/>
      <c r="CG711" s="226"/>
      <c r="CH711" s="226"/>
      <c r="CI711" s="226"/>
      <c r="CJ711" s="226"/>
      <c r="CK711" s="226"/>
      <c r="CL711" s="66"/>
      <c r="CM711" s="66"/>
      <c r="CN711" s="66"/>
      <c r="CO711" s="66"/>
      <c r="CP711" s="66"/>
      <c r="CQ711" s="66"/>
      <c r="CR711" s="66"/>
      <c r="CS711" s="66"/>
      <c r="CT711" s="226"/>
      <c r="CU711" s="226"/>
      <c r="CV711" s="158"/>
      <c r="CW711" s="158"/>
      <c r="CX711" s="62"/>
      <c r="CY711" s="62"/>
      <c r="CZ711" s="335"/>
      <c r="DA711" s="226"/>
      <c r="DB711" s="226"/>
      <c r="DC711" s="226"/>
      <c r="DD711" s="226"/>
      <c r="DE711" s="226"/>
      <c r="DF711" s="226"/>
      <c r="DG711" s="4"/>
      <c r="DH711" s="226"/>
      <c r="DI711" s="226"/>
      <c r="DJ711" s="226"/>
      <c r="DK711" s="226"/>
      <c r="DL711" s="231"/>
      <c r="DM711" s="226"/>
      <c r="DN711" s="62"/>
      <c r="DO711" s="46" t="s">
        <v>48</v>
      </c>
      <c r="DP711" s="545" t="s">
        <v>161</v>
      </c>
      <c r="DQ711" s="230">
        <v>2</v>
      </c>
      <c r="DR711" s="1072" t="s">
        <v>2104</v>
      </c>
      <c r="DS711" s="547"/>
      <c r="DT711" s="230"/>
      <c r="DU711" s="230"/>
      <c r="DV711" s="230"/>
      <c r="DW711" s="230"/>
      <c r="DX711" s="230">
        <v>109.2</v>
      </c>
      <c r="DY711" s="223" t="s">
        <v>863</v>
      </c>
      <c r="DZ711" s="223">
        <v>37330</v>
      </c>
      <c r="EA711" s="223">
        <v>93.1</v>
      </c>
      <c r="EB711" s="223">
        <v>6.9</v>
      </c>
      <c r="EC711" s="230">
        <v>60.9</v>
      </c>
      <c r="ED711" s="223" t="s">
        <v>1516</v>
      </c>
      <c r="EE711" s="223" t="s">
        <v>863</v>
      </c>
      <c r="EF711" s="230">
        <v>4.08</v>
      </c>
      <c r="EG711" s="223">
        <v>0</v>
      </c>
      <c r="EH711" s="547"/>
      <c r="EI711" s="230">
        <v>4</v>
      </c>
      <c r="EJ711" s="230">
        <v>7</v>
      </c>
      <c r="EK711" s="457"/>
      <c r="EL711" s="457"/>
      <c r="EM711" s="457"/>
      <c r="EN711" s="457"/>
      <c r="EO711" s="457"/>
      <c r="EP711" s="548"/>
      <c r="EQ711" s="548">
        <v>2</v>
      </c>
      <c r="ER711" s="457"/>
      <c r="ES711" s="548">
        <v>1</v>
      </c>
      <c r="ET711" s="548">
        <v>1</v>
      </c>
      <c r="EU711" s="233"/>
      <c r="EV711" s="457"/>
      <c r="EW711" s="457"/>
      <c r="EX711" s="93"/>
      <c r="EY711" s="93"/>
      <c r="EZ711" s="93"/>
      <c r="FA711" s="93"/>
      <c r="FB711" s="601"/>
      <c r="FC711" s="601"/>
      <c r="FD711" s="93"/>
      <c r="FE711" s="93"/>
      <c r="FF711" s="93"/>
      <c r="FG711" s="93"/>
      <c r="FH711" s="589"/>
      <c r="FI711" s="589"/>
      <c r="FJ711" s="589"/>
      <c r="FK711" s="592"/>
      <c r="FL711" s="592"/>
      <c r="FM711" s="592"/>
      <c r="FN711" s="602"/>
      <c r="FO711" s="544"/>
      <c r="FP711" s="93"/>
      <c r="FQ711" s="101"/>
      <c r="FR711" s="93"/>
      <c r="FS711" s="93"/>
      <c r="FT711" s="93"/>
      <c r="FU711" s="93"/>
      <c r="FV711" s="93"/>
      <c r="FW711" s="93"/>
      <c r="FX711" s="93"/>
      <c r="FY711" s="93"/>
      <c r="FZ711" s="93"/>
      <c r="GA711" s="93"/>
      <c r="GB711" s="93"/>
      <c r="GC711" s="93"/>
      <c r="GD711" s="93"/>
      <c r="GE711" s="93"/>
      <c r="GF711" s="93"/>
      <c r="GG711" s="93"/>
      <c r="GH711" s="93"/>
      <c r="GI711" s="93"/>
      <c r="GJ711" s="93"/>
      <c r="GK711" s="93"/>
      <c r="GL711" s="93"/>
      <c r="GM711" s="93"/>
      <c r="GN711" s="93"/>
      <c r="GO711" s="93"/>
      <c r="GP711" s="93"/>
      <c r="GQ711" s="93"/>
      <c r="GR711" s="225"/>
      <c r="GS711" s="225"/>
    </row>
    <row r="712" spans="1:201" hidden="1" x14ac:dyDescent="0.25">
      <c r="A712" s="101">
        <v>593</v>
      </c>
      <c r="B712" s="228">
        <f>COUNTIFS($E$1:E712,E712,$G$1:G712,G712)</f>
        <v>2</v>
      </c>
      <c r="C712" s="228"/>
      <c r="D712" s="525">
        <v>9646</v>
      </c>
      <c r="E712" s="223" t="s">
        <v>1266</v>
      </c>
      <c r="F712" s="223" t="s">
        <v>249</v>
      </c>
      <c r="G712" s="230">
        <v>470727406</v>
      </c>
      <c r="H712" s="230">
        <f t="shared" si="17"/>
        <v>71</v>
      </c>
      <c r="I712" s="223" t="s">
        <v>2074</v>
      </c>
      <c r="J712" s="223" t="s">
        <v>34</v>
      </c>
      <c r="K712" s="230" t="s">
        <v>53</v>
      </c>
      <c r="L712" s="107" t="s">
        <v>48</v>
      </c>
      <c r="M712" s="230">
        <v>6</v>
      </c>
      <c r="N712" s="226" t="s">
        <v>1904</v>
      </c>
      <c r="O712" s="108" t="s">
        <v>863</v>
      </c>
      <c r="P712" s="227"/>
      <c r="Q712" s="108" t="s">
        <v>2201</v>
      </c>
      <c r="R712" s="226"/>
      <c r="S712" s="226"/>
      <c r="T712" s="173"/>
      <c r="U712" s="177"/>
      <c r="V712" s="173"/>
      <c r="W712" s="196"/>
      <c r="X712" s="173"/>
      <c r="Y712" s="173"/>
      <c r="Z712" s="173"/>
      <c r="AD712" s="211"/>
      <c r="AE712" s="211"/>
      <c r="AF712" s="211"/>
      <c r="AG712" s="211"/>
      <c r="AH712" s="205"/>
      <c r="AI712" s="226"/>
      <c r="AJ712" s="318"/>
      <c r="AL712" s="226"/>
      <c r="AN712" s="370"/>
      <c r="AO712" s="487"/>
      <c r="AP712" s="488"/>
      <c r="AQ712" s="492"/>
      <c r="AR712" s="373"/>
      <c r="AS712" s="490"/>
      <c r="AT712" s="325"/>
      <c r="AU712" s="505"/>
      <c r="AV712" s="506"/>
      <c r="AW712" s="505"/>
      <c r="AX712" s="507"/>
      <c r="AY712" s="508"/>
      <c r="AZ712" s="505"/>
      <c r="BA712" s="509"/>
      <c r="BB712" s="509"/>
      <c r="BC712" s="505"/>
      <c r="BD712" s="505"/>
      <c r="BE712" s="505"/>
      <c r="BF712" s="505"/>
      <c r="BG712" s="505"/>
      <c r="BJ712" s="341"/>
      <c r="BK712" s="342"/>
      <c r="BL712" s="226"/>
      <c r="BM712" s="226"/>
      <c r="BO712" s="162"/>
      <c r="BP712" s="62"/>
      <c r="BQ712" s="62"/>
      <c r="CB712" s="226"/>
      <c r="CC712" s="226"/>
      <c r="CL712" s="66"/>
      <c r="CM712" s="66"/>
      <c r="CT712" s="226"/>
      <c r="CU712" s="226"/>
      <c r="CV712" s="158"/>
      <c r="CW712" s="158"/>
      <c r="CX712" s="62"/>
      <c r="CY712" s="62"/>
      <c r="CZ712" s="335"/>
      <c r="DB712" s="226"/>
      <c r="DG712" s="4"/>
      <c r="DI712" s="226"/>
      <c r="DL712" s="231"/>
      <c r="DO712" s="46" t="s">
        <v>48</v>
      </c>
      <c r="DP712" s="949" t="s">
        <v>158</v>
      </c>
      <c r="DR712" s="1072" t="s">
        <v>34</v>
      </c>
      <c r="DX712" s="223" t="s">
        <v>863</v>
      </c>
      <c r="DY712" s="223" t="s">
        <v>863</v>
      </c>
      <c r="DZ712" s="230">
        <v>197</v>
      </c>
      <c r="EA712" s="230">
        <v>8.1999999999999993</v>
      </c>
      <c r="EB712" s="230">
        <v>91.8</v>
      </c>
      <c r="EC712" s="223" t="s">
        <v>863</v>
      </c>
      <c r="ED712" s="223" t="s">
        <v>863</v>
      </c>
      <c r="EE712" s="223" t="s">
        <v>863</v>
      </c>
      <c r="EF712" s="223" t="s">
        <v>863</v>
      </c>
      <c r="EG712" s="230">
        <v>0</v>
      </c>
      <c r="EI712" s="230">
        <v>6</v>
      </c>
      <c r="EJ712" s="230" t="s">
        <v>1904</v>
      </c>
      <c r="EU712" s="233"/>
      <c r="EX712" s="93"/>
      <c r="FB712" s="601"/>
      <c r="FC712" s="601"/>
      <c r="FD712" s="93"/>
      <c r="FE712" s="93"/>
      <c r="FF712" s="93"/>
      <c r="FH712" s="589"/>
      <c r="FI712" s="589"/>
      <c r="FJ712" s="589"/>
      <c r="FK712" s="592"/>
      <c r="FL712" s="592"/>
      <c r="FM712" s="592"/>
      <c r="FN712" s="602"/>
      <c r="FO712" s="544"/>
      <c r="FP712" s="93"/>
      <c r="FQ712" s="101"/>
      <c r="FR712" s="93"/>
      <c r="GR712" s="225"/>
      <c r="GS712" s="225"/>
    </row>
    <row r="713" spans="1:201" hidden="1" x14ac:dyDescent="0.25">
      <c r="A713" s="101">
        <v>594</v>
      </c>
      <c r="B713" s="228">
        <f>COUNTIFS($E$1:E713,E713,$G$1:G713,G713)</f>
        <v>3</v>
      </c>
      <c r="C713" s="228"/>
      <c r="D713" s="525">
        <v>9647</v>
      </c>
      <c r="E713" s="223" t="s">
        <v>1757</v>
      </c>
      <c r="F713" s="223" t="s">
        <v>62</v>
      </c>
      <c r="G713" s="230">
        <v>5607271560</v>
      </c>
      <c r="H713" s="230">
        <f t="shared" ref="H713:H733" si="18">LEFT(I713,4)-CONCATENATE(19,LEFT(G713,2))</f>
        <v>62</v>
      </c>
      <c r="I713" s="223" t="s">
        <v>2074</v>
      </c>
      <c r="J713" s="223" t="s">
        <v>2105</v>
      </c>
      <c r="K713" s="230" t="s">
        <v>53</v>
      </c>
      <c r="L713" s="107" t="s">
        <v>48</v>
      </c>
      <c r="M713" s="230">
        <v>6</v>
      </c>
      <c r="N713" s="226" t="s">
        <v>2110</v>
      </c>
      <c r="O713" s="108" t="s">
        <v>863</v>
      </c>
      <c r="P713" s="227"/>
      <c r="Q713" s="108" t="s">
        <v>2201</v>
      </c>
      <c r="R713" s="226"/>
      <c r="S713" s="226"/>
      <c r="T713" s="173"/>
      <c r="U713" s="177"/>
      <c r="V713" s="173"/>
      <c r="W713" s="196"/>
      <c r="X713" s="173"/>
      <c r="Y713" s="173"/>
      <c r="Z713" s="173"/>
      <c r="AD713" s="211"/>
      <c r="AE713" s="211"/>
      <c r="AF713" s="211"/>
      <c r="AG713" s="211"/>
      <c r="AH713" s="205"/>
      <c r="AI713" s="226"/>
      <c r="AJ713" s="318"/>
      <c r="AL713" s="226"/>
      <c r="AN713" s="370"/>
      <c r="AO713" s="487"/>
      <c r="AP713" s="488"/>
      <c r="AQ713" s="492"/>
      <c r="AR713" s="373"/>
      <c r="AS713" s="490"/>
      <c r="AT713" s="325"/>
      <c r="AU713" s="505"/>
      <c r="AV713" s="506"/>
      <c r="AW713" s="505"/>
      <c r="AX713" s="507"/>
      <c r="AY713" s="508"/>
      <c r="AZ713" s="505"/>
      <c r="BA713" s="509"/>
      <c r="BB713" s="509"/>
      <c r="BC713" s="505"/>
      <c r="BD713" s="505"/>
      <c r="BE713" s="505"/>
      <c r="BF713" s="505"/>
      <c r="BG713" s="505"/>
      <c r="BJ713" s="341"/>
      <c r="BK713" s="342"/>
      <c r="BL713" s="226"/>
      <c r="BM713" s="226"/>
      <c r="BO713" s="162"/>
      <c r="BP713" s="62"/>
      <c r="BQ713" s="62"/>
      <c r="CB713" s="226"/>
      <c r="CC713" s="226"/>
      <c r="CL713" s="66"/>
      <c r="CM713" s="66"/>
      <c r="CT713" s="226"/>
      <c r="CU713" s="226"/>
      <c r="CV713" s="158"/>
      <c r="CW713" s="158"/>
      <c r="CX713" s="62"/>
      <c r="CY713" s="62"/>
      <c r="CZ713" s="335"/>
      <c r="DB713" s="226"/>
      <c r="DG713" s="4"/>
      <c r="DI713" s="226"/>
      <c r="DL713" s="231"/>
      <c r="DO713" s="46" t="s">
        <v>48</v>
      </c>
      <c r="DP713" s="949" t="s">
        <v>158</v>
      </c>
      <c r="DR713" s="1072" t="s">
        <v>2105</v>
      </c>
      <c r="DX713" s="223" t="s">
        <v>863</v>
      </c>
      <c r="DY713" s="223" t="s">
        <v>863</v>
      </c>
      <c r="DZ713" s="230">
        <v>256</v>
      </c>
      <c r="EA713" s="230">
        <v>15.2</v>
      </c>
      <c r="EB713" s="230">
        <v>84.8</v>
      </c>
      <c r="EC713" s="230">
        <v>0.8</v>
      </c>
      <c r="ED713" s="230">
        <v>107.1</v>
      </c>
      <c r="EE713" s="223" t="s">
        <v>863</v>
      </c>
      <c r="EF713" s="230">
        <v>2.08</v>
      </c>
      <c r="EG713" s="230">
        <v>0</v>
      </c>
      <c r="EI713" s="230">
        <v>6</v>
      </c>
      <c r="EJ713" s="230" t="s">
        <v>2110</v>
      </c>
      <c r="EU713" s="233"/>
      <c r="EX713" s="93"/>
      <c r="FB713" s="601"/>
      <c r="FC713" s="601"/>
      <c r="FD713" s="93"/>
      <c r="FE713" s="93"/>
      <c r="FF713" s="93"/>
      <c r="FH713" s="589"/>
      <c r="FI713" s="589"/>
      <c r="FJ713" s="589"/>
      <c r="FK713" s="592"/>
      <c r="FL713" s="592"/>
      <c r="FM713" s="592"/>
      <c r="FN713" s="602"/>
      <c r="FO713" s="544"/>
      <c r="FP713" s="93"/>
      <c r="FQ713" s="101"/>
      <c r="FR713" s="93"/>
      <c r="GR713" s="225"/>
      <c r="GS713" s="225"/>
    </row>
    <row r="714" spans="1:201" hidden="1" x14ac:dyDescent="0.25">
      <c r="A714" s="101">
        <v>595</v>
      </c>
      <c r="B714" s="228">
        <f>COUNTIFS($E$1:E714,E714,$G$1:G714,G714)</f>
        <v>2</v>
      </c>
      <c r="C714" s="228"/>
      <c r="D714" s="1049">
        <v>9648</v>
      </c>
      <c r="E714" s="209" t="s">
        <v>1949</v>
      </c>
      <c r="F714" s="209" t="s">
        <v>181</v>
      </c>
      <c r="G714" s="207">
        <v>6408100578</v>
      </c>
      <c r="H714" s="230">
        <f t="shared" si="18"/>
        <v>54</v>
      </c>
      <c r="I714" s="209" t="s">
        <v>2074</v>
      </c>
      <c r="J714" s="209" t="s">
        <v>2106</v>
      </c>
      <c r="K714" s="230" t="s">
        <v>53</v>
      </c>
      <c r="L714" s="107" t="s">
        <v>48</v>
      </c>
      <c r="M714" s="207">
        <v>7</v>
      </c>
      <c r="N714" s="213">
        <v>3</v>
      </c>
      <c r="O714" s="237" t="s">
        <v>863</v>
      </c>
      <c r="P714" s="227"/>
      <c r="Q714" s="237" t="s">
        <v>2201</v>
      </c>
      <c r="R714" s="226"/>
      <c r="S714" s="226"/>
      <c r="T714" s="173"/>
      <c r="U714" s="177"/>
      <c r="V714" s="173"/>
      <c r="W714" s="196"/>
      <c r="X714" s="173"/>
      <c r="Y714" s="173"/>
      <c r="Z714" s="173"/>
      <c r="AD714" s="211"/>
      <c r="AE714" s="211"/>
      <c r="AF714" s="211"/>
      <c r="AG714" s="211"/>
      <c r="AH714" s="205"/>
      <c r="AI714" s="226"/>
      <c r="AJ714" s="318"/>
      <c r="AL714" s="226"/>
      <c r="AN714" s="370"/>
      <c r="AO714" s="487"/>
      <c r="AP714" s="488"/>
      <c r="AQ714" s="492"/>
      <c r="AR714" s="373"/>
      <c r="AS714" s="490"/>
      <c r="AT714" s="325"/>
      <c r="AU714" s="505"/>
      <c r="AV714" s="506"/>
      <c r="AW714" s="505"/>
      <c r="AX714" s="507"/>
      <c r="AY714" s="508"/>
      <c r="AZ714" s="505"/>
      <c r="BA714" s="509"/>
      <c r="BB714" s="509"/>
      <c r="BC714" s="505"/>
      <c r="BD714" s="505"/>
      <c r="BE714" s="505"/>
      <c r="BF714" s="505"/>
      <c r="BG714" s="505"/>
      <c r="BJ714" s="341"/>
      <c r="BK714" s="342"/>
      <c r="BL714" s="226"/>
      <c r="BM714" s="226"/>
      <c r="BO714" s="162"/>
      <c r="BP714" s="62"/>
      <c r="BQ714" s="62"/>
      <c r="CB714" s="226"/>
      <c r="CC714" s="226"/>
      <c r="CL714" s="66"/>
      <c r="CM714" s="66"/>
      <c r="CT714" s="226"/>
      <c r="CU714" s="226"/>
      <c r="CV714" s="158"/>
      <c r="CW714" s="158"/>
      <c r="CX714" s="62"/>
      <c r="CY714" s="62"/>
      <c r="CZ714" s="335"/>
      <c r="DB714" s="226"/>
      <c r="DG714" s="4"/>
      <c r="DI714" s="226"/>
      <c r="DL714" s="231"/>
      <c r="DO714" s="46" t="s">
        <v>48</v>
      </c>
      <c r="DP714" s="545" t="s">
        <v>161</v>
      </c>
      <c r="DR714" s="1072" t="s">
        <v>2106</v>
      </c>
      <c r="DX714" s="223" t="s">
        <v>863</v>
      </c>
      <c r="DY714" s="223" t="s">
        <v>863</v>
      </c>
      <c r="DZ714" s="230">
        <v>616</v>
      </c>
      <c r="EA714" s="230">
        <v>30.8</v>
      </c>
      <c r="EB714" s="230">
        <v>69.2</v>
      </c>
      <c r="EC714" s="230" t="s">
        <v>863</v>
      </c>
      <c r="ED714" s="230" t="s">
        <v>863</v>
      </c>
      <c r="EE714" s="230" t="s">
        <v>863</v>
      </c>
      <c r="EF714" s="230" t="s">
        <v>863</v>
      </c>
      <c r="EG714" s="230">
        <v>0</v>
      </c>
      <c r="EI714" s="230">
        <v>7</v>
      </c>
      <c r="EJ714" s="230">
        <v>3</v>
      </c>
      <c r="EU714" s="233"/>
      <c r="EX714" s="93"/>
      <c r="FB714" s="601"/>
      <c r="FC714" s="601"/>
      <c r="FD714" s="93"/>
      <c r="FE714" s="93"/>
      <c r="FF714" s="93"/>
      <c r="FH714" s="589"/>
      <c r="FI714" s="589"/>
      <c r="FJ714" s="589"/>
      <c r="FK714" s="592"/>
      <c r="FL714" s="592"/>
      <c r="FM714" s="592"/>
      <c r="FN714" s="602"/>
      <c r="FO714" s="544"/>
      <c r="FP714" s="93"/>
      <c r="FQ714" s="101"/>
      <c r="FR714" s="93"/>
      <c r="GR714" s="225"/>
      <c r="GS714" s="225"/>
    </row>
    <row r="715" spans="1:201" hidden="1" x14ac:dyDescent="0.25">
      <c r="A715" s="101">
        <v>596</v>
      </c>
      <c r="B715" s="228">
        <f>COUNTIFS($E$1:E715,E715,$G$1:G715,G715)</f>
        <v>1</v>
      </c>
      <c r="C715" s="228"/>
      <c r="D715" s="1040">
        <v>9649</v>
      </c>
      <c r="E715" s="604" t="s">
        <v>2075</v>
      </c>
      <c r="F715" s="604" t="s">
        <v>366</v>
      </c>
      <c r="G715" s="604">
        <v>9653044841</v>
      </c>
      <c r="H715" s="230">
        <f t="shared" si="18"/>
        <v>22</v>
      </c>
      <c r="I715" s="223" t="s">
        <v>2074</v>
      </c>
      <c r="J715" s="604" t="s">
        <v>1093</v>
      </c>
      <c r="K715" s="230" t="s">
        <v>53</v>
      </c>
      <c r="L715" s="107" t="s">
        <v>48</v>
      </c>
      <c r="M715" s="604">
        <v>5</v>
      </c>
      <c r="N715" s="543">
        <v>6</v>
      </c>
      <c r="O715" s="543" t="s">
        <v>863</v>
      </c>
      <c r="P715" s="227"/>
      <c r="Q715" s="108" t="s">
        <v>2201</v>
      </c>
      <c r="R715" s="226"/>
      <c r="S715" s="226"/>
      <c r="T715" s="173"/>
      <c r="U715" s="177"/>
      <c r="V715" s="173"/>
      <c r="W715" s="196"/>
      <c r="X715" s="173"/>
      <c r="Y715" s="173"/>
      <c r="Z715" s="173"/>
      <c r="AD715" s="211"/>
      <c r="AE715" s="211"/>
      <c r="AF715" s="211"/>
      <c r="AG715" s="211"/>
      <c r="AH715" s="205"/>
      <c r="AI715" s="226"/>
      <c r="AJ715" s="318"/>
      <c r="AL715" s="226"/>
      <c r="AN715" s="370"/>
      <c r="AO715" s="487"/>
      <c r="AP715" s="488"/>
      <c r="AQ715" s="492"/>
      <c r="AR715" s="373"/>
      <c r="AS715" s="490"/>
      <c r="AT715" s="325"/>
      <c r="AU715" s="505"/>
      <c r="AV715" s="506"/>
      <c r="AW715" s="505"/>
      <c r="AX715" s="507"/>
      <c r="AY715" s="508"/>
      <c r="AZ715" s="505"/>
      <c r="BA715" s="509"/>
      <c r="BB715" s="509"/>
      <c r="BC715" s="505"/>
      <c r="BD715" s="505"/>
      <c r="BE715" s="505"/>
      <c r="BF715" s="505"/>
      <c r="BG715" s="505"/>
      <c r="BJ715" s="341"/>
      <c r="BK715" s="342"/>
      <c r="BL715" s="226"/>
      <c r="BM715" s="226"/>
      <c r="BO715" s="162"/>
      <c r="BP715" s="62"/>
      <c r="BQ715" s="62"/>
      <c r="CB715" s="226"/>
      <c r="CC715" s="226"/>
      <c r="CL715" s="66"/>
      <c r="CM715" s="66"/>
      <c r="CT715" s="226"/>
      <c r="CU715" s="226"/>
      <c r="CV715" s="158"/>
      <c r="CW715" s="158"/>
      <c r="CX715" s="62"/>
      <c r="CY715" s="62"/>
      <c r="CZ715" s="335"/>
      <c r="DB715" s="226"/>
      <c r="DG715" s="4"/>
      <c r="DI715" s="226"/>
      <c r="DL715" s="231"/>
      <c r="DO715" s="46" t="s">
        <v>48</v>
      </c>
      <c r="DP715" s="949" t="s">
        <v>158</v>
      </c>
      <c r="DR715" s="1071" t="s">
        <v>1093</v>
      </c>
      <c r="DX715" s="223" t="s">
        <v>863</v>
      </c>
      <c r="DY715" s="223" t="s">
        <v>863</v>
      </c>
      <c r="DZ715" s="230">
        <v>899</v>
      </c>
      <c r="EA715" s="230">
        <v>16.7</v>
      </c>
      <c r="EB715" s="223">
        <v>83.3</v>
      </c>
      <c r="EC715" s="223" t="s">
        <v>863</v>
      </c>
      <c r="ED715" s="223" t="s">
        <v>863</v>
      </c>
      <c r="EE715" s="223" t="s">
        <v>863</v>
      </c>
      <c r="EF715" s="223" t="s">
        <v>863</v>
      </c>
      <c r="EG715" s="457" t="s">
        <v>2771</v>
      </c>
      <c r="EI715" s="604">
        <v>5</v>
      </c>
      <c r="EJ715" s="604">
        <v>6</v>
      </c>
      <c r="EU715" s="233"/>
      <c r="EX715" s="93"/>
      <c r="FB715" s="601"/>
      <c r="FC715" s="601"/>
      <c r="FD715" s="93"/>
      <c r="FE715" s="93"/>
      <c r="FF715" s="93"/>
      <c r="FH715" s="589"/>
      <c r="FI715" s="589"/>
      <c r="FJ715" s="589"/>
      <c r="FK715" s="592"/>
      <c r="FL715" s="592"/>
      <c r="FM715" s="592"/>
      <c r="FN715" s="602"/>
      <c r="FO715" s="544"/>
      <c r="FP715" s="93"/>
      <c r="FQ715" s="101"/>
      <c r="FR715" s="93"/>
      <c r="GR715" s="225"/>
      <c r="GS715" s="225"/>
    </row>
    <row r="716" spans="1:201" hidden="1" x14ac:dyDescent="0.25">
      <c r="A716" s="101">
        <v>597</v>
      </c>
      <c r="B716" s="228">
        <f>COUNTIFS($E$1:E716,E716,$G$1:G716,G716)</f>
        <v>1</v>
      </c>
      <c r="C716" s="228"/>
      <c r="D716" s="966">
        <v>9660</v>
      </c>
      <c r="E716" s="107" t="s">
        <v>2076</v>
      </c>
      <c r="F716" s="107" t="s">
        <v>54</v>
      </c>
      <c r="G716" s="232">
        <v>385226402</v>
      </c>
      <c r="H716" s="230">
        <f t="shared" si="18"/>
        <v>80</v>
      </c>
      <c r="I716" s="223" t="s">
        <v>2077</v>
      </c>
      <c r="J716" s="232" t="s">
        <v>34</v>
      </c>
      <c r="K716" s="230" t="s">
        <v>53</v>
      </c>
      <c r="L716" s="107" t="s">
        <v>48</v>
      </c>
      <c r="M716" s="107">
        <v>21</v>
      </c>
      <c r="N716" s="108" t="s">
        <v>571</v>
      </c>
      <c r="O716" s="108" t="s">
        <v>863</v>
      </c>
      <c r="P716" s="227"/>
      <c r="Q716" s="108" t="s">
        <v>2201</v>
      </c>
      <c r="R716" s="226"/>
      <c r="S716" s="226"/>
      <c r="T716" s="173"/>
      <c r="U716" s="177"/>
      <c r="V716" s="173"/>
      <c r="W716" s="196"/>
      <c r="X716" s="173"/>
      <c r="Y716" s="173"/>
      <c r="Z716" s="173"/>
      <c r="AD716" s="211"/>
      <c r="AE716" s="211"/>
      <c r="AF716" s="211"/>
      <c r="AG716" s="211"/>
      <c r="AH716" s="205"/>
      <c r="AI716" s="226"/>
      <c r="AJ716" s="318"/>
      <c r="AL716" s="226"/>
      <c r="AN716" s="370"/>
      <c r="AO716" s="487"/>
      <c r="AP716" s="488"/>
      <c r="AQ716" s="492"/>
      <c r="AR716" s="373"/>
      <c r="AS716" s="490"/>
      <c r="AT716" s="325"/>
      <c r="AU716" s="505"/>
      <c r="AV716" s="506"/>
      <c r="AW716" s="505"/>
      <c r="AX716" s="507"/>
      <c r="AY716" s="508"/>
      <c r="AZ716" s="505"/>
      <c r="BA716" s="509"/>
      <c r="BB716" s="509"/>
      <c r="BC716" s="505"/>
      <c r="BD716" s="505"/>
      <c r="BE716" s="505"/>
      <c r="BF716" s="505"/>
      <c r="BG716" s="505"/>
      <c r="BJ716" s="341"/>
      <c r="BK716" s="342"/>
      <c r="BL716" s="226"/>
      <c r="BM716" s="226"/>
      <c r="BO716" s="162"/>
      <c r="BP716" s="62"/>
      <c r="BQ716" s="62"/>
      <c r="CB716" s="226"/>
      <c r="CC716" s="226"/>
      <c r="CL716" s="66"/>
      <c r="CM716" s="66"/>
      <c r="CT716" s="226"/>
      <c r="CU716" s="226"/>
      <c r="CV716" s="158"/>
      <c r="CW716" s="158"/>
      <c r="CX716" s="62"/>
      <c r="CY716" s="62"/>
      <c r="CZ716" s="335"/>
      <c r="DB716" s="226"/>
      <c r="DG716" s="4"/>
      <c r="DI716" s="226"/>
      <c r="DL716" s="231"/>
      <c r="DO716" s="46" t="s">
        <v>48</v>
      </c>
      <c r="DP716" s="545" t="s">
        <v>161</v>
      </c>
      <c r="DR716" s="1070" t="s">
        <v>34</v>
      </c>
      <c r="DX716" s="107" t="s">
        <v>863</v>
      </c>
      <c r="DY716" s="107" t="s">
        <v>863</v>
      </c>
      <c r="DZ716" s="230">
        <v>286</v>
      </c>
      <c r="EA716" s="230">
        <v>9.1</v>
      </c>
      <c r="EB716" s="230">
        <v>90.9</v>
      </c>
      <c r="EC716" s="107" t="s">
        <v>863</v>
      </c>
      <c r="ED716" s="107" t="s">
        <v>863</v>
      </c>
      <c r="EE716" s="107" t="s">
        <v>863</v>
      </c>
      <c r="EF716" s="107" t="s">
        <v>863</v>
      </c>
      <c r="EG716" s="230">
        <v>0</v>
      </c>
      <c r="EI716" s="107">
        <v>21</v>
      </c>
      <c r="EJ716" s="107" t="s">
        <v>571</v>
      </c>
      <c r="EU716" s="233"/>
      <c r="EX716" s="93"/>
      <c r="FB716" s="601"/>
      <c r="FC716" s="601"/>
      <c r="FD716" s="93"/>
      <c r="FE716" s="93"/>
      <c r="FF716" s="93"/>
      <c r="FH716" s="589"/>
      <c r="FI716" s="589"/>
      <c r="FJ716" s="589"/>
      <c r="FK716" s="592"/>
      <c r="FL716" s="592"/>
      <c r="FM716" s="592"/>
      <c r="FN716" s="602"/>
      <c r="FO716" s="544"/>
      <c r="FP716" s="93"/>
      <c r="FQ716" s="101"/>
      <c r="FR716" s="93"/>
      <c r="GR716" s="225"/>
      <c r="GS716" s="225"/>
    </row>
    <row r="717" spans="1:201" hidden="1" x14ac:dyDescent="0.25">
      <c r="A717" s="101">
        <v>598</v>
      </c>
      <c r="B717" s="228">
        <f>COUNTIFS($E$1:E717,E717,$G$1:G717,G717)</f>
        <v>1</v>
      </c>
      <c r="C717" s="228"/>
      <c r="D717" s="966">
        <v>9661</v>
      </c>
      <c r="E717" s="107" t="s">
        <v>2078</v>
      </c>
      <c r="F717" s="107" t="s">
        <v>284</v>
      </c>
      <c r="G717" s="232">
        <v>5503042655</v>
      </c>
      <c r="H717" s="230">
        <f t="shared" si="18"/>
        <v>63</v>
      </c>
      <c r="I717" s="223" t="s">
        <v>2077</v>
      </c>
      <c r="J717" s="232" t="s">
        <v>1640</v>
      </c>
      <c r="K717" s="230" t="s">
        <v>53</v>
      </c>
      <c r="L717" s="107" t="s">
        <v>48</v>
      </c>
      <c r="M717" s="107">
        <v>30</v>
      </c>
      <c r="N717" s="108">
        <v>6</v>
      </c>
      <c r="O717" s="108" t="s">
        <v>863</v>
      </c>
      <c r="P717" s="227"/>
      <c r="Q717" s="108" t="s">
        <v>2201</v>
      </c>
      <c r="R717" s="226"/>
      <c r="S717" s="226"/>
      <c r="T717" s="173"/>
      <c r="U717" s="177"/>
      <c r="V717" s="173"/>
      <c r="W717" s="196"/>
      <c r="X717" s="173"/>
      <c r="Y717" s="173"/>
      <c r="Z717" s="173"/>
      <c r="AD717" s="211"/>
      <c r="AE717" s="211"/>
      <c r="AF717" s="211"/>
      <c r="AG717" s="211"/>
      <c r="AH717" s="205"/>
      <c r="AI717" s="226"/>
      <c r="AJ717" s="318"/>
      <c r="AL717" s="226"/>
      <c r="AN717" s="370"/>
      <c r="AO717" s="487"/>
      <c r="AP717" s="488"/>
      <c r="AQ717" s="492"/>
      <c r="AR717" s="373"/>
      <c r="AS717" s="490"/>
      <c r="AT717" s="325"/>
      <c r="AU717" s="505"/>
      <c r="AV717" s="506"/>
      <c r="AW717" s="505"/>
      <c r="AX717" s="507"/>
      <c r="AY717" s="508"/>
      <c r="AZ717" s="505"/>
      <c r="BA717" s="509"/>
      <c r="BB717" s="509"/>
      <c r="BC717" s="505"/>
      <c r="BD717" s="505"/>
      <c r="BE717" s="505"/>
      <c r="BF717" s="505"/>
      <c r="BG717" s="505"/>
      <c r="BJ717" s="341"/>
      <c r="BK717" s="342"/>
      <c r="BL717" s="226"/>
      <c r="BM717" s="226"/>
      <c r="BO717" s="162"/>
      <c r="BP717" s="62"/>
      <c r="BQ717" s="62"/>
      <c r="CB717" s="226"/>
      <c r="CC717" s="226"/>
      <c r="CL717" s="66"/>
      <c r="CM717" s="66"/>
      <c r="CT717" s="226"/>
      <c r="CU717" s="226"/>
      <c r="CV717" s="158"/>
      <c r="CW717" s="158"/>
      <c r="CX717" s="62"/>
      <c r="CY717" s="62"/>
      <c r="CZ717" s="335"/>
      <c r="DB717" s="226"/>
      <c r="DG717" s="4"/>
      <c r="DI717" s="226"/>
      <c r="DL717" s="231"/>
      <c r="DO717" s="46" t="s">
        <v>48</v>
      </c>
      <c r="DP717" s="545" t="s">
        <v>161</v>
      </c>
      <c r="DR717" s="1070" t="s">
        <v>1640</v>
      </c>
      <c r="DX717" s="223" t="s">
        <v>863</v>
      </c>
      <c r="DY717" s="223" t="s">
        <v>863</v>
      </c>
      <c r="DZ717" s="230">
        <v>225</v>
      </c>
      <c r="EA717" s="230">
        <v>5.4</v>
      </c>
      <c r="EB717" s="230">
        <v>94.6</v>
      </c>
      <c r="EC717" s="223" t="s">
        <v>863</v>
      </c>
      <c r="ED717" s="223" t="s">
        <v>863</v>
      </c>
      <c r="EE717" s="223" t="s">
        <v>863</v>
      </c>
      <c r="EF717" s="223" t="s">
        <v>863</v>
      </c>
      <c r="EG717" s="230">
        <v>0</v>
      </c>
      <c r="EI717" s="107">
        <v>30</v>
      </c>
      <c r="EJ717" s="107">
        <v>6</v>
      </c>
      <c r="EU717" s="233"/>
      <c r="EX717" s="93"/>
      <c r="FB717" s="601"/>
      <c r="FC717" s="601"/>
      <c r="FD717" s="93"/>
      <c r="FE717" s="93"/>
      <c r="FF717" s="93"/>
      <c r="FH717" s="589"/>
      <c r="FI717" s="589"/>
      <c r="FJ717" s="589"/>
      <c r="FK717" s="592"/>
      <c r="FL717" s="592"/>
      <c r="FM717" s="592"/>
      <c r="FN717" s="602"/>
      <c r="FO717" s="544"/>
      <c r="FP717" s="93"/>
      <c r="FQ717" s="101"/>
      <c r="FR717" s="93"/>
      <c r="GR717" s="225"/>
      <c r="GS717" s="225"/>
    </row>
    <row r="718" spans="1:201" hidden="1" x14ac:dyDescent="0.25">
      <c r="A718" s="101">
        <v>599</v>
      </c>
      <c r="B718" s="228">
        <f>COUNTIFS($E$1:E718,E718,$G$1:G718,G718)</f>
        <v>1</v>
      </c>
      <c r="C718" s="228"/>
      <c r="D718" s="966">
        <v>9662</v>
      </c>
      <c r="E718" s="107" t="s">
        <v>2079</v>
      </c>
      <c r="F718" s="107" t="s">
        <v>1813</v>
      </c>
      <c r="G718" s="232">
        <v>6512060951</v>
      </c>
      <c r="H718" s="230">
        <f t="shared" si="18"/>
        <v>53</v>
      </c>
      <c r="I718" s="223" t="s">
        <v>2077</v>
      </c>
      <c r="J718" s="232" t="s">
        <v>34</v>
      </c>
      <c r="K718" s="230" t="s">
        <v>53</v>
      </c>
      <c r="L718" s="107" t="s">
        <v>48</v>
      </c>
      <c r="M718" s="107">
        <v>25</v>
      </c>
      <c r="N718" s="108">
        <v>7</v>
      </c>
      <c r="O718" s="108" t="s">
        <v>863</v>
      </c>
      <c r="P718" s="227"/>
      <c r="Q718" s="108" t="s">
        <v>2201</v>
      </c>
      <c r="R718" s="226"/>
      <c r="S718" s="226"/>
      <c r="T718" s="173"/>
      <c r="U718" s="177"/>
      <c r="V718" s="173"/>
      <c r="W718" s="196"/>
      <c r="X718" s="173"/>
      <c r="Y718" s="173"/>
      <c r="Z718" s="173"/>
      <c r="AD718" s="211"/>
      <c r="AE718" s="211"/>
      <c r="AF718" s="211"/>
      <c r="AG718" s="211"/>
      <c r="AH718" s="205"/>
      <c r="AI718" s="226"/>
      <c r="AJ718" s="318"/>
      <c r="AL718" s="226"/>
      <c r="AN718" s="370"/>
      <c r="AO718" s="487"/>
      <c r="AP718" s="488"/>
      <c r="AQ718" s="492"/>
      <c r="AR718" s="373"/>
      <c r="AS718" s="490"/>
      <c r="AT718" s="325"/>
      <c r="AU718" s="505"/>
      <c r="AV718" s="506"/>
      <c r="AW718" s="505"/>
      <c r="AX718" s="507"/>
      <c r="AY718" s="508"/>
      <c r="AZ718" s="505"/>
      <c r="BA718" s="509"/>
      <c r="BB718" s="509"/>
      <c r="BC718" s="505"/>
      <c r="BD718" s="505"/>
      <c r="BE718" s="505"/>
      <c r="BF718" s="505"/>
      <c r="BG718" s="505"/>
      <c r="BJ718" s="341"/>
      <c r="BK718" s="342"/>
      <c r="BL718" s="226"/>
      <c r="BM718" s="226"/>
      <c r="BO718" s="162"/>
      <c r="BP718" s="62"/>
      <c r="BQ718" s="62"/>
      <c r="CB718" s="226"/>
      <c r="CC718" s="226"/>
      <c r="CL718" s="66"/>
      <c r="CM718" s="66"/>
      <c r="CT718" s="226"/>
      <c r="CU718" s="226"/>
      <c r="CV718" s="158"/>
      <c r="CW718" s="158"/>
      <c r="CX718" s="62"/>
      <c r="CY718" s="62"/>
      <c r="CZ718" s="335"/>
      <c r="DB718" s="226"/>
      <c r="DG718" s="4"/>
      <c r="DI718" s="226"/>
      <c r="DL718" s="231"/>
      <c r="DO718" s="46" t="s">
        <v>48</v>
      </c>
      <c r="DP718" s="545" t="s">
        <v>161</v>
      </c>
      <c r="DQ718" s="230">
        <v>2</v>
      </c>
      <c r="DR718" s="1070" t="s">
        <v>34</v>
      </c>
      <c r="DX718" s="223" t="s">
        <v>863</v>
      </c>
      <c r="DY718" s="223" t="s">
        <v>863</v>
      </c>
      <c r="DZ718" s="230">
        <v>35718</v>
      </c>
      <c r="EA718" s="230">
        <v>93</v>
      </c>
      <c r="EB718" s="230">
        <v>7</v>
      </c>
      <c r="EC718" s="223" t="s">
        <v>863</v>
      </c>
      <c r="ED718" s="223" t="s">
        <v>863</v>
      </c>
      <c r="EE718" s="223" t="s">
        <v>863</v>
      </c>
      <c r="EF718" s="223" t="s">
        <v>863</v>
      </c>
      <c r="EG718" s="230">
        <v>0</v>
      </c>
      <c r="EI718" s="107">
        <v>25</v>
      </c>
      <c r="EJ718" s="107">
        <v>7</v>
      </c>
      <c r="EQ718" s="548">
        <v>2</v>
      </c>
      <c r="ES718" s="548">
        <v>1</v>
      </c>
      <c r="ET718" s="548">
        <v>1</v>
      </c>
      <c r="EU718" s="233"/>
      <c r="EX718" s="93"/>
      <c r="FB718" s="601"/>
      <c r="FC718" s="601"/>
      <c r="FD718" s="93"/>
      <c r="FE718" s="93"/>
      <c r="FF718" s="93"/>
      <c r="FH718" s="589"/>
      <c r="FI718" s="589"/>
      <c r="FJ718" s="589"/>
      <c r="FK718" s="592"/>
      <c r="FL718" s="592"/>
      <c r="FM718" s="592"/>
      <c r="FN718" s="602"/>
      <c r="FO718" s="544"/>
      <c r="FP718" s="93"/>
      <c r="FQ718" s="101"/>
      <c r="FR718" s="93"/>
      <c r="GR718" s="225"/>
      <c r="GS718" s="225"/>
    </row>
    <row r="719" spans="1:201" hidden="1" x14ac:dyDescent="0.25">
      <c r="A719" s="101">
        <v>600</v>
      </c>
      <c r="B719" s="228">
        <f>COUNTIFS($E$1:E719,E719,$G$1:G719,G719)</f>
        <v>1</v>
      </c>
      <c r="C719" s="228"/>
      <c r="D719" s="966">
        <v>9672</v>
      </c>
      <c r="E719" s="107" t="s">
        <v>2080</v>
      </c>
      <c r="F719" s="107" t="s">
        <v>2081</v>
      </c>
      <c r="G719" s="232">
        <v>5408090941</v>
      </c>
      <c r="H719" s="230">
        <f t="shared" si="18"/>
        <v>64</v>
      </c>
      <c r="I719" s="223" t="s">
        <v>2082</v>
      </c>
      <c r="J719" s="232" t="s">
        <v>381</v>
      </c>
      <c r="K719" s="230" t="s">
        <v>28</v>
      </c>
      <c r="L719" s="223" t="s">
        <v>48</v>
      </c>
      <c r="M719" s="107">
        <v>4</v>
      </c>
      <c r="N719" s="108">
        <v>1</v>
      </c>
      <c r="O719" s="108" t="s">
        <v>965</v>
      </c>
      <c r="P719" s="227"/>
      <c r="Q719" s="108" t="s">
        <v>2201</v>
      </c>
      <c r="R719" s="226"/>
      <c r="S719" s="226"/>
      <c r="T719" s="173"/>
      <c r="U719" s="177"/>
      <c r="V719" s="173"/>
      <c r="W719" s="196"/>
      <c r="X719" s="173"/>
      <c r="Y719" s="173"/>
      <c r="Z719" s="173"/>
      <c r="AD719" s="211"/>
      <c r="AE719" s="211"/>
      <c r="AF719" s="211"/>
      <c r="AG719" s="211"/>
      <c r="AH719" s="205"/>
      <c r="AI719" s="226"/>
      <c r="AJ719" s="318"/>
      <c r="AL719" s="226"/>
      <c r="AN719" s="370"/>
      <c r="AO719" s="487"/>
      <c r="AP719" s="488"/>
      <c r="AQ719" s="492"/>
      <c r="AR719" s="373"/>
      <c r="AS719" s="490"/>
      <c r="AT719" s="325"/>
      <c r="AU719" s="505"/>
      <c r="AV719" s="506"/>
      <c r="AW719" s="505"/>
      <c r="AX719" s="507"/>
      <c r="AY719" s="508"/>
      <c r="AZ719" s="505"/>
      <c r="BA719" s="509"/>
      <c r="BB719" s="509"/>
      <c r="BC719" s="505"/>
      <c r="BD719" s="505"/>
      <c r="BE719" s="505"/>
      <c r="BF719" s="505"/>
      <c r="BG719" s="505"/>
      <c r="BJ719" s="341"/>
      <c r="BK719" s="342"/>
      <c r="BL719" s="226"/>
      <c r="BM719" s="226"/>
      <c r="BO719" s="162"/>
      <c r="BP719" s="62"/>
      <c r="BQ719" s="62"/>
      <c r="CB719" s="226"/>
      <c r="CC719" s="226"/>
      <c r="CL719" s="66"/>
      <c r="CM719" s="66"/>
      <c r="CT719" s="226"/>
      <c r="CU719" s="226"/>
      <c r="CV719" s="158"/>
      <c r="CW719" s="158"/>
      <c r="CX719" s="62"/>
      <c r="CY719" s="62"/>
      <c r="CZ719" s="335"/>
      <c r="DB719" s="226"/>
      <c r="DG719" s="4"/>
      <c r="DI719" s="226"/>
      <c r="DL719" s="231"/>
      <c r="DO719" s="46" t="s">
        <v>48</v>
      </c>
      <c r="DP719" s="545" t="s">
        <v>2109</v>
      </c>
      <c r="DR719" s="1070" t="s">
        <v>381</v>
      </c>
      <c r="DX719" s="223" t="s">
        <v>863</v>
      </c>
      <c r="DY719" s="223" t="s">
        <v>863</v>
      </c>
      <c r="DZ719" s="230">
        <v>184</v>
      </c>
      <c r="EA719" s="230">
        <v>17.399999999999999</v>
      </c>
      <c r="EB719" s="230">
        <v>82.6</v>
      </c>
      <c r="EC719" s="230">
        <v>6.1</v>
      </c>
      <c r="ED719" s="223" t="s">
        <v>863</v>
      </c>
      <c r="EE719" s="223" t="s">
        <v>863</v>
      </c>
      <c r="EF719" s="230">
        <v>2.2599999999999998</v>
      </c>
      <c r="EG719" s="223" t="s">
        <v>863</v>
      </c>
      <c r="EI719" s="107">
        <v>4</v>
      </c>
      <c r="EJ719" s="107">
        <v>1</v>
      </c>
      <c r="EU719" s="233"/>
      <c r="EX719" s="93"/>
      <c r="FB719" s="601"/>
      <c r="FC719" s="601"/>
      <c r="FD719" s="93"/>
      <c r="FE719" s="93"/>
      <c r="FF719" s="93"/>
      <c r="FH719" s="589"/>
      <c r="FI719" s="589"/>
      <c r="FJ719" s="589"/>
      <c r="FK719" s="592"/>
      <c r="FL719" s="592"/>
      <c r="FM719" s="592"/>
      <c r="FN719" s="602"/>
      <c r="FO719" s="544"/>
      <c r="FP719" s="93"/>
      <c r="FQ719" s="101"/>
      <c r="FR719" s="93"/>
      <c r="GR719" s="225"/>
      <c r="GS719" s="225"/>
    </row>
    <row r="720" spans="1:201" hidden="1" x14ac:dyDescent="0.25">
      <c r="A720" s="101">
        <v>601</v>
      </c>
      <c r="B720" s="228">
        <f>COUNTIFS($E$1:E720,E720,$G$1:G720,G720)</f>
        <v>1</v>
      </c>
      <c r="C720" s="228"/>
      <c r="D720" s="966">
        <v>9678</v>
      </c>
      <c r="E720" s="107" t="s">
        <v>2083</v>
      </c>
      <c r="F720" s="107" t="s">
        <v>41</v>
      </c>
      <c r="G720" s="232">
        <v>5962191345</v>
      </c>
      <c r="H720" s="230">
        <f t="shared" si="18"/>
        <v>59</v>
      </c>
      <c r="I720" s="223" t="s">
        <v>2084</v>
      </c>
      <c r="J720" s="232" t="s">
        <v>71</v>
      </c>
      <c r="K720" s="230" t="s">
        <v>53</v>
      </c>
      <c r="L720" s="107" t="s">
        <v>48</v>
      </c>
      <c r="M720" s="107">
        <v>6</v>
      </c>
      <c r="N720" s="108">
        <v>1</v>
      </c>
      <c r="O720" s="108" t="s">
        <v>863</v>
      </c>
      <c r="P720" s="227"/>
      <c r="Q720" s="108" t="s">
        <v>2199</v>
      </c>
      <c r="R720" s="226"/>
      <c r="S720" s="226"/>
      <c r="T720" s="173"/>
      <c r="U720" s="177"/>
      <c r="V720" s="173"/>
      <c r="W720" s="196"/>
      <c r="X720" s="173"/>
      <c r="Y720" s="173"/>
      <c r="Z720" s="173"/>
      <c r="AD720" s="211"/>
      <c r="AE720" s="211"/>
      <c r="AF720" s="211"/>
      <c r="AG720" s="211"/>
      <c r="AH720" s="205"/>
      <c r="AI720" s="226"/>
      <c r="AJ720" s="318"/>
      <c r="AL720" s="226"/>
      <c r="AN720" s="370"/>
      <c r="AO720" s="487"/>
      <c r="AP720" s="488"/>
      <c r="AQ720" s="492"/>
      <c r="AR720" s="373"/>
      <c r="AS720" s="490"/>
      <c r="AT720" s="325"/>
      <c r="AU720" s="505"/>
      <c r="AV720" s="506"/>
      <c r="AW720" s="505"/>
      <c r="AX720" s="507"/>
      <c r="AY720" s="508"/>
      <c r="AZ720" s="505"/>
      <c r="BA720" s="509"/>
      <c r="BB720" s="509"/>
      <c r="BC720" s="505"/>
      <c r="BD720" s="505"/>
      <c r="BE720" s="505"/>
      <c r="BF720" s="505"/>
      <c r="BG720" s="505"/>
      <c r="BJ720" s="341"/>
      <c r="BK720" s="342"/>
      <c r="BL720" s="226"/>
      <c r="BM720" s="226"/>
      <c r="BO720" s="162"/>
      <c r="BP720" s="62"/>
      <c r="BQ720" s="62"/>
      <c r="CB720" s="226"/>
      <c r="CC720" s="226"/>
      <c r="CL720" s="66"/>
      <c r="CM720" s="66"/>
      <c r="CT720" s="226"/>
      <c r="CU720" s="226"/>
      <c r="CV720" s="158"/>
      <c r="CW720" s="158"/>
      <c r="CX720" s="62"/>
      <c r="CY720" s="62"/>
      <c r="CZ720" s="335"/>
      <c r="DB720" s="226"/>
      <c r="DG720" s="4"/>
      <c r="DI720" s="226"/>
      <c r="DL720" s="231"/>
      <c r="DO720" s="46" t="s">
        <v>48</v>
      </c>
      <c r="DP720" s="545" t="s">
        <v>158</v>
      </c>
      <c r="DR720" s="1070" t="s">
        <v>71</v>
      </c>
      <c r="DX720" s="223" t="s">
        <v>863</v>
      </c>
      <c r="DY720" s="223" t="s">
        <v>863</v>
      </c>
      <c r="DZ720" s="230">
        <v>377</v>
      </c>
      <c r="EA720" s="230">
        <v>12.7</v>
      </c>
      <c r="EB720" s="223">
        <v>87.3</v>
      </c>
      <c r="EC720" s="223" t="s">
        <v>863</v>
      </c>
      <c r="ED720" s="223" t="s">
        <v>863</v>
      </c>
      <c r="EE720" s="223" t="s">
        <v>863</v>
      </c>
      <c r="EF720" s="223" t="s">
        <v>863</v>
      </c>
      <c r="EG720" s="223">
        <v>0</v>
      </c>
      <c r="EI720" s="107">
        <v>6</v>
      </c>
      <c r="EJ720" s="107">
        <v>1</v>
      </c>
      <c r="EU720" s="233"/>
      <c r="EX720" s="93"/>
      <c r="FB720" s="601"/>
      <c r="FC720" s="601"/>
      <c r="FD720" s="93"/>
      <c r="FE720" s="93"/>
      <c r="FF720" s="93"/>
      <c r="FH720" s="589"/>
      <c r="FI720" s="589"/>
      <c r="FJ720" s="589"/>
      <c r="FK720" s="592"/>
      <c r="FL720" s="592"/>
      <c r="FM720" s="592"/>
      <c r="FN720" s="602"/>
      <c r="FO720" s="544"/>
      <c r="FP720" s="93"/>
      <c r="FQ720" s="101"/>
      <c r="FR720" s="93"/>
      <c r="GR720" s="225"/>
      <c r="GS720" s="225"/>
    </row>
    <row r="721" spans="1:201" hidden="1" x14ac:dyDescent="0.25">
      <c r="A721" s="101">
        <v>602</v>
      </c>
      <c r="B721" s="228">
        <f>COUNTIFS($E$1:E721,E721,$G$1:G721,G721)</f>
        <v>1</v>
      </c>
      <c r="C721" s="228"/>
      <c r="D721" s="966">
        <v>9679</v>
      </c>
      <c r="E721" s="107" t="s">
        <v>2085</v>
      </c>
      <c r="F721" s="107" t="s">
        <v>392</v>
      </c>
      <c r="G721" s="232">
        <v>6310241322</v>
      </c>
      <c r="H721" s="230">
        <f t="shared" si="18"/>
        <v>55</v>
      </c>
      <c r="I721" s="223" t="s">
        <v>2084</v>
      </c>
      <c r="J721" s="232" t="s">
        <v>506</v>
      </c>
      <c r="K721" s="230" t="s">
        <v>53</v>
      </c>
      <c r="L721" s="107" t="s">
        <v>48</v>
      </c>
      <c r="M721" s="107">
        <v>3</v>
      </c>
      <c r="N721" s="108" t="s">
        <v>2111</v>
      </c>
      <c r="O721" s="108" t="s">
        <v>863</v>
      </c>
      <c r="P721" s="227"/>
      <c r="Q721" s="108" t="s">
        <v>2202</v>
      </c>
      <c r="R721" s="226"/>
      <c r="S721" s="226"/>
      <c r="T721" s="173"/>
      <c r="U721" s="177"/>
      <c r="V721" s="173"/>
      <c r="W721" s="196"/>
      <c r="X721" s="173"/>
      <c r="Y721" s="173"/>
      <c r="Z721" s="173"/>
      <c r="AD721" s="211"/>
      <c r="AE721" s="211"/>
      <c r="AF721" s="211"/>
      <c r="AG721" s="211"/>
      <c r="AH721" s="205"/>
      <c r="AI721" s="226"/>
      <c r="AJ721" s="318"/>
      <c r="AL721" s="226"/>
      <c r="AN721" s="370"/>
      <c r="AO721" s="487"/>
      <c r="AP721" s="488"/>
      <c r="AQ721" s="492"/>
      <c r="AR721" s="373"/>
      <c r="AS721" s="490"/>
      <c r="AT721" s="325"/>
      <c r="AU721" s="505"/>
      <c r="AV721" s="506"/>
      <c r="AW721" s="505"/>
      <c r="AX721" s="507"/>
      <c r="AY721" s="508"/>
      <c r="AZ721" s="505"/>
      <c r="BA721" s="509"/>
      <c r="BB721" s="509"/>
      <c r="BC721" s="505"/>
      <c r="BD721" s="505"/>
      <c r="BE721" s="505"/>
      <c r="BF721" s="505"/>
      <c r="BG721" s="505"/>
      <c r="BJ721" s="341"/>
      <c r="BK721" s="342"/>
      <c r="BL721" s="226"/>
      <c r="BM721" s="226"/>
      <c r="BO721" s="162"/>
      <c r="BP721" s="62"/>
      <c r="BQ721" s="62"/>
      <c r="CB721" s="226"/>
      <c r="CC721" s="226"/>
      <c r="CL721" s="66"/>
      <c r="CM721" s="66"/>
      <c r="CT721" s="226"/>
      <c r="CU721" s="226"/>
      <c r="CV721" s="158"/>
      <c r="CW721" s="158"/>
      <c r="CX721" s="62"/>
      <c r="CY721" s="62"/>
      <c r="CZ721" s="335"/>
      <c r="DB721" s="226"/>
      <c r="DG721" s="4"/>
      <c r="DI721" s="226"/>
      <c r="DL721" s="231"/>
      <c r="DO721" s="46" t="s">
        <v>48</v>
      </c>
      <c r="DP721" s="545" t="s">
        <v>158</v>
      </c>
      <c r="DR721" s="1070" t="s">
        <v>506</v>
      </c>
      <c r="DX721" s="230">
        <v>318.3</v>
      </c>
      <c r="DY721" s="223" t="s">
        <v>863</v>
      </c>
      <c r="DZ721" s="230">
        <v>261707</v>
      </c>
      <c r="EA721" s="230">
        <v>97.1</v>
      </c>
      <c r="EB721" s="457">
        <v>2.9</v>
      </c>
      <c r="EC721" s="457">
        <v>152.30000000000001</v>
      </c>
      <c r="ED721" s="485" t="s">
        <v>1516</v>
      </c>
      <c r="EE721" s="485" t="s">
        <v>863</v>
      </c>
      <c r="EF721" s="457">
        <v>13.9</v>
      </c>
      <c r="EG721" s="457" t="s">
        <v>2772</v>
      </c>
      <c r="EI721" s="107">
        <v>3</v>
      </c>
      <c r="EJ721" s="107" t="s">
        <v>2111</v>
      </c>
      <c r="EU721" s="233"/>
      <c r="EX721" s="93"/>
      <c r="FB721" s="601"/>
      <c r="FC721" s="601"/>
      <c r="FD721" s="93"/>
      <c r="FE721" s="93"/>
      <c r="FF721" s="93"/>
      <c r="FH721" s="589"/>
      <c r="FI721" s="589"/>
      <c r="FJ721" s="589"/>
      <c r="FK721" s="592"/>
      <c r="FL721" s="592"/>
      <c r="FM721" s="592"/>
      <c r="FN721" s="602"/>
      <c r="FO721" s="544"/>
      <c r="FP721" s="93"/>
      <c r="FQ721" s="101"/>
      <c r="FR721" s="93"/>
      <c r="GR721" s="225"/>
      <c r="GS721" s="225"/>
    </row>
    <row r="722" spans="1:201" hidden="1" x14ac:dyDescent="0.25">
      <c r="A722" s="101">
        <v>603</v>
      </c>
      <c r="B722" s="228">
        <f>COUNTIFS($E$1:E722,E722,$G$1:G722,G722)</f>
        <v>2</v>
      </c>
      <c r="C722" s="228"/>
      <c r="D722" s="1046">
        <v>9688</v>
      </c>
      <c r="E722" s="562" t="s">
        <v>2070</v>
      </c>
      <c r="F722" s="562" t="s">
        <v>2064</v>
      </c>
      <c r="G722" s="210">
        <v>6008271885</v>
      </c>
      <c r="H722" s="230">
        <f t="shared" si="18"/>
        <v>58</v>
      </c>
      <c r="I722" s="209" t="s">
        <v>2086</v>
      </c>
      <c r="J722" s="210" t="s">
        <v>398</v>
      </c>
      <c r="K722" s="207" t="s">
        <v>53</v>
      </c>
      <c r="L722" s="562" t="s">
        <v>48</v>
      </c>
      <c r="M722" s="562">
        <v>20</v>
      </c>
      <c r="N722" s="562" t="s">
        <v>787</v>
      </c>
      <c r="O722" s="562" t="s">
        <v>863</v>
      </c>
      <c r="P722" s="228"/>
      <c r="Q722" s="562" t="s">
        <v>2199</v>
      </c>
      <c r="R722" s="230"/>
      <c r="S722" s="230"/>
      <c r="T722" s="172"/>
      <c r="U722" s="175"/>
      <c r="V722" s="172"/>
      <c r="W722" s="172"/>
      <c r="X722" s="172"/>
      <c r="Y722" s="172"/>
      <c r="Z722" s="172"/>
      <c r="AA722" s="457"/>
      <c r="AB722" s="457"/>
      <c r="AC722" s="230"/>
      <c r="AD722" s="594"/>
      <c r="AE722" s="594"/>
      <c r="AF722" s="594"/>
      <c r="AG722" s="594"/>
      <c r="AH722" s="261"/>
      <c r="AI722" s="230"/>
      <c r="AJ722" s="524"/>
      <c r="AK722" s="230"/>
      <c r="AL722" s="230"/>
      <c r="AM722" s="230"/>
      <c r="AN722" s="525"/>
      <c r="AO722" s="525"/>
      <c r="AP722" s="525"/>
      <c r="AQ722" s="492"/>
      <c r="AR722" s="323"/>
      <c r="AS722" s="595"/>
      <c r="AT722" s="527"/>
      <c r="AU722" s="596"/>
      <c r="AV722" s="597"/>
      <c r="AW722" s="596"/>
      <c r="AX722" s="598"/>
      <c r="AY722" s="599"/>
      <c r="AZ722" s="596"/>
      <c r="BA722" s="600"/>
      <c r="BB722" s="600"/>
      <c r="BC722" s="596"/>
      <c r="BD722" s="596"/>
      <c r="BE722" s="596"/>
      <c r="BF722" s="596"/>
      <c r="BG722" s="596"/>
      <c r="BH722" s="230"/>
      <c r="BI722" s="230"/>
      <c r="BJ722" s="446"/>
      <c r="BK722" s="447"/>
      <c r="BL722" s="230"/>
      <c r="BM722" s="230"/>
      <c r="BN722" s="230"/>
      <c r="BO722" s="586"/>
      <c r="BP722" s="98"/>
      <c r="BQ722" s="98"/>
      <c r="BR722" s="98"/>
      <c r="BS722" s="98"/>
      <c r="BT722" s="98"/>
      <c r="BU722" s="98"/>
      <c r="BV722" s="98"/>
      <c r="BW722" s="98"/>
      <c r="BX722" s="98"/>
      <c r="BY722" s="98"/>
      <c r="BZ722" s="98"/>
      <c r="CA722" s="98"/>
      <c r="CB722" s="230"/>
      <c r="CC722" s="230"/>
      <c r="CD722" s="230"/>
      <c r="CE722" s="230"/>
      <c r="CF722" s="230"/>
      <c r="CG722" s="230"/>
      <c r="CH722" s="230"/>
      <c r="CI722" s="230"/>
      <c r="CJ722" s="230"/>
      <c r="CK722" s="230"/>
      <c r="CL722" s="71"/>
      <c r="CM722" s="71"/>
      <c r="CN722" s="71"/>
      <c r="CO722" s="71"/>
      <c r="CP722" s="71"/>
      <c r="CQ722" s="71"/>
      <c r="CR722" s="71"/>
      <c r="CS722" s="71"/>
      <c r="CT722" s="230"/>
      <c r="CU722" s="230"/>
      <c r="CV722" s="217"/>
      <c r="CW722" s="217"/>
      <c r="CX722" s="98"/>
      <c r="CY722" s="98"/>
      <c r="CZ722" s="448"/>
      <c r="DA722" s="230"/>
      <c r="DB722" s="230"/>
      <c r="DC722" s="230"/>
      <c r="DD722" s="230"/>
      <c r="DE722" s="230"/>
      <c r="DF722" s="230"/>
      <c r="DG722" s="233"/>
      <c r="DH722" s="230"/>
      <c r="DI722" s="230"/>
      <c r="DJ722" s="230"/>
      <c r="DK722" s="230"/>
      <c r="DL722" s="223"/>
      <c r="DM722" s="230"/>
      <c r="DN722" s="98"/>
      <c r="DO722" s="279" t="s">
        <v>48</v>
      </c>
      <c r="DP722" s="545" t="s">
        <v>371</v>
      </c>
      <c r="DQ722" s="230">
        <v>2</v>
      </c>
      <c r="DR722" s="1070" t="s">
        <v>398</v>
      </c>
      <c r="DT722" s="230">
        <v>1</v>
      </c>
      <c r="DU722" s="230">
        <v>1</v>
      </c>
      <c r="DV722" s="1032">
        <v>42807</v>
      </c>
      <c r="DW722" s="230">
        <v>1</v>
      </c>
      <c r="DX722" s="230">
        <v>10.3</v>
      </c>
      <c r="DY722" s="230">
        <v>9.3000000000000007</v>
      </c>
      <c r="DZ722" s="230">
        <v>2599</v>
      </c>
      <c r="EA722" s="230">
        <v>58.6</v>
      </c>
      <c r="EB722" s="230">
        <v>41.4</v>
      </c>
      <c r="EC722" s="230">
        <v>4.5</v>
      </c>
      <c r="ED722" s="223">
        <v>1739</v>
      </c>
      <c r="EE722" s="223" t="s">
        <v>863</v>
      </c>
      <c r="EF722" s="230">
        <v>9.27</v>
      </c>
      <c r="EG722" s="230">
        <v>0</v>
      </c>
      <c r="EI722" s="107">
        <v>20</v>
      </c>
      <c r="EJ722" s="107" t="s">
        <v>787</v>
      </c>
      <c r="EN722" s="457">
        <v>167</v>
      </c>
      <c r="EO722" s="457">
        <v>117</v>
      </c>
      <c r="EP722" s="548">
        <v>42</v>
      </c>
      <c r="EQ722" s="548">
        <v>2</v>
      </c>
      <c r="ER722" s="1034">
        <v>43494</v>
      </c>
      <c r="ES722" s="549" t="s">
        <v>754</v>
      </c>
      <c r="ET722" s="549" t="s">
        <v>863</v>
      </c>
      <c r="EU722" s="233" t="s">
        <v>863</v>
      </c>
      <c r="EV722" s="609" t="s">
        <v>863</v>
      </c>
      <c r="EX722" s="93"/>
      <c r="FB722" s="601"/>
      <c r="FC722" s="601"/>
      <c r="FD722" s="93"/>
      <c r="FE722" s="93"/>
      <c r="FF722" s="93"/>
      <c r="FH722" s="589"/>
      <c r="FI722" s="589"/>
      <c r="FJ722" s="589"/>
      <c r="FK722" s="592"/>
      <c r="FL722" s="592"/>
      <c r="FM722" s="592"/>
      <c r="FN722" s="602"/>
      <c r="FO722" s="544"/>
      <c r="FP722" s="93"/>
      <c r="FQ722" s="101"/>
      <c r="FR722" s="93"/>
    </row>
    <row r="723" spans="1:201" hidden="1" x14ac:dyDescent="0.25">
      <c r="A723" s="101">
        <v>604</v>
      </c>
      <c r="B723" s="228">
        <f>COUNTIFS($E$1:E723,E723,$G$1:G723,G723)</f>
        <v>2</v>
      </c>
      <c r="C723" s="228"/>
      <c r="D723" s="966">
        <v>9696</v>
      </c>
      <c r="E723" s="107" t="s">
        <v>1619</v>
      </c>
      <c r="F723" s="107" t="s">
        <v>1620</v>
      </c>
      <c r="G723" s="232">
        <v>336103083</v>
      </c>
      <c r="H723" s="230">
        <f t="shared" si="18"/>
        <v>85</v>
      </c>
      <c r="I723" s="223" t="s">
        <v>2112</v>
      </c>
      <c r="J723" s="232" t="s">
        <v>34</v>
      </c>
      <c r="K723" s="230" t="s">
        <v>53</v>
      </c>
      <c r="L723" s="107" t="s">
        <v>48</v>
      </c>
      <c r="M723" s="107">
        <v>33</v>
      </c>
      <c r="N723" s="108" t="s">
        <v>757</v>
      </c>
      <c r="O723" s="108" t="s">
        <v>863</v>
      </c>
      <c r="P723" s="227"/>
      <c r="Q723" s="108" t="s">
        <v>2199</v>
      </c>
      <c r="R723" s="226"/>
      <c r="S723" s="226"/>
      <c r="T723" s="173"/>
      <c r="U723" s="177"/>
      <c r="V723" s="173"/>
      <c r="W723" s="196"/>
      <c r="X723" s="173"/>
      <c r="Y723" s="173"/>
      <c r="Z723" s="173"/>
      <c r="AD723" s="211"/>
      <c r="AE723" s="211"/>
      <c r="AF723" s="211"/>
      <c r="AG723" s="211"/>
      <c r="AH723" s="205"/>
      <c r="AI723" s="226"/>
      <c r="AJ723" s="318"/>
      <c r="AL723" s="226"/>
      <c r="AN723" s="370"/>
      <c r="AO723" s="487"/>
      <c r="AP723" s="488"/>
      <c r="AQ723" s="492"/>
      <c r="AR723" s="373"/>
      <c r="AS723" s="490"/>
      <c r="AT723" s="325"/>
      <c r="AU723" s="505"/>
      <c r="AV723" s="506"/>
      <c r="AW723" s="505"/>
      <c r="AX723" s="507"/>
      <c r="AY723" s="508"/>
      <c r="AZ723" s="505"/>
      <c r="BA723" s="509"/>
      <c r="BB723" s="509"/>
      <c r="BC723" s="505"/>
      <c r="BD723" s="505"/>
      <c r="BE723" s="505"/>
      <c r="BF723" s="505"/>
      <c r="BG723" s="505"/>
      <c r="BJ723" s="341"/>
      <c r="BK723" s="342"/>
      <c r="BL723" s="226"/>
      <c r="BM723" s="226"/>
      <c r="BO723" s="162"/>
      <c r="BP723" s="62"/>
      <c r="BQ723" s="62"/>
      <c r="CB723" s="226"/>
      <c r="CC723" s="226"/>
      <c r="CL723" s="66"/>
      <c r="CM723" s="66"/>
      <c r="CT723" s="226"/>
      <c r="CU723" s="226"/>
      <c r="CV723" s="158"/>
      <c r="CW723" s="158"/>
      <c r="CX723" s="62"/>
      <c r="CY723" s="62"/>
      <c r="CZ723" s="335"/>
      <c r="DB723" s="226"/>
      <c r="DG723" s="4"/>
      <c r="DI723" s="226"/>
      <c r="DL723" s="231"/>
      <c r="DO723" s="46" t="s">
        <v>48</v>
      </c>
      <c r="DP723" s="545" t="s">
        <v>158</v>
      </c>
      <c r="DX723" s="223" t="s">
        <v>863</v>
      </c>
      <c r="DY723" s="223" t="s">
        <v>863</v>
      </c>
      <c r="DZ723" s="230">
        <v>3408</v>
      </c>
      <c r="EA723" s="230">
        <v>38.9</v>
      </c>
      <c r="EB723" s="457">
        <v>61.1</v>
      </c>
      <c r="EC723" s="223" t="s">
        <v>863</v>
      </c>
      <c r="ED723" s="223" t="s">
        <v>863</v>
      </c>
      <c r="EE723" s="223" t="s">
        <v>863</v>
      </c>
      <c r="EF723" s="223" t="s">
        <v>863</v>
      </c>
      <c r="EG723" s="223">
        <v>0</v>
      </c>
      <c r="EU723" s="233"/>
      <c r="EX723" s="93"/>
      <c r="FB723" s="601"/>
      <c r="FC723" s="601"/>
      <c r="FD723" s="93"/>
      <c r="FE723" s="93"/>
      <c r="FF723" s="93"/>
      <c r="FH723" s="589"/>
      <c r="FI723" s="589"/>
      <c r="FJ723" s="589"/>
      <c r="FK723" s="592"/>
      <c r="FL723" s="592"/>
      <c r="FM723" s="592"/>
      <c r="FN723" s="602"/>
      <c r="FO723" s="544"/>
      <c r="FP723" s="93"/>
      <c r="FQ723" s="101"/>
      <c r="FR723" s="93"/>
      <c r="GR723" s="225"/>
      <c r="GS723" s="225"/>
    </row>
    <row r="724" spans="1:201" hidden="1" x14ac:dyDescent="0.25">
      <c r="A724" s="101">
        <v>605</v>
      </c>
      <c r="B724" s="228">
        <f>COUNTIFS($E$1:E724,E724,$G$1:G724,G724)</f>
        <v>1</v>
      </c>
      <c r="C724" s="228"/>
      <c r="D724" s="966">
        <v>9697</v>
      </c>
      <c r="E724" s="107" t="s">
        <v>2113</v>
      </c>
      <c r="F724" s="107" t="s">
        <v>2114</v>
      </c>
      <c r="G724" s="232">
        <v>6561031059</v>
      </c>
      <c r="H724" s="230">
        <f t="shared" si="18"/>
        <v>53</v>
      </c>
      <c r="I724" s="223" t="s">
        <v>2112</v>
      </c>
      <c r="J724" s="232" t="s">
        <v>313</v>
      </c>
      <c r="K724" s="230" t="s">
        <v>53</v>
      </c>
      <c r="L724" s="107" t="s">
        <v>48</v>
      </c>
      <c r="M724" s="107">
        <v>2.5</v>
      </c>
      <c r="N724" s="108" t="s">
        <v>571</v>
      </c>
      <c r="O724" s="108" t="s">
        <v>863</v>
      </c>
      <c r="P724" s="227"/>
      <c r="Q724" s="108" t="s">
        <v>2199</v>
      </c>
      <c r="R724" s="226"/>
      <c r="S724" s="226"/>
      <c r="T724" s="173"/>
      <c r="U724" s="177"/>
      <c r="V724" s="173"/>
      <c r="W724" s="196"/>
      <c r="X724" s="173"/>
      <c r="Y724" s="173"/>
      <c r="Z724" s="173"/>
      <c r="AD724" s="211"/>
      <c r="AE724" s="211"/>
      <c r="AF724" s="211"/>
      <c r="AG724" s="211"/>
      <c r="AH724" s="205"/>
      <c r="AI724" s="226"/>
      <c r="AJ724" s="318"/>
      <c r="AL724" s="226"/>
      <c r="AN724" s="370"/>
      <c r="AO724" s="487"/>
      <c r="AP724" s="488"/>
      <c r="AQ724" s="492"/>
      <c r="AR724" s="373"/>
      <c r="AS724" s="490"/>
      <c r="AT724" s="325"/>
      <c r="AU724" s="505"/>
      <c r="AV724" s="506"/>
      <c r="AW724" s="505"/>
      <c r="AX724" s="507"/>
      <c r="AY724" s="508"/>
      <c r="AZ724" s="505"/>
      <c r="BA724" s="509"/>
      <c r="BB724" s="509"/>
      <c r="BC724" s="505"/>
      <c r="BD724" s="505"/>
      <c r="BE724" s="505"/>
      <c r="BF724" s="505"/>
      <c r="BG724" s="505"/>
      <c r="BJ724" s="341"/>
      <c r="BK724" s="342"/>
      <c r="BL724" s="226"/>
      <c r="BM724" s="226"/>
      <c r="BO724" s="162"/>
      <c r="BP724" s="62"/>
      <c r="BQ724" s="62"/>
      <c r="CB724" s="226"/>
      <c r="CC724" s="226"/>
      <c r="CL724" s="66"/>
      <c r="CM724" s="66"/>
      <c r="CT724" s="226"/>
      <c r="CU724" s="226"/>
      <c r="CV724" s="158"/>
      <c r="CW724" s="158"/>
      <c r="CX724" s="62"/>
      <c r="CY724" s="62"/>
      <c r="CZ724" s="335"/>
      <c r="DB724" s="226"/>
      <c r="DG724" s="4"/>
      <c r="DI724" s="226"/>
      <c r="DL724" s="231"/>
      <c r="DO724" s="46" t="s">
        <v>48</v>
      </c>
      <c r="DP724" s="545" t="s">
        <v>161</v>
      </c>
      <c r="DX724" s="223" t="s">
        <v>863</v>
      </c>
      <c r="DY724" s="223" t="s">
        <v>863</v>
      </c>
      <c r="DZ724" s="230">
        <v>113</v>
      </c>
      <c r="EA724" s="230">
        <v>15.9</v>
      </c>
      <c r="EB724" s="223">
        <v>84.1</v>
      </c>
      <c r="EC724" s="223" t="s">
        <v>863</v>
      </c>
      <c r="ED724" s="223" t="s">
        <v>863</v>
      </c>
      <c r="EE724" s="223" t="s">
        <v>863</v>
      </c>
      <c r="EF724" s="223" t="s">
        <v>863</v>
      </c>
      <c r="EG724" s="223">
        <v>0</v>
      </c>
      <c r="EU724" s="233"/>
      <c r="EX724" s="93"/>
      <c r="FB724" s="601"/>
      <c r="FC724" s="601"/>
      <c r="FD724" s="93"/>
      <c r="FE724" s="93"/>
      <c r="FF724" s="93"/>
      <c r="FH724" s="589"/>
      <c r="FI724" s="589"/>
      <c r="FJ724" s="589"/>
      <c r="FK724" s="592"/>
      <c r="FL724" s="592"/>
      <c r="FM724" s="592"/>
      <c r="FN724" s="602"/>
      <c r="FO724" s="544"/>
      <c r="FP724" s="93"/>
      <c r="FQ724" s="101"/>
      <c r="FR724" s="93"/>
      <c r="GR724" s="225"/>
      <c r="GS724" s="225"/>
    </row>
    <row r="725" spans="1:201" hidden="1" x14ac:dyDescent="0.25">
      <c r="A725" s="101">
        <v>606</v>
      </c>
      <c r="B725" s="228">
        <f>COUNTIFS($E$1:E725,E725,$G$1:G725,G725)</f>
        <v>1</v>
      </c>
      <c r="C725" s="228"/>
      <c r="D725" s="966">
        <v>9703</v>
      </c>
      <c r="E725" s="107" t="s">
        <v>2115</v>
      </c>
      <c r="F725" s="107" t="s">
        <v>61</v>
      </c>
      <c r="G725" s="232">
        <v>470118463</v>
      </c>
      <c r="H725" s="230">
        <f t="shared" si="18"/>
        <v>71</v>
      </c>
      <c r="I725" s="223" t="s">
        <v>2116</v>
      </c>
      <c r="J725" s="232" t="s">
        <v>2117</v>
      </c>
      <c r="K725" s="230" t="s">
        <v>53</v>
      </c>
      <c r="L725" s="107" t="s">
        <v>48</v>
      </c>
      <c r="M725" s="107">
        <v>6</v>
      </c>
      <c r="N725" s="108">
        <v>1</v>
      </c>
      <c r="O725" s="108" t="s">
        <v>863</v>
      </c>
      <c r="P725" s="227"/>
      <c r="Q725" s="108" t="s">
        <v>2199</v>
      </c>
      <c r="R725" s="226"/>
      <c r="S725" s="226"/>
      <c r="T725" s="173"/>
      <c r="U725" s="177"/>
      <c r="V725" s="173"/>
      <c r="W725" s="196"/>
      <c r="X725" s="173"/>
      <c r="Y725" s="173"/>
      <c r="Z725" s="173"/>
      <c r="AD725" s="211"/>
      <c r="AE725" s="211"/>
      <c r="AF725" s="211"/>
      <c r="AG725" s="211"/>
      <c r="AH725" s="205"/>
      <c r="AI725" s="226"/>
      <c r="AJ725" s="318"/>
      <c r="AL725" s="226"/>
      <c r="AN725" s="370"/>
      <c r="AO725" s="487"/>
      <c r="AP725" s="488"/>
      <c r="AQ725" s="492"/>
      <c r="AR725" s="373"/>
      <c r="AS725" s="490"/>
      <c r="AT725" s="325"/>
      <c r="AU725" s="505"/>
      <c r="AV725" s="506"/>
      <c r="AW725" s="505"/>
      <c r="AX725" s="507"/>
      <c r="AY725" s="508"/>
      <c r="AZ725" s="505"/>
      <c r="BA725" s="509"/>
      <c r="BB725" s="509"/>
      <c r="BC725" s="505"/>
      <c r="BD725" s="505"/>
      <c r="BE725" s="505"/>
      <c r="BF725" s="505"/>
      <c r="BG725" s="505"/>
      <c r="BJ725" s="341"/>
      <c r="BK725" s="342"/>
      <c r="BL725" s="226"/>
      <c r="BM725" s="226"/>
      <c r="BO725" s="162"/>
      <c r="BP725" s="62"/>
      <c r="BQ725" s="62"/>
      <c r="CB725" s="226"/>
      <c r="CC725" s="226"/>
      <c r="CL725" s="66"/>
      <c r="CM725" s="66"/>
      <c r="CT725" s="226"/>
      <c r="CU725" s="226"/>
      <c r="CV725" s="158"/>
      <c r="CW725" s="158"/>
      <c r="CX725" s="62"/>
      <c r="CY725" s="62"/>
      <c r="CZ725" s="335"/>
      <c r="DB725" s="226"/>
      <c r="DG725" s="4"/>
      <c r="DI725" s="226"/>
      <c r="DL725" s="231"/>
      <c r="DO725" s="46" t="s">
        <v>48</v>
      </c>
      <c r="DP725" s="545" t="s">
        <v>161</v>
      </c>
      <c r="DX725" s="223" t="s">
        <v>863</v>
      </c>
      <c r="DY725" s="223" t="s">
        <v>863</v>
      </c>
      <c r="DZ725" s="223" t="s">
        <v>863</v>
      </c>
      <c r="EA725" s="223" t="s">
        <v>863</v>
      </c>
      <c r="EB725" s="223" t="s">
        <v>863</v>
      </c>
      <c r="EC725" s="223" t="s">
        <v>863</v>
      </c>
      <c r="ED725" s="223" t="s">
        <v>863</v>
      </c>
      <c r="EE725" s="223" t="s">
        <v>863</v>
      </c>
      <c r="EF725" s="223" t="s">
        <v>863</v>
      </c>
      <c r="EG725" s="223" t="s">
        <v>863</v>
      </c>
      <c r="EU725" s="233"/>
      <c r="EX725" s="93"/>
      <c r="FB725" s="601"/>
      <c r="FC725" s="601"/>
      <c r="FD725" s="93"/>
      <c r="FE725" s="93"/>
      <c r="FF725" s="93"/>
      <c r="FH725" s="589"/>
      <c r="FI725" s="589"/>
      <c r="FJ725" s="589"/>
      <c r="FK725" s="592"/>
      <c r="FL725" s="592"/>
      <c r="FM725" s="592"/>
      <c r="FN725" s="602"/>
      <c r="FO725" s="544"/>
      <c r="FP725" s="93"/>
      <c r="FQ725" s="101"/>
      <c r="FR725" s="93"/>
      <c r="GR725" s="225"/>
      <c r="GS725" s="225"/>
    </row>
    <row r="726" spans="1:201" hidden="1" x14ac:dyDescent="0.25">
      <c r="A726" s="101">
        <v>607</v>
      </c>
      <c r="B726" s="228">
        <f>COUNTIFS($E$1:E726,E726,$G$1:G726,G726)</f>
        <v>2</v>
      </c>
      <c r="C726" s="228"/>
      <c r="D726" s="966">
        <v>9731</v>
      </c>
      <c r="E726" s="107" t="s">
        <v>1625</v>
      </c>
      <c r="F726" s="107" t="s">
        <v>36</v>
      </c>
      <c r="G726" s="232">
        <v>380706435</v>
      </c>
      <c r="H726" s="230">
        <f t="shared" si="18"/>
        <v>80</v>
      </c>
      <c r="I726" s="223" t="s">
        <v>2118</v>
      </c>
      <c r="J726" s="232" t="s">
        <v>973</v>
      </c>
      <c r="K726" s="230" t="s">
        <v>53</v>
      </c>
      <c r="L726" s="107" t="s">
        <v>48</v>
      </c>
      <c r="M726" s="107">
        <v>19</v>
      </c>
      <c r="N726" s="108" t="s">
        <v>2119</v>
      </c>
      <c r="O726" s="108" t="s">
        <v>863</v>
      </c>
      <c r="P726" s="227"/>
      <c r="Q726" s="108" t="s">
        <v>2199</v>
      </c>
      <c r="R726" s="226"/>
      <c r="S726" s="226"/>
      <c r="T726" s="173"/>
      <c r="U726" s="177"/>
      <c r="V726" s="173"/>
      <c r="W726" s="196"/>
      <c r="X726" s="173"/>
      <c r="Y726" s="173"/>
      <c r="Z726" s="173"/>
      <c r="AD726" s="211"/>
      <c r="AE726" s="211"/>
      <c r="AF726" s="211"/>
      <c r="AG726" s="211"/>
      <c r="AH726" s="205"/>
      <c r="AI726" s="226"/>
      <c r="AJ726" s="318"/>
      <c r="AL726" s="226"/>
      <c r="AN726" s="370"/>
      <c r="AO726" s="487"/>
      <c r="AP726" s="488"/>
      <c r="AQ726" s="492"/>
      <c r="AR726" s="373"/>
      <c r="AS726" s="490"/>
      <c r="AT726" s="325"/>
      <c r="AU726" s="505"/>
      <c r="AV726" s="506"/>
      <c r="AW726" s="505"/>
      <c r="AX726" s="507"/>
      <c r="AY726" s="508"/>
      <c r="AZ726" s="505"/>
      <c r="BA726" s="509"/>
      <c r="BB726" s="509"/>
      <c r="BC726" s="505"/>
      <c r="BD726" s="505"/>
      <c r="BE726" s="505"/>
      <c r="BF726" s="505"/>
      <c r="BG726" s="505"/>
      <c r="BJ726" s="341"/>
      <c r="BK726" s="342"/>
      <c r="BL726" s="226"/>
      <c r="BM726" s="226"/>
      <c r="BO726" s="162"/>
      <c r="BP726" s="62"/>
      <c r="BQ726" s="62"/>
      <c r="CB726" s="226"/>
      <c r="CC726" s="226"/>
      <c r="CL726" s="66"/>
      <c r="CM726" s="66"/>
      <c r="CT726" s="226"/>
      <c r="CU726" s="226"/>
      <c r="CV726" s="158"/>
      <c r="CW726" s="158"/>
      <c r="CX726" s="62"/>
      <c r="CY726" s="62"/>
      <c r="CZ726" s="335"/>
      <c r="DB726" s="226"/>
      <c r="DG726" s="4"/>
      <c r="DI726" s="226"/>
      <c r="DL726" s="231"/>
      <c r="DO726" s="46" t="s">
        <v>48</v>
      </c>
      <c r="DP726" s="545" t="s">
        <v>373</v>
      </c>
      <c r="DX726" s="223" t="s">
        <v>863</v>
      </c>
      <c r="DY726" s="223" t="s">
        <v>863</v>
      </c>
      <c r="DZ726" s="230">
        <v>1498</v>
      </c>
      <c r="EA726" s="230">
        <v>43.9</v>
      </c>
      <c r="EB726" s="457">
        <v>56.1</v>
      </c>
      <c r="EC726" s="223" t="s">
        <v>863</v>
      </c>
      <c r="ED726" s="223" t="s">
        <v>863</v>
      </c>
      <c r="EE726" s="457">
        <v>135.30000000000001</v>
      </c>
      <c r="EF726" s="223" t="s">
        <v>863</v>
      </c>
      <c r="EG726" s="230">
        <v>0</v>
      </c>
      <c r="EU726" s="233"/>
      <c r="EX726" s="93"/>
      <c r="FB726" s="601"/>
      <c r="FC726" s="601"/>
      <c r="FD726" s="93"/>
      <c r="FE726" s="93"/>
      <c r="FF726" s="93"/>
      <c r="FH726" s="589"/>
      <c r="FI726" s="589"/>
      <c r="FJ726" s="589"/>
      <c r="FK726" s="592"/>
      <c r="FL726" s="592"/>
      <c r="FM726" s="592"/>
      <c r="FN726" s="602"/>
      <c r="FO726" s="544"/>
      <c r="FP726" s="93"/>
      <c r="FQ726" s="101"/>
      <c r="FR726" s="93"/>
      <c r="GR726" s="225"/>
      <c r="GS726" s="225"/>
    </row>
    <row r="727" spans="1:201" hidden="1" x14ac:dyDescent="0.25">
      <c r="A727" s="101">
        <v>608</v>
      </c>
      <c r="B727" s="228">
        <f>COUNTIFS($E$1:E727,E727,$G$1:G727,G727)</f>
        <v>1</v>
      </c>
      <c r="C727" s="228"/>
      <c r="D727" s="966">
        <v>9737</v>
      </c>
      <c r="E727" s="107" t="s">
        <v>2120</v>
      </c>
      <c r="F727" s="107" t="s">
        <v>35</v>
      </c>
      <c r="G727" s="232">
        <v>466115404</v>
      </c>
      <c r="H727" s="230">
        <f t="shared" si="18"/>
        <v>72</v>
      </c>
      <c r="I727" s="223" t="s">
        <v>2121</v>
      </c>
      <c r="J727" s="232" t="s">
        <v>973</v>
      </c>
      <c r="K727" s="230" t="s">
        <v>28</v>
      </c>
      <c r="L727" s="107" t="s">
        <v>48</v>
      </c>
      <c r="M727" s="107">
        <v>6</v>
      </c>
      <c r="N727" s="107" t="s">
        <v>757</v>
      </c>
      <c r="O727" s="107" t="s">
        <v>863</v>
      </c>
      <c r="P727" s="228"/>
      <c r="Q727" s="107" t="s">
        <v>2199</v>
      </c>
      <c r="R727" s="230"/>
      <c r="S727" s="230"/>
      <c r="T727" s="172"/>
      <c r="U727" s="175"/>
      <c r="V727" s="172"/>
      <c r="W727" s="172"/>
      <c r="X727" s="172"/>
      <c r="Y727" s="172"/>
      <c r="Z727" s="172"/>
      <c r="AA727" s="457"/>
      <c r="AB727" s="457"/>
      <c r="AC727" s="230"/>
      <c r="AD727" s="594"/>
      <c r="AE727" s="594"/>
      <c r="AF727" s="594"/>
      <c r="AG727" s="594"/>
      <c r="AH727" s="261"/>
      <c r="AI727" s="230"/>
      <c r="AJ727" s="524"/>
      <c r="AK727" s="230"/>
      <c r="AL727" s="230"/>
      <c r="AM727" s="230"/>
      <c r="AN727" s="525"/>
      <c r="AO727" s="525"/>
      <c r="AP727" s="525"/>
      <c r="AQ727" s="492"/>
      <c r="AR727" s="323"/>
      <c r="AS727" s="595"/>
      <c r="AT727" s="527"/>
      <c r="AU727" s="596"/>
      <c r="AV727" s="597"/>
      <c r="AW727" s="596"/>
      <c r="AX727" s="598"/>
      <c r="AY727" s="599"/>
      <c r="AZ727" s="596"/>
      <c r="BA727" s="600"/>
      <c r="BB727" s="600"/>
      <c r="BC727" s="596"/>
      <c r="BD727" s="596"/>
      <c r="BE727" s="596"/>
      <c r="BF727" s="596"/>
      <c r="BG727" s="596"/>
      <c r="BH727" s="230"/>
      <c r="BI727" s="230"/>
      <c r="BJ727" s="446"/>
      <c r="BK727" s="447"/>
      <c r="BL727" s="230"/>
      <c r="BM727" s="230"/>
      <c r="BN727" s="230"/>
      <c r="BO727" s="586"/>
      <c r="BP727" s="98"/>
      <c r="BQ727" s="98"/>
      <c r="BR727" s="98"/>
      <c r="BS727" s="98"/>
      <c r="BT727" s="98"/>
      <c r="BU727" s="98"/>
      <c r="BV727" s="98"/>
      <c r="BW727" s="98"/>
      <c r="BX727" s="98"/>
      <c r="BY727" s="98"/>
      <c r="BZ727" s="98"/>
      <c r="CA727" s="98"/>
      <c r="CB727" s="230"/>
      <c r="CC727" s="230"/>
      <c r="CD727" s="230"/>
      <c r="CE727" s="230"/>
      <c r="CF727" s="230"/>
      <c r="CG727" s="230"/>
      <c r="CH727" s="230"/>
      <c r="CI727" s="230"/>
      <c r="CJ727" s="230"/>
      <c r="CK727" s="230"/>
      <c r="CL727" s="71"/>
      <c r="CM727" s="71"/>
      <c r="CN727" s="71"/>
      <c r="CO727" s="71"/>
      <c r="CP727" s="71"/>
      <c r="CQ727" s="71"/>
      <c r="CR727" s="71"/>
      <c r="CS727" s="71"/>
      <c r="CT727" s="230"/>
      <c r="CU727" s="230"/>
      <c r="CV727" s="217"/>
      <c r="CW727" s="217"/>
      <c r="CX727" s="98"/>
      <c r="CY727" s="98"/>
      <c r="CZ727" s="448"/>
      <c r="DA727" s="230"/>
      <c r="DB727" s="230"/>
      <c r="DC727" s="230"/>
      <c r="DD727" s="230"/>
      <c r="DE727" s="230"/>
      <c r="DF727" s="230"/>
      <c r="DG727" s="233"/>
      <c r="DH727" s="230"/>
      <c r="DI727" s="230"/>
      <c r="DJ727" s="230"/>
      <c r="DK727" s="230"/>
      <c r="DL727" s="223"/>
      <c r="DM727" s="230"/>
      <c r="DN727" s="98"/>
      <c r="DO727" s="279" t="s">
        <v>48</v>
      </c>
      <c r="DP727" s="545" t="s">
        <v>532</v>
      </c>
      <c r="DQ727" s="230">
        <v>2</v>
      </c>
      <c r="DR727" s="546" t="s">
        <v>973</v>
      </c>
      <c r="DT727" s="230">
        <v>0</v>
      </c>
      <c r="DU727" s="230">
        <v>1</v>
      </c>
      <c r="DV727" s="1033">
        <v>40634</v>
      </c>
      <c r="DW727" s="230">
        <v>1</v>
      </c>
      <c r="DX727" s="230">
        <v>2.5</v>
      </c>
      <c r="DY727" s="223">
        <v>3.8</v>
      </c>
      <c r="DZ727" s="230">
        <v>686</v>
      </c>
      <c r="EA727" s="230">
        <v>39.200000000000003</v>
      </c>
      <c r="EB727" s="230">
        <v>60.8</v>
      </c>
      <c r="EC727" s="230">
        <v>0.6</v>
      </c>
      <c r="ED727" s="230">
        <v>216</v>
      </c>
      <c r="EE727" s="223" t="s">
        <v>863</v>
      </c>
      <c r="EF727" s="230">
        <v>4.28</v>
      </c>
      <c r="EG727" s="230">
        <v>0</v>
      </c>
      <c r="EN727" s="457">
        <v>174</v>
      </c>
      <c r="EO727" s="457">
        <v>90</v>
      </c>
      <c r="EP727" s="548">
        <v>29.7</v>
      </c>
      <c r="EQ727" s="548">
        <v>2</v>
      </c>
      <c r="ER727" s="1034">
        <v>43411</v>
      </c>
      <c r="ES727" s="549" t="s">
        <v>754</v>
      </c>
      <c r="ET727" s="549" t="s">
        <v>863</v>
      </c>
      <c r="EU727" s="233" t="s">
        <v>863</v>
      </c>
      <c r="EV727" s="609" t="s">
        <v>863</v>
      </c>
      <c r="EX727" s="93"/>
      <c r="FB727" s="601"/>
      <c r="FC727" s="601"/>
      <c r="FD727" s="93"/>
      <c r="FE727" s="93"/>
      <c r="FF727" s="93"/>
      <c r="FH727" s="589"/>
      <c r="FI727" s="589"/>
      <c r="FJ727" s="589"/>
      <c r="FK727" s="592"/>
      <c r="FL727" s="592"/>
      <c r="FM727" s="592"/>
      <c r="FN727" s="602"/>
      <c r="FO727" s="544"/>
      <c r="FP727" s="93"/>
      <c r="FQ727" s="101"/>
      <c r="FR727" s="93"/>
    </row>
    <row r="728" spans="1:201" hidden="1" x14ac:dyDescent="0.25">
      <c r="A728" s="101">
        <v>609</v>
      </c>
      <c r="B728" s="228">
        <f>COUNTIFS($E$1:E728,E728,$G$1:G728,G728)</f>
        <v>1</v>
      </c>
      <c r="C728" s="228"/>
      <c r="D728" s="1046">
        <v>9751</v>
      </c>
      <c r="E728" s="562" t="s">
        <v>2122</v>
      </c>
      <c r="F728" s="562" t="s">
        <v>36</v>
      </c>
      <c r="G728" s="210">
        <v>430206405</v>
      </c>
      <c r="H728" s="230">
        <f t="shared" si="18"/>
        <v>75</v>
      </c>
      <c r="I728" s="209" t="s">
        <v>2123</v>
      </c>
      <c r="J728" s="210" t="s">
        <v>2124</v>
      </c>
      <c r="K728" s="207" t="s">
        <v>28</v>
      </c>
      <c r="L728" s="562" t="s">
        <v>48</v>
      </c>
      <c r="M728" s="562">
        <v>7</v>
      </c>
      <c r="N728" s="237" t="s">
        <v>736</v>
      </c>
      <c r="O728" s="237" t="s">
        <v>863</v>
      </c>
      <c r="P728" s="227"/>
      <c r="Q728" s="237" t="s">
        <v>2199</v>
      </c>
      <c r="R728" s="226"/>
      <c r="S728" s="226"/>
      <c r="T728" s="173"/>
      <c r="U728" s="177"/>
      <c r="V728" s="173"/>
      <c r="W728" s="196"/>
      <c r="X728" s="173"/>
      <c r="Y728" s="173"/>
      <c r="Z728" s="173"/>
      <c r="AD728" s="211"/>
      <c r="AE728" s="211"/>
      <c r="AF728" s="211"/>
      <c r="AG728" s="211"/>
      <c r="AH728" s="205"/>
      <c r="AI728" s="226"/>
      <c r="AJ728" s="318"/>
      <c r="AL728" s="226"/>
      <c r="AN728" s="370"/>
      <c r="AO728" s="487"/>
      <c r="AP728" s="488"/>
      <c r="AQ728" s="492"/>
      <c r="AR728" s="373"/>
      <c r="AS728" s="490"/>
      <c r="AT728" s="325"/>
      <c r="AU728" s="505"/>
      <c r="AV728" s="506"/>
      <c r="AW728" s="505"/>
      <c r="AX728" s="507"/>
      <c r="AY728" s="508"/>
      <c r="AZ728" s="505"/>
      <c r="BA728" s="509"/>
      <c r="BB728" s="509"/>
      <c r="BC728" s="505"/>
      <c r="BD728" s="505"/>
      <c r="BE728" s="505"/>
      <c r="BF728" s="505"/>
      <c r="BG728" s="505"/>
      <c r="BJ728" s="341"/>
      <c r="BK728" s="342"/>
      <c r="BL728" s="226"/>
      <c r="BM728" s="226"/>
      <c r="BO728" s="162"/>
      <c r="BP728" s="62"/>
      <c r="BQ728" s="62"/>
      <c r="CB728" s="226"/>
      <c r="CC728" s="226"/>
      <c r="CL728" s="66"/>
      <c r="CM728" s="66"/>
      <c r="CT728" s="226"/>
      <c r="CU728" s="226"/>
      <c r="CV728" s="158"/>
      <c r="CW728" s="158"/>
      <c r="CX728" s="62"/>
      <c r="CY728" s="62"/>
      <c r="CZ728" s="335"/>
      <c r="DB728" s="226"/>
      <c r="DG728" s="4"/>
      <c r="DI728" s="226"/>
      <c r="DL728" s="231"/>
      <c r="DO728" s="46" t="s">
        <v>48</v>
      </c>
      <c r="DP728" s="545" t="s">
        <v>161</v>
      </c>
      <c r="DX728" s="223" t="s">
        <v>863</v>
      </c>
      <c r="DY728" s="223" t="s">
        <v>863</v>
      </c>
      <c r="DZ728" s="223" t="s">
        <v>863</v>
      </c>
      <c r="EA728" s="223" t="s">
        <v>863</v>
      </c>
      <c r="EB728" s="223" t="s">
        <v>863</v>
      </c>
      <c r="EC728" s="223" t="s">
        <v>863</v>
      </c>
      <c r="ED728" s="223" t="s">
        <v>863</v>
      </c>
      <c r="EE728" s="223" t="s">
        <v>863</v>
      </c>
      <c r="EF728" s="223" t="s">
        <v>863</v>
      </c>
      <c r="EG728" s="223" t="s">
        <v>863</v>
      </c>
      <c r="EU728" s="233"/>
      <c r="EX728" s="93"/>
      <c r="FB728" s="601"/>
      <c r="FC728" s="601"/>
      <c r="FD728" s="93"/>
      <c r="FE728" s="93"/>
      <c r="FF728" s="93"/>
      <c r="FH728" s="589"/>
      <c r="FI728" s="589"/>
      <c r="FJ728" s="589"/>
      <c r="FK728" s="592"/>
      <c r="FL728" s="592"/>
      <c r="FM728" s="592"/>
      <c r="FN728" s="602"/>
      <c r="FO728" s="544"/>
      <c r="FP728" s="93"/>
      <c r="FQ728" s="101"/>
      <c r="FR728" s="93"/>
      <c r="GR728" s="225"/>
      <c r="GS728" s="225"/>
    </row>
    <row r="729" spans="1:201" hidden="1" x14ac:dyDescent="0.25">
      <c r="A729" s="101">
        <v>610</v>
      </c>
      <c r="B729" s="228">
        <f>COUNTIFS($E$1:E729,E729,$G$1:G729,G729)</f>
        <v>2</v>
      </c>
      <c r="C729" s="228"/>
      <c r="D729" s="966">
        <v>9752</v>
      </c>
      <c r="E729" s="107" t="s">
        <v>2076</v>
      </c>
      <c r="F729" s="223" t="s">
        <v>54</v>
      </c>
      <c r="G729" s="232">
        <v>385226402</v>
      </c>
      <c r="H729" s="230">
        <f t="shared" si="18"/>
        <v>80</v>
      </c>
      <c r="I729" s="223" t="s">
        <v>2123</v>
      </c>
      <c r="J729" s="232" t="s">
        <v>34</v>
      </c>
      <c r="K729" s="230" t="s">
        <v>53</v>
      </c>
      <c r="L729" s="107" t="s">
        <v>48</v>
      </c>
      <c r="M729" s="457">
        <v>17</v>
      </c>
      <c r="N729" s="493" t="s">
        <v>1221</v>
      </c>
      <c r="O729" s="108" t="s">
        <v>863</v>
      </c>
      <c r="P729" s="227"/>
      <c r="Q729" s="108" t="s">
        <v>2199</v>
      </c>
      <c r="R729" s="226"/>
      <c r="S729" s="226"/>
      <c r="T729" s="173"/>
      <c r="U729" s="177"/>
      <c r="V729" s="173"/>
      <c r="W729" s="196"/>
      <c r="X729" s="173"/>
      <c r="Y729" s="173"/>
      <c r="Z729" s="173"/>
      <c r="AD729" s="211"/>
      <c r="AE729" s="211"/>
      <c r="AF729" s="211"/>
      <c r="AG729" s="211"/>
      <c r="AH729" s="205"/>
      <c r="AI729" s="226"/>
      <c r="AJ729" s="318"/>
      <c r="AL729" s="226"/>
      <c r="AN729" s="370"/>
      <c r="AO729" s="487"/>
      <c r="AP729" s="488"/>
      <c r="AQ729" s="492"/>
      <c r="AR729" s="373"/>
      <c r="AS729" s="490"/>
      <c r="AT729" s="325"/>
      <c r="AU729" s="505"/>
      <c r="AV729" s="506"/>
      <c r="AW729" s="505"/>
      <c r="AX729" s="507"/>
      <c r="AY729" s="508"/>
      <c r="AZ729" s="505"/>
      <c r="BA729" s="509"/>
      <c r="BB729" s="509"/>
      <c r="BC729" s="505"/>
      <c r="BD729" s="505"/>
      <c r="BE729" s="505"/>
      <c r="BF729" s="505"/>
      <c r="BG729" s="505"/>
      <c r="BJ729" s="341"/>
      <c r="BK729" s="342"/>
      <c r="BL729" s="226"/>
      <c r="BM729" s="226"/>
      <c r="BO729" s="162"/>
      <c r="BP729" s="62"/>
      <c r="BQ729" s="62"/>
      <c r="CB729" s="226"/>
      <c r="CC729" s="226"/>
      <c r="CL729" s="66"/>
      <c r="CM729" s="66"/>
      <c r="CT729" s="226"/>
      <c r="CU729" s="226"/>
      <c r="CV729" s="158"/>
      <c r="CW729" s="158"/>
      <c r="CX729" s="62"/>
      <c r="CY729" s="62"/>
      <c r="CZ729" s="335"/>
      <c r="DB729" s="226"/>
      <c r="DG729" s="4"/>
      <c r="DI729" s="226"/>
      <c r="DL729" s="231"/>
      <c r="DO729" s="46" t="s">
        <v>48</v>
      </c>
      <c r="DP729" s="545" t="s">
        <v>161</v>
      </c>
      <c r="DX729" s="107" t="s">
        <v>863</v>
      </c>
      <c r="DY729" s="107" t="s">
        <v>863</v>
      </c>
      <c r="DZ729" s="230">
        <v>177</v>
      </c>
      <c r="EA729" s="230">
        <v>24.8</v>
      </c>
      <c r="EB729" s="230">
        <v>75.2</v>
      </c>
      <c r="EC729" s="107" t="s">
        <v>863</v>
      </c>
      <c r="ED729" s="107" t="s">
        <v>863</v>
      </c>
      <c r="EE729" s="107" t="s">
        <v>863</v>
      </c>
      <c r="EF729" s="107" t="s">
        <v>863</v>
      </c>
      <c r="EG729" s="230">
        <v>0</v>
      </c>
      <c r="EU729" s="233"/>
      <c r="EX729" s="93"/>
      <c r="FB729" s="601"/>
      <c r="FC729" s="601"/>
      <c r="FD729" s="93"/>
      <c r="FE729" s="93"/>
      <c r="FF729" s="93"/>
      <c r="FH729" s="589"/>
      <c r="FI729" s="589"/>
      <c r="FJ729" s="589"/>
      <c r="FK729" s="592"/>
      <c r="FL729" s="592"/>
      <c r="FM729" s="592"/>
      <c r="FN729" s="602"/>
      <c r="FO729" s="544"/>
      <c r="FP729" s="93"/>
      <c r="FQ729" s="101"/>
      <c r="FR729" s="93"/>
      <c r="GR729" s="225"/>
      <c r="GS729" s="225"/>
    </row>
    <row r="730" spans="1:201" hidden="1" x14ac:dyDescent="0.25">
      <c r="A730" s="101">
        <v>611</v>
      </c>
      <c r="B730" s="228">
        <f>COUNTIFS($E$1:E730,E730,$G$1:G730,G730)</f>
        <v>2</v>
      </c>
      <c r="C730" s="228"/>
      <c r="D730" s="966">
        <v>9753</v>
      </c>
      <c r="E730" s="223" t="s">
        <v>2078</v>
      </c>
      <c r="F730" s="223" t="s">
        <v>284</v>
      </c>
      <c r="G730" s="230">
        <v>5503042655</v>
      </c>
      <c r="H730" s="230">
        <f t="shared" si="18"/>
        <v>63</v>
      </c>
      <c r="I730" s="223" t="s">
        <v>2123</v>
      </c>
      <c r="J730" s="223" t="s">
        <v>1640</v>
      </c>
      <c r="K730" s="230" t="s">
        <v>53</v>
      </c>
      <c r="L730" s="107" t="s">
        <v>48</v>
      </c>
      <c r="M730" s="230">
        <v>28</v>
      </c>
      <c r="N730" s="231" t="s">
        <v>658</v>
      </c>
      <c r="O730" s="108" t="s">
        <v>863</v>
      </c>
      <c r="P730" s="227"/>
      <c r="Q730" s="108" t="s">
        <v>2199</v>
      </c>
      <c r="R730" s="226"/>
      <c r="S730" s="226"/>
      <c r="T730" s="173"/>
      <c r="U730" s="177"/>
      <c r="V730" s="173"/>
      <c r="W730" s="196"/>
      <c r="X730" s="173"/>
      <c r="Y730" s="173"/>
      <c r="Z730" s="173"/>
      <c r="AD730" s="211"/>
      <c r="AE730" s="211"/>
      <c r="AF730" s="211"/>
      <c r="AG730" s="211"/>
      <c r="AH730" s="205"/>
      <c r="AI730" s="226"/>
      <c r="AJ730" s="318"/>
      <c r="AL730" s="226"/>
      <c r="AN730" s="370"/>
      <c r="AO730" s="487"/>
      <c r="AP730" s="488"/>
      <c r="AQ730" s="492"/>
      <c r="AR730" s="373"/>
      <c r="AS730" s="490"/>
      <c r="AT730" s="325"/>
      <c r="AU730" s="505"/>
      <c r="AV730" s="506"/>
      <c r="AW730" s="505"/>
      <c r="AX730" s="507"/>
      <c r="AY730" s="508"/>
      <c r="AZ730" s="505"/>
      <c r="BA730" s="509"/>
      <c r="BB730" s="509"/>
      <c r="BC730" s="505"/>
      <c r="BD730" s="505"/>
      <c r="BE730" s="505"/>
      <c r="BF730" s="505"/>
      <c r="BG730" s="505"/>
      <c r="BJ730" s="341"/>
      <c r="BK730" s="342"/>
      <c r="BL730" s="226"/>
      <c r="BM730" s="226"/>
      <c r="BO730" s="162"/>
      <c r="BP730" s="62"/>
      <c r="BQ730" s="62"/>
      <c r="CB730" s="226"/>
      <c r="CC730" s="226"/>
      <c r="CL730" s="66"/>
      <c r="CM730" s="66"/>
      <c r="CT730" s="226"/>
      <c r="CU730" s="226"/>
      <c r="CV730" s="158"/>
      <c r="CW730" s="158"/>
      <c r="CX730" s="62"/>
      <c r="CY730" s="62"/>
      <c r="CZ730" s="335"/>
      <c r="DB730" s="226"/>
      <c r="DG730" s="4"/>
      <c r="DI730" s="226"/>
      <c r="DL730" s="231"/>
      <c r="DO730" s="46" t="s">
        <v>48</v>
      </c>
      <c r="DP730" s="545" t="s">
        <v>161</v>
      </c>
      <c r="DX730" s="223" t="s">
        <v>863</v>
      </c>
      <c r="DY730" s="223" t="s">
        <v>863</v>
      </c>
      <c r="DZ730" s="230">
        <v>248</v>
      </c>
      <c r="EA730" s="230">
        <v>9.1999999999999993</v>
      </c>
      <c r="EB730" s="230">
        <v>90.8</v>
      </c>
      <c r="EC730" s="223" t="s">
        <v>863</v>
      </c>
      <c r="ED730" s="223" t="s">
        <v>863</v>
      </c>
      <c r="EE730" s="223" t="s">
        <v>863</v>
      </c>
      <c r="EF730" s="223" t="s">
        <v>863</v>
      </c>
      <c r="EG730" s="230">
        <v>0</v>
      </c>
      <c r="EU730" s="233"/>
      <c r="EX730" s="93"/>
      <c r="FB730" s="601"/>
      <c r="FC730" s="601"/>
      <c r="FD730" s="93"/>
      <c r="FE730" s="93"/>
      <c r="FF730" s="93"/>
      <c r="FH730" s="589"/>
      <c r="FI730" s="589"/>
      <c r="FJ730" s="589"/>
      <c r="FK730" s="592"/>
      <c r="FL730" s="592"/>
      <c r="FM730" s="592"/>
      <c r="FN730" s="602"/>
      <c r="FO730" s="544"/>
      <c r="FP730" s="93"/>
      <c r="FQ730" s="101"/>
      <c r="FR730" s="93"/>
      <c r="GR730" s="225"/>
      <c r="GS730" s="225"/>
    </row>
    <row r="731" spans="1:201" hidden="1" x14ac:dyDescent="0.25">
      <c r="A731" s="101">
        <v>612</v>
      </c>
      <c r="B731" s="228">
        <f>COUNTIFS($E$1:E731,E731,$G$1:G731,G731)</f>
        <v>1</v>
      </c>
      <c r="C731" s="228"/>
      <c r="D731" s="966">
        <v>9755</v>
      </c>
      <c r="E731" s="223" t="s">
        <v>2125</v>
      </c>
      <c r="F731" s="223" t="s">
        <v>41</v>
      </c>
      <c r="G731" s="230">
        <v>385916420</v>
      </c>
      <c r="H731" s="230">
        <f t="shared" si="18"/>
        <v>80</v>
      </c>
      <c r="I731" s="223" t="s">
        <v>2123</v>
      </c>
      <c r="J731" s="223" t="s">
        <v>2126</v>
      </c>
      <c r="K731" s="207" t="s">
        <v>53</v>
      </c>
      <c r="L731" s="562" t="s">
        <v>48</v>
      </c>
      <c r="M731" s="230">
        <v>22</v>
      </c>
      <c r="N731" s="223" t="s">
        <v>757</v>
      </c>
      <c r="O731" s="223" t="s">
        <v>863</v>
      </c>
      <c r="P731" s="228"/>
      <c r="Q731" s="107" t="s">
        <v>2199</v>
      </c>
      <c r="R731" s="230"/>
      <c r="S731" s="230"/>
      <c r="T731" s="172"/>
      <c r="U731" s="175"/>
      <c r="V731" s="172"/>
      <c r="W731" s="172"/>
      <c r="X731" s="172"/>
      <c r="Y731" s="172"/>
      <c r="Z731" s="172"/>
      <c r="AA731" s="457"/>
      <c r="AB731" s="457"/>
      <c r="AC731" s="230"/>
      <c r="AD731" s="594"/>
      <c r="AE731" s="594"/>
      <c r="AF731" s="594"/>
      <c r="AG731" s="594"/>
      <c r="AH731" s="261"/>
      <c r="AI731" s="230"/>
      <c r="AJ731" s="524"/>
      <c r="AK731" s="230"/>
      <c r="AL731" s="230"/>
      <c r="AM731" s="230"/>
      <c r="AN731" s="525"/>
      <c r="AO731" s="525"/>
      <c r="AP731" s="525"/>
      <c r="AQ731" s="492"/>
      <c r="AR731" s="323"/>
      <c r="AS731" s="595"/>
      <c r="AT731" s="527"/>
      <c r="AU731" s="596"/>
      <c r="AV731" s="597"/>
      <c r="AW731" s="596"/>
      <c r="AX731" s="598"/>
      <c r="AY731" s="599"/>
      <c r="AZ731" s="596"/>
      <c r="BA731" s="600"/>
      <c r="BB731" s="600"/>
      <c r="BC731" s="596"/>
      <c r="BD731" s="596"/>
      <c r="BE731" s="596"/>
      <c r="BF731" s="596"/>
      <c r="BG731" s="596"/>
      <c r="BH731" s="230"/>
      <c r="BI731" s="230"/>
      <c r="BJ731" s="446"/>
      <c r="BK731" s="447"/>
      <c r="BL731" s="230"/>
      <c r="BM731" s="230"/>
      <c r="BN731" s="230"/>
      <c r="BO731" s="586"/>
      <c r="BP731" s="98"/>
      <c r="BQ731" s="98"/>
      <c r="BR731" s="98"/>
      <c r="BS731" s="98"/>
      <c r="BT731" s="98"/>
      <c r="BU731" s="98"/>
      <c r="BV731" s="98"/>
      <c r="BW731" s="98"/>
      <c r="BX731" s="98"/>
      <c r="BY731" s="98"/>
      <c r="BZ731" s="98"/>
      <c r="CA731" s="98"/>
      <c r="CB731" s="230"/>
      <c r="CC731" s="230"/>
      <c r="CD731" s="230"/>
      <c r="CE731" s="230"/>
      <c r="CF731" s="230"/>
      <c r="CG731" s="230"/>
      <c r="CH731" s="230"/>
      <c r="CI731" s="230"/>
      <c r="CJ731" s="230"/>
      <c r="CK731" s="230"/>
      <c r="CL731" s="71"/>
      <c r="CM731" s="71"/>
      <c r="CN731" s="71"/>
      <c r="CO731" s="71"/>
      <c r="CP731" s="71"/>
      <c r="CQ731" s="71"/>
      <c r="CR731" s="71"/>
      <c r="CS731" s="71"/>
      <c r="CT731" s="230"/>
      <c r="CU731" s="230"/>
      <c r="CV731" s="217"/>
      <c r="CW731" s="217"/>
      <c r="CX731" s="98"/>
      <c r="CY731" s="98"/>
      <c r="CZ731" s="448"/>
      <c r="DA731" s="230"/>
      <c r="DB731" s="230"/>
      <c r="DC731" s="230"/>
      <c r="DD731" s="230"/>
      <c r="DE731" s="230"/>
      <c r="DF731" s="230"/>
      <c r="DG731" s="233"/>
      <c r="DH731" s="230"/>
      <c r="DI731" s="230"/>
      <c r="DJ731" s="230"/>
      <c r="DK731" s="230"/>
      <c r="DL731" s="223"/>
      <c r="DM731" s="230"/>
      <c r="DN731" s="98"/>
      <c r="DO731" s="279" t="s">
        <v>48</v>
      </c>
      <c r="DP731" s="545" t="s">
        <v>371</v>
      </c>
      <c r="DQ731" s="230">
        <v>2</v>
      </c>
      <c r="DR731" s="546" t="s">
        <v>1028</v>
      </c>
      <c r="DS731" s="557" t="s">
        <v>1028</v>
      </c>
      <c r="DT731" s="230">
        <v>1</v>
      </c>
      <c r="DU731" s="230">
        <v>1</v>
      </c>
      <c r="DV731" s="1032">
        <v>40916</v>
      </c>
      <c r="DW731" s="230">
        <v>1</v>
      </c>
      <c r="DX731" s="230">
        <v>167.1</v>
      </c>
      <c r="DY731" s="230">
        <v>82.1</v>
      </c>
      <c r="DZ731" s="230">
        <v>21511</v>
      </c>
      <c r="EA731" s="230">
        <v>94.6</v>
      </c>
      <c r="EB731" s="230">
        <v>5.4</v>
      </c>
      <c r="EC731" s="230">
        <v>74.599999999999994</v>
      </c>
      <c r="ED731" s="223" t="s">
        <v>1516</v>
      </c>
      <c r="EE731" s="223" t="s">
        <v>863</v>
      </c>
      <c r="EF731" s="230">
        <v>15.24</v>
      </c>
      <c r="EG731" s="844" t="s">
        <v>2773</v>
      </c>
      <c r="EM731" s="457">
        <v>1</v>
      </c>
      <c r="EN731" s="457">
        <v>158</v>
      </c>
      <c r="EO731" s="457">
        <v>95</v>
      </c>
      <c r="EQ731" s="548">
        <v>2</v>
      </c>
      <c r="ER731" s="1034">
        <v>41866</v>
      </c>
      <c r="ES731" s="549">
        <v>3</v>
      </c>
      <c r="ET731" s="549">
        <v>2</v>
      </c>
      <c r="EU731" s="233" t="s">
        <v>863</v>
      </c>
      <c r="EX731" s="93"/>
      <c r="FB731" s="601"/>
      <c r="FC731" s="601"/>
      <c r="FD731" s="93"/>
      <c r="FE731" s="93"/>
      <c r="FF731" s="93"/>
      <c r="FH731" s="589"/>
      <c r="FI731" s="589"/>
      <c r="FJ731" s="589"/>
      <c r="FK731" s="592"/>
      <c r="FL731" s="592"/>
      <c r="FM731" s="592"/>
      <c r="FN731" s="602"/>
      <c r="FO731" s="544"/>
      <c r="FP731" s="93"/>
      <c r="FQ731" s="101"/>
      <c r="FR731" s="93"/>
    </row>
    <row r="732" spans="1:201" ht="15.75" hidden="1" x14ac:dyDescent="0.25">
      <c r="A732" s="101">
        <v>613</v>
      </c>
      <c r="B732" s="228">
        <f>COUNTIFS($E$1:E732,E732,$G$1:G732,G732)</f>
        <v>1</v>
      </c>
      <c r="C732" s="228"/>
      <c r="D732" s="1042">
        <v>9780</v>
      </c>
      <c r="E732" s="223" t="s">
        <v>2127</v>
      </c>
      <c r="F732" s="223" t="s">
        <v>2128</v>
      </c>
      <c r="G732" s="230">
        <v>6554061052</v>
      </c>
      <c r="H732" s="230">
        <f t="shared" si="18"/>
        <v>53</v>
      </c>
      <c r="I732" s="223" t="s">
        <v>2129</v>
      </c>
      <c r="J732" s="223" t="s">
        <v>34</v>
      </c>
      <c r="K732" s="230" t="s">
        <v>53</v>
      </c>
      <c r="L732" s="107" t="s">
        <v>48</v>
      </c>
      <c r="M732" s="230">
        <v>6</v>
      </c>
      <c r="N732" s="226">
        <v>3</v>
      </c>
      <c r="O732" s="226" t="s">
        <v>863</v>
      </c>
      <c r="P732" s="227"/>
      <c r="Q732" s="226" t="s">
        <v>2199</v>
      </c>
      <c r="R732" s="226"/>
      <c r="S732" s="226"/>
      <c r="T732" s="173"/>
      <c r="U732" s="177"/>
      <c r="V732" s="173"/>
      <c r="W732" s="196"/>
      <c r="X732" s="173"/>
      <c r="Y732" s="173"/>
      <c r="Z732" s="173"/>
      <c r="AD732" s="211"/>
      <c r="AE732" s="211"/>
      <c r="AF732" s="211"/>
      <c r="AG732" s="211"/>
      <c r="AH732" s="205"/>
      <c r="AI732" s="226"/>
      <c r="AJ732" s="318"/>
      <c r="AL732" s="226"/>
      <c r="AN732" s="370"/>
      <c r="AO732" s="487"/>
      <c r="AP732" s="488"/>
      <c r="AQ732" s="492"/>
      <c r="AR732" s="373"/>
      <c r="AS732" s="490"/>
      <c r="AT732" s="325"/>
      <c r="AU732" s="505"/>
      <c r="AV732" s="506"/>
      <c r="AW732" s="505"/>
      <c r="AX732" s="507"/>
      <c r="AY732" s="508"/>
      <c r="AZ732" s="505"/>
      <c r="BA732" s="509"/>
      <c r="BB732" s="509"/>
      <c r="BC732" s="505"/>
      <c r="BD732" s="505"/>
      <c r="BE732" s="505"/>
      <c r="BF732" s="505"/>
      <c r="BG732" s="505"/>
      <c r="BJ732" s="341"/>
      <c r="BK732" s="342"/>
      <c r="BL732" s="226"/>
      <c r="BM732" s="226"/>
      <c r="BO732" s="162"/>
      <c r="BP732" s="62"/>
      <c r="BQ732" s="62"/>
      <c r="CB732" s="226"/>
      <c r="CC732" s="226"/>
      <c r="CL732" s="66"/>
      <c r="CM732" s="66"/>
      <c r="CT732" s="226"/>
      <c r="CU732" s="226"/>
      <c r="CV732" s="158"/>
      <c r="CW732" s="158"/>
      <c r="CX732" s="62"/>
      <c r="CY732" s="62"/>
      <c r="CZ732" s="335"/>
      <c r="DB732" s="226"/>
      <c r="DG732" s="4"/>
      <c r="DI732" s="226"/>
      <c r="DL732" s="231"/>
      <c r="DO732" s="46" t="s">
        <v>48</v>
      </c>
      <c r="DP732" s="545" t="s">
        <v>161</v>
      </c>
      <c r="DX732" s="223" t="s">
        <v>863</v>
      </c>
      <c r="DY732" s="223" t="s">
        <v>863</v>
      </c>
      <c r="DZ732" s="230">
        <v>93</v>
      </c>
      <c r="EA732" s="230">
        <v>14</v>
      </c>
      <c r="EB732" s="223">
        <v>86</v>
      </c>
      <c r="EC732" s="223" t="s">
        <v>863</v>
      </c>
      <c r="ED732" s="223" t="s">
        <v>863</v>
      </c>
      <c r="EE732" s="223" t="s">
        <v>863</v>
      </c>
      <c r="EF732" s="223" t="s">
        <v>863</v>
      </c>
      <c r="EG732" s="223">
        <v>0</v>
      </c>
      <c r="EU732" s="233"/>
      <c r="EX732" s="93"/>
      <c r="FB732" s="601"/>
      <c r="FC732" s="601"/>
      <c r="FD732" s="93"/>
      <c r="FE732" s="93"/>
      <c r="FF732" s="93"/>
      <c r="FH732" s="589"/>
      <c r="FI732" s="589"/>
      <c r="FJ732" s="589"/>
      <c r="FK732" s="592"/>
      <c r="FL732" s="592"/>
      <c r="FM732" s="592"/>
      <c r="FN732" s="602"/>
      <c r="FO732" s="544"/>
      <c r="FP732" s="93"/>
      <c r="FQ732" s="101"/>
      <c r="FR732" s="93"/>
      <c r="GR732" s="225"/>
      <c r="GS732" s="225"/>
    </row>
    <row r="733" spans="1:201" hidden="1" x14ac:dyDescent="0.25">
      <c r="A733" s="101">
        <v>614</v>
      </c>
      <c r="B733" s="228">
        <f>COUNTIFS($E$1:E733,E733,$G$1:G733,G733)</f>
        <v>3</v>
      </c>
      <c r="C733" s="228"/>
      <c r="D733" s="525">
        <v>9781</v>
      </c>
      <c r="E733" s="223" t="s">
        <v>626</v>
      </c>
      <c r="F733" s="223" t="s">
        <v>627</v>
      </c>
      <c r="G733" s="230">
        <v>6404271181</v>
      </c>
      <c r="H733" s="230">
        <f t="shared" si="18"/>
        <v>54</v>
      </c>
      <c r="I733" s="223" t="s">
        <v>2129</v>
      </c>
      <c r="J733" s="223" t="s">
        <v>2130</v>
      </c>
      <c r="K733" s="230" t="s">
        <v>53</v>
      </c>
      <c r="L733" s="107" t="s">
        <v>48</v>
      </c>
      <c r="M733" s="230">
        <v>35</v>
      </c>
      <c r="N733" s="226" t="s">
        <v>571</v>
      </c>
      <c r="O733" s="226" t="s">
        <v>863</v>
      </c>
      <c r="P733" s="227"/>
      <c r="Q733" s="226" t="s">
        <v>2199</v>
      </c>
      <c r="R733" s="226"/>
      <c r="S733" s="226"/>
      <c r="T733" s="173"/>
      <c r="U733" s="177"/>
      <c r="V733" s="173"/>
      <c r="W733" s="196"/>
      <c r="X733" s="173"/>
      <c r="Y733" s="173"/>
      <c r="Z733" s="173"/>
      <c r="AD733" s="211"/>
      <c r="AE733" s="211"/>
      <c r="AF733" s="211"/>
      <c r="AG733" s="211"/>
      <c r="AH733" s="205"/>
      <c r="AI733" s="226"/>
      <c r="AJ733" s="318"/>
      <c r="AL733" s="226"/>
      <c r="AN733" s="370"/>
      <c r="AO733" s="487"/>
      <c r="AP733" s="488"/>
      <c r="AQ733" s="492"/>
      <c r="AR733" s="373"/>
      <c r="AS733" s="490"/>
      <c r="AT733" s="325"/>
      <c r="AU733" s="505"/>
      <c r="AV733" s="506"/>
      <c r="AW733" s="505"/>
      <c r="AX733" s="507"/>
      <c r="AY733" s="508"/>
      <c r="AZ733" s="505"/>
      <c r="BA733" s="509"/>
      <c r="BB733" s="509"/>
      <c r="BC733" s="505"/>
      <c r="BD733" s="505"/>
      <c r="BE733" s="505"/>
      <c r="BF733" s="505"/>
      <c r="BG733" s="505"/>
      <c r="BJ733" s="341"/>
      <c r="BK733" s="342"/>
      <c r="BL733" s="226"/>
      <c r="BM733" s="226"/>
      <c r="BO733" s="162"/>
      <c r="BP733" s="62"/>
      <c r="BQ733" s="62"/>
      <c r="CB733" s="226"/>
      <c r="CC733" s="226"/>
      <c r="CL733" s="66"/>
      <c r="CM733" s="66"/>
      <c r="CT733" s="226"/>
      <c r="CU733" s="226"/>
      <c r="CV733" s="158"/>
      <c r="CW733" s="158"/>
      <c r="CX733" s="62"/>
      <c r="CY733" s="62"/>
      <c r="CZ733" s="335"/>
      <c r="DB733" s="226"/>
      <c r="DG733" s="4"/>
      <c r="DI733" s="226"/>
      <c r="DL733" s="231"/>
      <c r="DO733" s="46" t="s">
        <v>48</v>
      </c>
      <c r="DP733" s="545" t="s">
        <v>158</v>
      </c>
      <c r="DX733" s="223" t="s">
        <v>863</v>
      </c>
      <c r="DY733" s="223" t="s">
        <v>863</v>
      </c>
      <c r="DZ733" s="230">
        <v>220</v>
      </c>
      <c r="EA733" s="230">
        <v>10.9</v>
      </c>
      <c r="EB733" s="230">
        <v>89.1</v>
      </c>
      <c r="EC733" s="223" t="s">
        <v>863</v>
      </c>
      <c r="ED733" s="223" t="s">
        <v>863</v>
      </c>
      <c r="EE733" s="223" t="s">
        <v>863</v>
      </c>
      <c r="EF733" s="223" t="s">
        <v>863</v>
      </c>
      <c r="EG733" s="448" t="s">
        <v>2774</v>
      </c>
      <c r="EU733" s="233"/>
      <c r="EX733" s="93"/>
      <c r="FB733" s="601"/>
      <c r="FC733" s="601"/>
      <c r="FD733" s="93"/>
      <c r="FE733" s="93"/>
      <c r="FF733" s="93"/>
      <c r="FH733" s="589"/>
      <c r="FI733" s="589"/>
      <c r="FJ733" s="589"/>
      <c r="FK733" s="592"/>
      <c r="FL733" s="592"/>
      <c r="FM733" s="592"/>
      <c r="FN733" s="602"/>
      <c r="FO733" s="544"/>
      <c r="FP733" s="93"/>
      <c r="FQ733" s="101"/>
      <c r="FR733" s="93"/>
      <c r="GR733" s="225"/>
      <c r="GS733" s="225"/>
    </row>
    <row r="734" spans="1:201" ht="15.75" hidden="1" x14ac:dyDescent="0.25">
      <c r="A734" s="101">
        <v>615</v>
      </c>
      <c r="B734" s="228">
        <f>COUNTIFS($E$1:E734,E734,$G$1:G734,G734)</f>
        <v>5</v>
      </c>
      <c r="C734" s="228"/>
      <c r="D734" s="1042">
        <v>9812</v>
      </c>
      <c r="E734" s="107" t="s">
        <v>982</v>
      </c>
      <c r="F734" s="107" t="s">
        <v>498</v>
      </c>
      <c r="G734" s="974" t="s">
        <v>1559</v>
      </c>
      <c r="H734" s="230">
        <v>15</v>
      </c>
      <c r="I734" s="107" t="s">
        <v>2131</v>
      </c>
      <c r="J734" s="232" t="s">
        <v>983</v>
      </c>
      <c r="K734" s="207" t="s">
        <v>1322</v>
      </c>
      <c r="L734" s="562" t="s">
        <v>48</v>
      </c>
      <c r="M734" s="230">
        <v>13</v>
      </c>
      <c r="N734" s="231" t="s">
        <v>757</v>
      </c>
      <c r="O734" s="231" t="s">
        <v>863</v>
      </c>
      <c r="P734" s="227"/>
      <c r="Q734" s="226" t="s">
        <v>2199</v>
      </c>
      <c r="R734" s="226"/>
      <c r="S734" s="226"/>
      <c r="T734" s="173"/>
      <c r="U734" s="177"/>
      <c r="V734" s="173"/>
      <c r="W734" s="196"/>
      <c r="X734" s="173"/>
      <c r="Y734" s="173"/>
      <c r="Z734" s="173"/>
      <c r="AD734" s="211"/>
      <c r="AE734" s="211"/>
      <c r="AF734" s="211"/>
      <c r="AG734" s="211"/>
      <c r="AH734" s="205"/>
      <c r="AI734" s="226"/>
      <c r="AJ734" s="318"/>
      <c r="AL734" s="226"/>
      <c r="AN734" s="370"/>
      <c r="AO734" s="487"/>
      <c r="AP734" s="488"/>
      <c r="AQ734" s="492"/>
      <c r="AR734" s="373"/>
      <c r="AS734" s="490"/>
      <c r="AT734" s="325"/>
      <c r="AU734" s="505"/>
      <c r="AV734" s="506"/>
      <c r="AW734" s="505"/>
      <c r="AX734" s="507"/>
      <c r="AY734" s="508"/>
      <c r="AZ734" s="505"/>
      <c r="BA734" s="509"/>
      <c r="BB734" s="509"/>
      <c r="BC734" s="505"/>
      <c r="BD734" s="505"/>
      <c r="BE734" s="505"/>
      <c r="BF734" s="505"/>
      <c r="BG734" s="505"/>
      <c r="BJ734" s="341"/>
      <c r="BK734" s="342"/>
      <c r="BL734" s="226"/>
      <c r="BM734" s="226"/>
      <c r="BO734" s="162"/>
      <c r="BP734" s="62"/>
      <c r="BQ734" s="62"/>
      <c r="CB734" s="226"/>
      <c r="CC734" s="226"/>
      <c r="CL734" s="66"/>
      <c r="CM734" s="66"/>
      <c r="CT734" s="226"/>
      <c r="CU734" s="226"/>
      <c r="CV734" s="158"/>
      <c r="CW734" s="158"/>
      <c r="CX734" s="62"/>
      <c r="CY734" s="62"/>
      <c r="CZ734" s="335"/>
      <c r="DB734" s="226"/>
      <c r="DG734" s="4"/>
      <c r="DI734" s="226"/>
      <c r="DL734" s="231"/>
      <c r="DO734" s="46" t="s">
        <v>48</v>
      </c>
      <c r="DP734" s="545" t="s">
        <v>158</v>
      </c>
      <c r="DX734" s="230">
        <v>21.2</v>
      </c>
      <c r="DY734" s="223" t="s">
        <v>863</v>
      </c>
      <c r="DZ734" s="107" t="s">
        <v>863</v>
      </c>
      <c r="EA734" s="107" t="s">
        <v>863</v>
      </c>
      <c r="EB734" s="107" t="s">
        <v>863</v>
      </c>
      <c r="EC734" s="107" t="s">
        <v>863</v>
      </c>
      <c r="ED734" s="107" t="s">
        <v>863</v>
      </c>
      <c r="EE734" s="107" t="s">
        <v>863</v>
      </c>
      <c r="EF734" s="107" t="s">
        <v>863</v>
      </c>
      <c r="EG734" s="230">
        <v>0</v>
      </c>
      <c r="EU734" s="233"/>
      <c r="EX734" s="93"/>
      <c r="FB734" s="601"/>
      <c r="FC734" s="601"/>
      <c r="FD734" s="93"/>
      <c r="FE734" s="93"/>
      <c r="FF734" s="93"/>
      <c r="FH734" s="589"/>
      <c r="FI734" s="589"/>
      <c r="FJ734" s="589"/>
      <c r="FK734" s="592"/>
      <c r="FL734" s="592"/>
      <c r="FM734" s="592"/>
      <c r="FN734" s="602"/>
      <c r="FO734" s="544"/>
      <c r="FP734" s="93"/>
      <c r="FQ734" s="101"/>
      <c r="FR734" s="93"/>
      <c r="GR734" s="225"/>
      <c r="GS734" s="225"/>
    </row>
    <row r="735" spans="1:201" ht="15.75" hidden="1" x14ac:dyDescent="0.25">
      <c r="A735" s="101">
        <v>616</v>
      </c>
      <c r="B735" s="228">
        <f>COUNTIFS($E$1:E735,E735,$G$1:G735,G735)</f>
        <v>2</v>
      </c>
      <c r="C735" s="228"/>
      <c r="D735" s="1042">
        <v>9818</v>
      </c>
      <c r="E735" s="223" t="s">
        <v>2132</v>
      </c>
      <c r="F735" s="223" t="s">
        <v>232</v>
      </c>
      <c r="G735" s="230">
        <v>6251061828</v>
      </c>
      <c r="H735" s="230">
        <f t="shared" ref="H735:H745" si="19">LEFT(I735,4)-CONCATENATE(19,LEFT(G735,2))</f>
        <v>56</v>
      </c>
      <c r="I735" s="107" t="s">
        <v>2131</v>
      </c>
      <c r="J735" s="223" t="s">
        <v>2133</v>
      </c>
      <c r="K735" s="230" t="s">
        <v>53</v>
      </c>
      <c r="L735" s="107" t="s">
        <v>48</v>
      </c>
      <c r="M735" s="230">
        <v>8</v>
      </c>
      <c r="N735" s="223" t="s">
        <v>757</v>
      </c>
      <c r="O735" s="223" t="s">
        <v>863</v>
      </c>
      <c r="P735" s="228"/>
      <c r="Q735" s="230" t="s">
        <v>2199</v>
      </c>
      <c r="R735" s="230"/>
      <c r="S735" s="230"/>
      <c r="T735" s="172"/>
      <c r="U735" s="175"/>
      <c r="V735" s="172"/>
      <c r="W735" s="172"/>
      <c r="X735" s="172"/>
      <c r="Y735" s="172"/>
      <c r="Z735" s="172"/>
      <c r="AA735" s="457"/>
      <c r="AB735" s="457"/>
      <c r="AC735" s="230"/>
      <c r="AD735" s="594"/>
      <c r="AE735" s="594"/>
      <c r="AF735" s="594"/>
      <c r="AG735" s="594"/>
      <c r="AH735" s="261"/>
      <c r="AI735" s="230"/>
      <c r="AJ735" s="524"/>
      <c r="AK735" s="230"/>
      <c r="AL735" s="230"/>
      <c r="AM735" s="230"/>
      <c r="AN735" s="525"/>
      <c r="AO735" s="525"/>
      <c r="AP735" s="525"/>
      <c r="AQ735" s="492"/>
      <c r="AR735" s="323"/>
      <c r="AS735" s="595"/>
      <c r="AT735" s="527"/>
      <c r="AU735" s="596"/>
      <c r="AV735" s="597"/>
      <c r="AW735" s="596"/>
      <c r="AX735" s="598"/>
      <c r="AY735" s="599"/>
      <c r="AZ735" s="596"/>
      <c r="BA735" s="600"/>
      <c r="BB735" s="600"/>
      <c r="BC735" s="596"/>
      <c r="BD735" s="596"/>
      <c r="BE735" s="596"/>
      <c r="BF735" s="596"/>
      <c r="BG735" s="596"/>
      <c r="BH735" s="230"/>
      <c r="BI735" s="230"/>
      <c r="BJ735" s="446"/>
      <c r="BK735" s="447"/>
      <c r="BL735" s="230"/>
      <c r="BM735" s="230"/>
      <c r="BN735" s="230"/>
      <c r="BO735" s="586"/>
      <c r="BP735" s="98"/>
      <c r="BQ735" s="98"/>
      <c r="BR735" s="98"/>
      <c r="BS735" s="98"/>
      <c r="BT735" s="98"/>
      <c r="BU735" s="98"/>
      <c r="BV735" s="98"/>
      <c r="BW735" s="98"/>
      <c r="BX735" s="98"/>
      <c r="BY735" s="98"/>
      <c r="BZ735" s="98"/>
      <c r="CA735" s="98"/>
      <c r="CB735" s="230"/>
      <c r="CC735" s="230"/>
      <c r="CD735" s="230"/>
      <c r="CE735" s="230"/>
      <c r="CF735" s="230"/>
      <c r="CG735" s="230"/>
      <c r="CH735" s="230"/>
      <c r="CI735" s="230"/>
      <c r="CJ735" s="230"/>
      <c r="CK735" s="230"/>
      <c r="CL735" s="71"/>
      <c r="CM735" s="71"/>
      <c r="CN735" s="71"/>
      <c r="CO735" s="71"/>
      <c r="CP735" s="71"/>
      <c r="CQ735" s="71"/>
      <c r="CR735" s="71"/>
      <c r="CS735" s="71"/>
      <c r="CT735" s="230"/>
      <c r="CU735" s="230"/>
      <c r="CV735" s="217"/>
      <c r="CW735" s="217"/>
      <c r="CX735" s="98"/>
      <c r="CY735" s="98"/>
      <c r="CZ735" s="448"/>
      <c r="DA735" s="230"/>
      <c r="DB735" s="230"/>
      <c r="DC735" s="230"/>
      <c r="DD735" s="230"/>
      <c r="DE735" s="230"/>
      <c r="DF735" s="230"/>
      <c r="DG735" s="233"/>
      <c r="DH735" s="230"/>
      <c r="DI735" s="230"/>
      <c r="DJ735" s="230"/>
      <c r="DK735" s="230"/>
      <c r="DL735" s="223"/>
      <c r="DM735" s="230"/>
      <c r="DN735" s="98"/>
      <c r="DO735" s="279" t="s">
        <v>48</v>
      </c>
      <c r="DP735" s="545" t="s">
        <v>161</v>
      </c>
      <c r="DQ735" s="230">
        <v>2</v>
      </c>
      <c r="DR735" s="546" t="s">
        <v>331</v>
      </c>
      <c r="DT735" s="230">
        <v>0</v>
      </c>
      <c r="DU735" s="230">
        <v>1</v>
      </c>
      <c r="DV735" s="1032">
        <v>40102</v>
      </c>
      <c r="DW735" s="230">
        <v>1</v>
      </c>
      <c r="DX735" s="230">
        <v>2.4</v>
      </c>
      <c r="DY735" s="230">
        <v>2.4</v>
      </c>
      <c r="DZ735" s="230">
        <v>609</v>
      </c>
      <c r="EA735" s="230">
        <v>42.7</v>
      </c>
      <c r="EB735" s="230">
        <v>57.3</v>
      </c>
      <c r="EC735" s="230">
        <v>1.3</v>
      </c>
      <c r="ED735" s="230">
        <v>314.60000000000002</v>
      </c>
      <c r="EE735" s="230">
        <v>38.1</v>
      </c>
      <c r="EF735" s="230">
        <v>4.8</v>
      </c>
      <c r="EG735" s="230">
        <v>0</v>
      </c>
      <c r="EN735" s="457">
        <v>162</v>
      </c>
      <c r="EO735" s="457">
        <v>81</v>
      </c>
      <c r="EP735" s="548">
        <v>30.9</v>
      </c>
      <c r="EQ735" s="548">
        <v>2</v>
      </c>
      <c r="ER735" s="1034">
        <v>43425</v>
      </c>
      <c r="ES735" s="549" t="s">
        <v>754</v>
      </c>
      <c r="ET735" s="549" t="s">
        <v>863</v>
      </c>
      <c r="EU735" s="233" t="s">
        <v>863</v>
      </c>
      <c r="EX735" s="93"/>
      <c r="FB735" s="601"/>
      <c r="FC735" s="601"/>
      <c r="FD735" s="93"/>
      <c r="FE735" s="93"/>
      <c r="FF735" s="93"/>
      <c r="FH735" s="589"/>
      <c r="FI735" s="589"/>
      <c r="FJ735" s="589"/>
      <c r="FK735" s="592"/>
      <c r="FL735" s="592"/>
      <c r="FM735" s="592"/>
      <c r="FN735" s="602"/>
      <c r="FO735" s="544"/>
      <c r="FP735" s="93"/>
      <c r="FQ735" s="101"/>
      <c r="FR735" s="93"/>
    </row>
    <row r="736" spans="1:201" ht="15.75" hidden="1" x14ac:dyDescent="0.25">
      <c r="A736" s="101">
        <v>617</v>
      </c>
      <c r="B736" s="228">
        <f>COUNTIFS($E$1:E736,E736,$G$1:G736,G736)</f>
        <v>2</v>
      </c>
      <c r="C736" s="228"/>
      <c r="D736" s="1042">
        <v>9819</v>
      </c>
      <c r="E736" s="223" t="s">
        <v>1786</v>
      </c>
      <c r="F736" s="223" t="s">
        <v>153</v>
      </c>
      <c r="G736" s="230">
        <v>6407210733</v>
      </c>
      <c r="H736" s="230">
        <f t="shared" si="19"/>
        <v>54</v>
      </c>
      <c r="I736" s="107" t="s">
        <v>2131</v>
      </c>
      <c r="J736" s="223" t="s">
        <v>34</v>
      </c>
      <c r="K736" s="230" t="s">
        <v>53</v>
      </c>
      <c r="L736" s="107" t="s">
        <v>48</v>
      </c>
      <c r="M736" s="230">
        <v>4</v>
      </c>
      <c r="N736" s="231" t="s">
        <v>757</v>
      </c>
      <c r="O736" s="231" t="s">
        <v>863</v>
      </c>
      <c r="P736" s="227"/>
      <c r="Q736" s="226" t="s">
        <v>2199</v>
      </c>
      <c r="R736" s="226"/>
      <c r="S736" s="226"/>
      <c r="T736" s="173"/>
      <c r="U736" s="177"/>
      <c r="V736" s="173"/>
      <c r="W736" s="196"/>
      <c r="X736" s="173"/>
      <c r="Y736" s="173"/>
      <c r="Z736" s="173"/>
      <c r="AD736" s="211"/>
      <c r="AE736" s="211"/>
      <c r="AF736" s="211"/>
      <c r="AG736" s="211"/>
      <c r="AH736" s="205"/>
      <c r="AI736" s="226"/>
      <c r="AJ736" s="318"/>
      <c r="AL736" s="226"/>
      <c r="AN736" s="370"/>
      <c r="AO736" s="487"/>
      <c r="AP736" s="488"/>
      <c r="AQ736" s="492"/>
      <c r="AR736" s="373"/>
      <c r="AS736" s="490"/>
      <c r="AT736" s="325"/>
      <c r="AU736" s="505"/>
      <c r="AV736" s="506"/>
      <c r="AW736" s="505"/>
      <c r="AX736" s="507"/>
      <c r="AY736" s="508"/>
      <c r="AZ736" s="505"/>
      <c r="BA736" s="509"/>
      <c r="BB736" s="509"/>
      <c r="BC736" s="505"/>
      <c r="BD736" s="505"/>
      <c r="BE736" s="505"/>
      <c r="BF736" s="505"/>
      <c r="BG736" s="505"/>
      <c r="BJ736" s="341"/>
      <c r="BK736" s="342"/>
      <c r="BL736" s="226"/>
      <c r="BM736" s="226"/>
      <c r="BO736" s="162"/>
      <c r="BP736" s="62"/>
      <c r="BQ736" s="62"/>
      <c r="CB736" s="226"/>
      <c r="CC736" s="226"/>
      <c r="CL736" s="66"/>
      <c r="CM736" s="66"/>
      <c r="CT736" s="226"/>
      <c r="CU736" s="226"/>
      <c r="CV736" s="158"/>
      <c r="CW736" s="158"/>
      <c r="CX736" s="62"/>
      <c r="CY736" s="62"/>
      <c r="CZ736" s="335"/>
      <c r="DB736" s="226"/>
      <c r="DG736" s="4"/>
      <c r="DI736" s="226"/>
      <c r="DL736" s="231"/>
      <c r="DO736" s="46" t="s">
        <v>48</v>
      </c>
      <c r="DP736" s="545" t="s">
        <v>158</v>
      </c>
      <c r="DX736" s="223" t="s">
        <v>863</v>
      </c>
      <c r="DY736" s="223" t="s">
        <v>863</v>
      </c>
      <c r="DZ736" s="230">
        <v>319</v>
      </c>
      <c r="EA736" s="230">
        <v>45.1</v>
      </c>
      <c r="EB736" s="223">
        <v>54.9</v>
      </c>
      <c r="EC736" s="457">
        <v>1</v>
      </c>
      <c r="ED736" s="223" t="s">
        <v>863</v>
      </c>
      <c r="EE736" s="223" t="s">
        <v>863</v>
      </c>
      <c r="EF736" s="457">
        <v>2.64</v>
      </c>
      <c r="EG736" s="457">
        <v>0</v>
      </c>
      <c r="EU736" s="233"/>
      <c r="EX736" s="93"/>
      <c r="FB736" s="601"/>
      <c r="FC736" s="601"/>
      <c r="FD736" s="93"/>
      <c r="FE736" s="93"/>
      <c r="FF736" s="93"/>
      <c r="FH736" s="589"/>
      <c r="FI736" s="589"/>
      <c r="FJ736" s="589"/>
      <c r="FK736" s="592"/>
      <c r="FL736" s="592"/>
      <c r="FM736" s="592"/>
      <c r="FN736" s="602"/>
      <c r="FO736" s="544"/>
      <c r="FP736" s="93"/>
      <c r="FQ736" s="101"/>
      <c r="FR736" s="93"/>
      <c r="GR736" s="225"/>
      <c r="GS736" s="225"/>
    </row>
    <row r="737" spans="1:201" ht="15.75" hidden="1" x14ac:dyDescent="0.25">
      <c r="A737" s="101">
        <v>618</v>
      </c>
      <c r="B737" s="228">
        <f>COUNTIFS($E$1:E737,E737,$G$1:G737,G737)</f>
        <v>3</v>
      </c>
      <c r="C737" s="228"/>
      <c r="D737" s="1042">
        <v>9820</v>
      </c>
      <c r="E737" s="223" t="s">
        <v>2070</v>
      </c>
      <c r="F737" s="223" t="s">
        <v>2064</v>
      </c>
      <c r="G737" s="230">
        <v>6008271885</v>
      </c>
      <c r="H737" s="230">
        <f t="shared" si="19"/>
        <v>58</v>
      </c>
      <c r="I737" s="107" t="s">
        <v>2131</v>
      </c>
      <c r="J737" s="223" t="s">
        <v>2134</v>
      </c>
      <c r="K737" s="207" t="s">
        <v>53</v>
      </c>
      <c r="L737" s="562" t="s">
        <v>48</v>
      </c>
      <c r="M737" s="223" t="s">
        <v>586</v>
      </c>
      <c r="N737" s="226">
        <v>16</v>
      </c>
      <c r="O737" s="231" t="s">
        <v>863</v>
      </c>
      <c r="P737" s="227"/>
      <c r="Q737" s="226" t="s">
        <v>2199</v>
      </c>
      <c r="R737" s="226"/>
      <c r="S737" s="226"/>
      <c r="T737" s="173"/>
      <c r="U737" s="177"/>
      <c r="V737" s="173"/>
      <c r="W737" s="196"/>
      <c r="X737" s="173"/>
      <c r="Y737" s="173"/>
      <c r="Z737" s="173"/>
      <c r="AD737" s="211"/>
      <c r="AE737" s="211"/>
      <c r="AF737" s="211"/>
      <c r="AG737" s="211"/>
      <c r="AH737" s="205"/>
      <c r="AI737" s="226"/>
      <c r="AJ737" s="318"/>
      <c r="AL737" s="226"/>
      <c r="AN737" s="370"/>
      <c r="AO737" s="487"/>
      <c r="AP737" s="488"/>
      <c r="AQ737" s="492"/>
      <c r="AR737" s="373"/>
      <c r="AS737" s="490"/>
      <c r="AT737" s="325"/>
      <c r="AU737" s="505"/>
      <c r="AV737" s="506"/>
      <c r="AW737" s="505"/>
      <c r="AX737" s="507"/>
      <c r="AY737" s="508"/>
      <c r="AZ737" s="505"/>
      <c r="BA737" s="509"/>
      <c r="BB737" s="509"/>
      <c r="BC737" s="505"/>
      <c r="BD737" s="505"/>
      <c r="BE737" s="505"/>
      <c r="BF737" s="505"/>
      <c r="BG737" s="505"/>
      <c r="BJ737" s="341"/>
      <c r="BK737" s="342"/>
      <c r="BL737" s="226"/>
      <c r="BM737" s="226"/>
      <c r="BO737" s="162"/>
      <c r="BP737" s="62"/>
      <c r="BQ737" s="62"/>
      <c r="CB737" s="226"/>
      <c r="CC737" s="226"/>
      <c r="CL737" s="66"/>
      <c r="CM737" s="66"/>
      <c r="CT737" s="226"/>
      <c r="CU737" s="226"/>
      <c r="CV737" s="158"/>
      <c r="CW737" s="158"/>
      <c r="CX737" s="62"/>
      <c r="CY737" s="62"/>
      <c r="CZ737" s="335"/>
      <c r="DB737" s="226"/>
      <c r="DG737" s="4"/>
      <c r="DI737" s="226"/>
      <c r="DL737" s="231"/>
      <c r="DO737" s="46" t="s">
        <v>48</v>
      </c>
      <c r="DP737" s="545" t="s">
        <v>161</v>
      </c>
      <c r="DX737" s="230">
        <v>8.9</v>
      </c>
      <c r="DY737" s="230">
        <v>7.7</v>
      </c>
      <c r="DZ737" s="230">
        <v>1865</v>
      </c>
      <c r="EA737" s="230">
        <v>55.4</v>
      </c>
      <c r="EB737" s="223">
        <v>44.6</v>
      </c>
      <c r="EC737" s="230">
        <v>4.0999999999999996</v>
      </c>
      <c r="ED737" s="230">
        <v>2424</v>
      </c>
      <c r="EE737" s="230">
        <v>294</v>
      </c>
      <c r="EF737" s="230">
        <v>8.76</v>
      </c>
      <c r="EG737" s="230">
        <v>0</v>
      </c>
      <c r="EU737" s="233"/>
      <c r="EX737" s="93"/>
      <c r="FB737" s="601"/>
      <c r="FC737" s="601"/>
      <c r="FD737" s="93"/>
      <c r="FE737" s="93"/>
      <c r="FF737" s="93"/>
      <c r="FH737" s="589"/>
      <c r="FI737" s="589"/>
      <c r="FJ737" s="589"/>
      <c r="FK737" s="592"/>
      <c r="FL737" s="592"/>
      <c r="FM737" s="592"/>
      <c r="FN737" s="602"/>
      <c r="FO737" s="544"/>
      <c r="FP737" s="93"/>
      <c r="FQ737" s="101"/>
      <c r="FR737" s="93"/>
      <c r="GR737" s="225"/>
      <c r="GS737" s="225"/>
    </row>
    <row r="738" spans="1:201" ht="15.75" hidden="1" x14ac:dyDescent="0.25">
      <c r="A738" s="101">
        <v>619</v>
      </c>
      <c r="B738" s="228">
        <f>COUNTIFS($E$1:E738,E738,$G$1:G738,G738)</f>
        <v>1</v>
      </c>
      <c r="C738" s="228"/>
      <c r="D738" s="1042">
        <v>9822</v>
      </c>
      <c r="E738" s="223" t="s">
        <v>1944</v>
      </c>
      <c r="F738" s="223" t="s">
        <v>63</v>
      </c>
      <c r="G738" s="230">
        <v>590413001</v>
      </c>
      <c r="H738" s="230">
        <f t="shared" si="19"/>
        <v>59</v>
      </c>
      <c r="I738" s="107" t="s">
        <v>2131</v>
      </c>
      <c r="J738" s="223" t="s">
        <v>2135</v>
      </c>
      <c r="K738" s="230" t="s">
        <v>53</v>
      </c>
      <c r="L738" s="107" t="s">
        <v>48</v>
      </c>
      <c r="M738" s="223" t="s">
        <v>2136</v>
      </c>
      <c r="N738" s="226">
        <v>10</v>
      </c>
      <c r="O738" s="231" t="s">
        <v>863</v>
      </c>
      <c r="P738" s="227"/>
      <c r="Q738" s="226" t="s">
        <v>2199</v>
      </c>
      <c r="R738" s="226"/>
      <c r="S738" s="226"/>
      <c r="T738" s="173"/>
      <c r="U738" s="177"/>
      <c r="V738" s="173"/>
      <c r="W738" s="196"/>
      <c r="X738" s="173"/>
      <c r="Y738" s="173"/>
      <c r="Z738" s="173"/>
      <c r="AD738" s="211"/>
      <c r="AE738" s="211"/>
      <c r="AF738" s="211"/>
      <c r="AG738" s="211"/>
      <c r="AH738" s="205"/>
      <c r="AI738" s="226"/>
      <c r="AJ738" s="318"/>
      <c r="AL738" s="226"/>
      <c r="AN738" s="370"/>
      <c r="AO738" s="487"/>
      <c r="AP738" s="488"/>
      <c r="AQ738" s="492"/>
      <c r="AR738" s="373"/>
      <c r="AS738" s="490"/>
      <c r="AT738" s="325"/>
      <c r="AU738" s="505"/>
      <c r="AV738" s="506"/>
      <c r="AW738" s="505"/>
      <c r="AX738" s="507"/>
      <c r="AY738" s="508"/>
      <c r="AZ738" s="505"/>
      <c r="BA738" s="509"/>
      <c r="BB738" s="509"/>
      <c r="BC738" s="505"/>
      <c r="BD738" s="505"/>
      <c r="BE738" s="505"/>
      <c r="BF738" s="505"/>
      <c r="BG738" s="505"/>
      <c r="BJ738" s="341"/>
      <c r="BK738" s="342"/>
      <c r="BL738" s="226"/>
      <c r="BM738" s="226"/>
      <c r="BO738" s="162"/>
      <c r="BP738" s="62"/>
      <c r="BQ738" s="62"/>
      <c r="CB738" s="226"/>
      <c r="CC738" s="226"/>
      <c r="CL738" s="66"/>
      <c r="CM738" s="66"/>
      <c r="CT738" s="226"/>
      <c r="CU738" s="226"/>
      <c r="CV738" s="158"/>
      <c r="CW738" s="158"/>
      <c r="CX738" s="62"/>
      <c r="CY738" s="62"/>
      <c r="CZ738" s="335"/>
      <c r="DB738" s="226"/>
      <c r="DG738" s="4"/>
      <c r="DI738" s="226"/>
      <c r="DL738" s="231"/>
      <c r="DO738" s="46" t="s">
        <v>48</v>
      </c>
      <c r="DP738" s="545" t="s">
        <v>158</v>
      </c>
      <c r="DX738" s="230">
        <v>13.6</v>
      </c>
      <c r="DY738" s="223" t="s">
        <v>863</v>
      </c>
      <c r="DZ738" s="230">
        <v>430</v>
      </c>
      <c r="EA738" s="230">
        <v>30</v>
      </c>
      <c r="EB738" s="230">
        <v>70</v>
      </c>
      <c r="EC738" s="223" t="s">
        <v>863</v>
      </c>
      <c r="ED738" s="223" t="s">
        <v>863</v>
      </c>
      <c r="EE738" s="223" t="s">
        <v>863</v>
      </c>
      <c r="EF738" s="223" t="s">
        <v>863</v>
      </c>
      <c r="EG738" s="230">
        <v>0</v>
      </c>
      <c r="EU738" s="233"/>
      <c r="EX738" s="93"/>
      <c r="FB738" s="601"/>
      <c r="FC738" s="601"/>
      <c r="FD738" s="93"/>
      <c r="FE738" s="93"/>
      <c r="FF738" s="93"/>
      <c r="FH738" s="589"/>
      <c r="FI738" s="589"/>
      <c r="FJ738" s="589"/>
      <c r="FK738" s="592"/>
      <c r="FL738" s="592"/>
      <c r="FM738" s="592"/>
      <c r="FN738" s="602"/>
      <c r="FO738" s="544"/>
      <c r="FP738" s="93"/>
      <c r="FQ738" s="101"/>
      <c r="FR738" s="93"/>
      <c r="GR738" s="225"/>
      <c r="GS738" s="225"/>
    </row>
    <row r="739" spans="1:201" ht="15.75" hidden="1" x14ac:dyDescent="0.25">
      <c r="A739" s="101">
        <v>620</v>
      </c>
      <c r="B739" s="228">
        <f>COUNTIFS($E$1:E739,E739,$G$1:G739,G739)</f>
        <v>3</v>
      </c>
      <c r="C739" s="228"/>
      <c r="D739" s="1042">
        <v>9831</v>
      </c>
      <c r="E739" s="223" t="s">
        <v>2076</v>
      </c>
      <c r="F739" s="223" t="s">
        <v>54</v>
      </c>
      <c r="G739" s="230">
        <v>385226402</v>
      </c>
      <c r="H739" s="230">
        <f t="shared" si="19"/>
        <v>80</v>
      </c>
      <c r="I739" s="223" t="s">
        <v>2137</v>
      </c>
      <c r="J739" s="223" t="s">
        <v>34</v>
      </c>
      <c r="K739" s="230" t="s">
        <v>53</v>
      </c>
      <c r="L739" s="107" t="s">
        <v>48</v>
      </c>
      <c r="M739" s="230">
        <v>12</v>
      </c>
      <c r="N739" s="226" t="s">
        <v>571</v>
      </c>
      <c r="O739" s="226" t="s">
        <v>863</v>
      </c>
      <c r="P739" s="227"/>
      <c r="Q739" s="226" t="s">
        <v>2199</v>
      </c>
      <c r="R739" s="226"/>
      <c r="S739" s="226"/>
      <c r="T739" s="173"/>
      <c r="U739" s="177"/>
      <c r="V739" s="173"/>
      <c r="W739" s="196"/>
      <c r="X739" s="173"/>
      <c r="Y739" s="173"/>
      <c r="Z739" s="173"/>
      <c r="AD739" s="211"/>
      <c r="AE739" s="211"/>
      <c r="AF739" s="211"/>
      <c r="AG739" s="211"/>
      <c r="AH739" s="205"/>
      <c r="AI739" s="226"/>
      <c r="AJ739" s="318"/>
      <c r="AL739" s="226"/>
      <c r="AN739" s="370"/>
      <c r="AO739" s="487"/>
      <c r="AP739" s="488"/>
      <c r="AQ739" s="492"/>
      <c r="AR739" s="373"/>
      <c r="AS739" s="490"/>
      <c r="AT739" s="325"/>
      <c r="AU739" s="505"/>
      <c r="AV739" s="506"/>
      <c r="AW739" s="505"/>
      <c r="AX739" s="507"/>
      <c r="AY739" s="508"/>
      <c r="AZ739" s="505"/>
      <c r="BA739" s="509"/>
      <c r="BB739" s="509"/>
      <c r="BC739" s="505"/>
      <c r="BD739" s="505"/>
      <c r="BE739" s="505"/>
      <c r="BF739" s="505"/>
      <c r="BG739" s="505"/>
      <c r="BJ739" s="341"/>
      <c r="BK739" s="342"/>
      <c r="BL739" s="226"/>
      <c r="BM739" s="226"/>
      <c r="BO739" s="162"/>
      <c r="BP739" s="62"/>
      <c r="BQ739" s="62"/>
      <c r="CB739" s="226"/>
      <c r="CC739" s="226"/>
      <c r="CL739" s="66"/>
      <c r="CM739" s="66"/>
      <c r="CT739" s="226"/>
      <c r="CU739" s="226"/>
      <c r="CV739" s="158"/>
      <c r="CW739" s="158"/>
      <c r="CX739" s="62"/>
      <c r="CY739" s="62"/>
      <c r="CZ739" s="335"/>
      <c r="DB739" s="226"/>
      <c r="DG739" s="4"/>
      <c r="DI739" s="226"/>
      <c r="DL739" s="231"/>
      <c r="DO739" s="46" t="s">
        <v>48</v>
      </c>
      <c r="DP739" s="545" t="s">
        <v>161</v>
      </c>
      <c r="DX739" s="107" t="s">
        <v>863</v>
      </c>
      <c r="DY739" s="107" t="s">
        <v>863</v>
      </c>
      <c r="DZ739" s="230">
        <v>262</v>
      </c>
      <c r="EA739" s="230">
        <v>43.1</v>
      </c>
      <c r="EB739" s="230">
        <v>56.9</v>
      </c>
      <c r="EC739" s="107" t="s">
        <v>863</v>
      </c>
      <c r="ED739" s="107" t="s">
        <v>863</v>
      </c>
      <c r="EE739" s="107" t="s">
        <v>863</v>
      </c>
      <c r="EF739" s="107" t="s">
        <v>863</v>
      </c>
      <c r="EG739" s="230">
        <v>0</v>
      </c>
      <c r="EU739" s="233"/>
      <c r="EX739" s="93"/>
      <c r="FB739" s="601"/>
      <c r="FC739" s="601"/>
      <c r="FD739" s="93"/>
      <c r="FE739" s="93"/>
      <c r="FF739" s="93"/>
      <c r="FH739" s="589"/>
      <c r="FI739" s="589"/>
      <c r="FJ739" s="589"/>
      <c r="FK739" s="592"/>
      <c r="FL739" s="592"/>
      <c r="FM739" s="592"/>
      <c r="FN739" s="602"/>
      <c r="FO739" s="544"/>
      <c r="FP739" s="93"/>
      <c r="FQ739" s="101"/>
      <c r="FR739" s="93"/>
      <c r="GR739" s="225"/>
      <c r="GS739" s="225"/>
    </row>
    <row r="740" spans="1:201" ht="15.75" hidden="1" x14ac:dyDescent="0.25">
      <c r="A740" s="101">
        <v>621</v>
      </c>
      <c r="B740" s="228">
        <f>COUNTIFS($E$1:E740,E740,$G$1:G740,G740)</f>
        <v>3</v>
      </c>
      <c r="C740" s="228"/>
      <c r="D740" s="1042">
        <v>9832</v>
      </c>
      <c r="E740" s="223" t="s">
        <v>2078</v>
      </c>
      <c r="F740" s="223" t="s">
        <v>284</v>
      </c>
      <c r="G740" s="230">
        <v>5503042655</v>
      </c>
      <c r="H740" s="230">
        <f t="shared" si="19"/>
        <v>63</v>
      </c>
      <c r="I740" s="223" t="s">
        <v>2137</v>
      </c>
      <c r="J740" s="223" t="s">
        <v>1640</v>
      </c>
      <c r="K740" s="230" t="s">
        <v>53</v>
      </c>
      <c r="L740" s="107" t="s">
        <v>48</v>
      </c>
      <c r="M740" s="230">
        <v>24</v>
      </c>
      <c r="N740" s="226" t="s">
        <v>571</v>
      </c>
      <c r="O740" s="226" t="s">
        <v>863</v>
      </c>
      <c r="P740" s="227"/>
      <c r="Q740" s="226" t="s">
        <v>2199</v>
      </c>
      <c r="R740" s="226"/>
      <c r="S740" s="226"/>
      <c r="T740" s="173"/>
      <c r="U740" s="177"/>
      <c r="V740" s="173"/>
      <c r="W740" s="196"/>
      <c r="X740" s="173"/>
      <c r="Y740" s="173"/>
      <c r="Z740" s="173"/>
      <c r="AD740" s="211"/>
      <c r="AE740" s="211"/>
      <c r="AF740" s="211"/>
      <c r="AG740" s="211"/>
      <c r="AH740" s="205"/>
      <c r="AI740" s="226"/>
      <c r="AJ740" s="318"/>
      <c r="AL740" s="226"/>
      <c r="AN740" s="370"/>
      <c r="AO740" s="487"/>
      <c r="AP740" s="488"/>
      <c r="AQ740" s="492"/>
      <c r="AR740" s="373"/>
      <c r="AS740" s="490"/>
      <c r="AT740" s="325"/>
      <c r="AU740" s="505"/>
      <c r="AV740" s="506"/>
      <c r="AW740" s="505"/>
      <c r="AX740" s="507"/>
      <c r="AY740" s="508"/>
      <c r="AZ740" s="505"/>
      <c r="BA740" s="509"/>
      <c r="BB740" s="509"/>
      <c r="BC740" s="505"/>
      <c r="BD740" s="505"/>
      <c r="BE740" s="505"/>
      <c r="BF740" s="505"/>
      <c r="BG740" s="505"/>
      <c r="BJ740" s="341"/>
      <c r="BK740" s="342"/>
      <c r="BL740" s="226"/>
      <c r="BM740" s="226"/>
      <c r="BO740" s="162"/>
      <c r="BP740" s="62"/>
      <c r="BQ740" s="62"/>
      <c r="CB740" s="226"/>
      <c r="CC740" s="226"/>
      <c r="CL740" s="66"/>
      <c r="CM740" s="66"/>
      <c r="CT740" s="226"/>
      <c r="CU740" s="226"/>
      <c r="CV740" s="158"/>
      <c r="CW740" s="158"/>
      <c r="CX740" s="62"/>
      <c r="CY740" s="62"/>
      <c r="CZ740" s="335"/>
      <c r="DB740" s="226"/>
      <c r="DG740" s="4"/>
      <c r="DI740" s="226"/>
      <c r="DL740" s="231"/>
      <c r="DO740" s="46" t="s">
        <v>48</v>
      </c>
      <c r="DP740" s="545" t="s">
        <v>161</v>
      </c>
      <c r="DX740" s="223" t="s">
        <v>863</v>
      </c>
      <c r="DY740" s="223" t="s">
        <v>863</v>
      </c>
      <c r="DZ740" s="230">
        <v>159</v>
      </c>
      <c r="EA740" s="230">
        <v>10.7</v>
      </c>
      <c r="EB740" s="230">
        <v>89.3</v>
      </c>
      <c r="EC740" s="223" t="s">
        <v>863</v>
      </c>
      <c r="ED740" s="223" t="s">
        <v>863</v>
      </c>
      <c r="EE740" s="223" t="s">
        <v>863</v>
      </c>
      <c r="EF740" s="223" t="s">
        <v>863</v>
      </c>
      <c r="EG740" s="230">
        <v>0</v>
      </c>
      <c r="EU740" s="233"/>
      <c r="EX740" s="93"/>
      <c r="FB740" s="601"/>
      <c r="FC740" s="601"/>
      <c r="FD740" s="93"/>
      <c r="FE740" s="93"/>
      <c r="FF740" s="93"/>
      <c r="FH740" s="589"/>
      <c r="FI740" s="589"/>
      <c r="FJ740" s="589"/>
      <c r="FK740" s="592"/>
      <c r="FL740" s="592"/>
      <c r="FM740" s="592"/>
      <c r="FN740" s="602"/>
      <c r="FO740" s="544"/>
      <c r="FP740" s="93"/>
      <c r="FQ740" s="101"/>
      <c r="FR740" s="93"/>
      <c r="GR740" s="225"/>
      <c r="GS740" s="225"/>
    </row>
    <row r="741" spans="1:201" ht="15.75" hidden="1" x14ac:dyDescent="0.25">
      <c r="A741" s="101">
        <v>622</v>
      </c>
      <c r="B741" s="228">
        <f>COUNTIFS($E$1:E741,E741,$G$1:G741,G741)</f>
        <v>1</v>
      </c>
      <c r="C741" s="228"/>
      <c r="D741" s="1042">
        <v>9833</v>
      </c>
      <c r="E741" s="223" t="s">
        <v>2138</v>
      </c>
      <c r="F741" s="223" t="s">
        <v>81</v>
      </c>
      <c r="G741" s="230">
        <v>6006072050</v>
      </c>
      <c r="H741" s="230">
        <f t="shared" si="19"/>
        <v>58</v>
      </c>
      <c r="I741" s="223" t="s">
        <v>2137</v>
      </c>
      <c r="J741" s="223" t="s">
        <v>2139</v>
      </c>
      <c r="K741" s="230" t="s">
        <v>53</v>
      </c>
      <c r="L741" s="107" t="s">
        <v>48</v>
      </c>
      <c r="M741" s="230">
        <v>9</v>
      </c>
      <c r="N741" s="226" t="s">
        <v>825</v>
      </c>
      <c r="O741" s="226" t="s">
        <v>863</v>
      </c>
      <c r="P741" s="227"/>
      <c r="Q741" s="226" t="s">
        <v>2199</v>
      </c>
      <c r="R741" s="226"/>
      <c r="S741" s="226"/>
      <c r="T741" s="173"/>
      <c r="U741" s="177"/>
      <c r="V741" s="173"/>
      <c r="W741" s="196"/>
      <c r="X741" s="173"/>
      <c r="Y741" s="173"/>
      <c r="Z741" s="173"/>
      <c r="AD741" s="211"/>
      <c r="AE741" s="211"/>
      <c r="AF741" s="211"/>
      <c r="AG741" s="211"/>
      <c r="AH741" s="205"/>
      <c r="AI741" s="226"/>
      <c r="AJ741" s="318"/>
      <c r="AL741" s="226"/>
      <c r="AN741" s="370"/>
      <c r="AO741" s="487"/>
      <c r="AP741" s="488"/>
      <c r="AQ741" s="492"/>
      <c r="AR741" s="373"/>
      <c r="AS741" s="490"/>
      <c r="AT741" s="325"/>
      <c r="AU741" s="505"/>
      <c r="AV741" s="506"/>
      <c r="AW741" s="505"/>
      <c r="AX741" s="507"/>
      <c r="AY741" s="508"/>
      <c r="AZ741" s="505"/>
      <c r="BA741" s="509"/>
      <c r="BB741" s="509"/>
      <c r="BC741" s="505"/>
      <c r="BD741" s="505"/>
      <c r="BE741" s="505"/>
      <c r="BF741" s="505"/>
      <c r="BG741" s="505"/>
      <c r="BJ741" s="341"/>
      <c r="BK741" s="342"/>
      <c r="BL741" s="226"/>
      <c r="BM741" s="226"/>
      <c r="BO741" s="162"/>
      <c r="BP741" s="62"/>
      <c r="BQ741" s="62"/>
      <c r="CB741" s="226"/>
      <c r="CC741" s="226"/>
      <c r="CL741" s="66"/>
      <c r="CM741" s="66"/>
      <c r="CT741" s="226"/>
      <c r="CU741" s="226"/>
      <c r="CV741" s="158"/>
      <c r="CW741" s="158"/>
      <c r="CX741" s="62"/>
      <c r="CY741" s="62"/>
      <c r="CZ741" s="335"/>
      <c r="DB741" s="226"/>
      <c r="DG741" s="4"/>
      <c r="DI741" s="226"/>
      <c r="DL741" s="231"/>
      <c r="DO741" s="46" t="s">
        <v>48</v>
      </c>
      <c r="DP741" s="545" t="s">
        <v>161</v>
      </c>
      <c r="DX741" s="274" t="s">
        <v>863</v>
      </c>
      <c r="DY741" s="274" t="s">
        <v>863</v>
      </c>
      <c r="DZ741" s="230">
        <v>860</v>
      </c>
      <c r="EA741" s="230">
        <v>6.9</v>
      </c>
      <c r="EB741" s="908">
        <v>93.1</v>
      </c>
      <c r="EC741" s="274" t="s">
        <v>863</v>
      </c>
      <c r="ED741" s="274" t="s">
        <v>863</v>
      </c>
      <c r="EE741" s="274" t="s">
        <v>863</v>
      </c>
      <c r="EF741" s="274" t="s">
        <v>863</v>
      </c>
      <c r="EG741" s="274">
        <v>0</v>
      </c>
      <c r="EU741" s="233"/>
      <c r="EX741" s="93"/>
      <c r="FB741" s="601"/>
      <c r="FC741" s="601"/>
      <c r="FD741" s="93"/>
      <c r="FE741" s="93"/>
      <c r="FF741" s="93"/>
      <c r="FH741" s="589"/>
      <c r="FI741" s="589"/>
      <c r="FJ741" s="589"/>
      <c r="FK741" s="592"/>
      <c r="FL741" s="592"/>
      <c r="FM741" s="592"/>
      <c r="FN741" s="602"/>
      <c r="FO741" s="544"/>
      <c r="FP741" s="93"/>
      <c r="FQ741" s="101"/>
      <c r="FR741" s="93"/>
      <c r="GR741" s="225"/>
      <c r="GS741" s="225"/>
    </row>
    <row r="742" spans="1:201" ht="15.75" hidden="1" x14ac:dyDescent="0.25">
      <c r="A742" s="101">
        <v>623</v>
      </c>
      <c r="B742" s="228">
        <f>COUNTIFS($E$1:E742,E742,$G$1:G742,G742)</f>
        <v>2</v>
      </c>
      <c r="C742" s="228"/>
      <c r="D742" s="1042">
        <v>9834</v>
      </c>
      <c r="E742" s="223" t="s">
        <v>2138</v>
      </c>
      <c r="F742" s="223" t="s">
        <v>81</v>
      </c>
      <c r="G742" s="230">
        <v>6006072050</v>
      </c>
      <c r="H742" s="230">
        <f t="shared" si="19"/>
        <v>58</v>
      </c>
      <c r="I742" s="223" t="s">
        <v>2137</v>
      </c>
      <c r="J742" s="223" t="s">
        <v>2140</v>
      </c>
      <c r="K742" s="230" t="s">
        <v>53</v>
      </c>
      <c r="L742" s="107" t="s">
        <v>48</v>
      </c>
      <c r="M742" s="230">
        <v>4</v>
      </c>
      <c r="N742" s="226" t="s">
        <v>574</v>
      </c>
      <c r="O742" s="226" t="s">
        <v>863</v>
      </c>
      <c r="P742" s="227"/>
      <c r="Q742" s="226" t="s">
        <v>2199</v>
      </c>
      <c r="R742" s="226"/>
      <c r="S742" s="226"/>
      <c r="T742" s="173"/>
      <c r="U742" s="177"/>
      <c r="V742" s="173"/>
      <c r="W742" s="196"/>
      <c r="X742" s="173"/>
      <c r="Y742" s="173"/>
      <c r="Z742" s="173"/>
      <c r="AD742" s="211"/>
      <c r="AE742" s="211"/>
      <c r="AF742" s="211"/>
      <c r="AG742" s="211"/>
      <c r="AH742" s="205"/>
      <c r="AI742" s="226"/>
      <c r="AJ742" s="318"/>
      <c r="AL742" s="226"/>
      <c r="AN742" s="370"/>
      <c r="AO742" s="487"/>
      <c r="AP742" s="488"/>
      <c r="AQ742" s="492"/>
      <c r="AR742" s="373"/>
      <c r="AS742" s="490"/>
      <c r="AT742" s="325"/>
      <c r="AU742" s="505"/>
      <c r="AV742" s="506"/>
      <c r="AW742" s="505"/>
      <c r="AX742" s="507"/>
      <c r="AY742" s="508"/>
      <c r="AZ742" s="505"/>
      <c r="BA742" s="509"/>
      <c r="BB742" s="509"/>
      <c r="BC742" s="505"/>
      <c r="BD742" s="505"/>
      <c r="BE742" s="505"/>
      <c r="BF742" s="505"/>
      <c r="BG742" s="505"/>
      <c r="BJ742" s="341"/>
      <c r="BK742" s="342"/>
      <c r="BL742" s="226"/>
      <c r="BM742" s="226"/>
      <c r="BO742" s="162"/>
      <c r="BP742" s="62"/>
      <c r="BQ742" s="62"/>
      <c r="CB742" s="226"/>
      <c r="CC742" s="226"/>
      <c r="CL742" s="66"/>
      <c r="CM742" s="66"/>
      <c r="CT742" s="226"/>
      <c r="CU742" s="226"/>
      <c r="CV742" s="158"/>
      <c r="CW742" s="158"/>
      <c r="CX742" s="62"/>
      <c r="CY742" s="62"/>
      <c r="CZ742" s="335"/>
      <c r="DB742" s="226"/>
      <c r="DG742" s="4"/>
      <c r="DI742" s="226"/>
      <c r="DL742" s="231"/>
      <c r="DO742" s="46" t="s">
        <v>48</v>
      </c>
      <c r="DP742" s="545" t="s">
        <v>161</v>
      </c>
      <c r="DX742" s="274" t="s">
        <v>863</v>
      </c>
      <c r="DY742" s="274" t="s">
        <v>863</v>
      </c>
      <c r="DZ742" s="230">
        <v>269</v>
      </c>
      <c r="EA742" s="230">
        <v>22.7</v>
      </c>
      <c r="EB742" s="908">
        <v>77.3</v>
      </c>
      <c r="EC742" s="274" t="s">
        <v>863</v>
      </c>
      <c r="ED742" s="274" t="s">
        <v>863</v>
      </c>
      <c r="EE742" s="274" t="s">
        <v>863</v>
      </c>
      <c r="EF742" s="274" t="s">
        <v>863</v>
      </c>
      <c r="EG742" s="274">
        <v>0</v>
      </c>
      <c r="EU742" s="233"/>
      <c r="EX742" s="93"/>
      <c r="FB742" s="601"/>
      <c r="FC742" s="601"/>
      <c r="FD742" s="93"/>
      <c r="FE742" s="93"/>
      <c r="FF742" s="93"/>
      <c r="FH742" s="589"/>
      <c r="FI742" s="589"/>
      <c r="FJ742" s="589"/>
      <c r="FK742" s="592"/>
      <c r="FL742" s="592"/>
      <c r="FM742" s="592"/>
      <c r="FN742" s="602"/>
      <c r="FO742" s="544"/>
      <c r="FP742" s="93"/>
      <c r="FQ742" s="101"/>
      <c r="FR742" s="93"/>
      <c r="GR742" s="225"/>
      <c r="GS742" s="225"/>
    </row>
    <row r="743" spans="1:201" hidden="1" x14ac:dyDescent="0.25">
      <c r="A743" s="101">
        <v>624</v>
      </c>
      <c r="B743" s="228">
        <f>COUNTIFS($E$1:E743,E743,$G$1:G743,G743)</f>
        <v>1</v>
      </c>
      <c r="C743" s="228"/>
      <c r="D743" s="525">
        <v>9867</v>
      </c>
      <c r="E743" s="223" t="s">
        <v>2141</v>
      </c>
      <c r="F743" s="223" t="s">
        <v>42</v>
      </c>
      <c r="G743" s="223">
        <v>5658011865</v>
      </c>
      <c r="H743" s="230">
        <f t="shared" si="19"/>
        <v>62</v>
      </c>
      <c r="I743" s="230" t="s">
        <v>2142</v>
      </c>
      <c r="J743" s="223" t="s">
        <v>1892</v>
      </c>
      <c r="K743" s="230" t="s">
        <v>53</v>
      </c>
      <c r="L743" s="230" t="s">
        <v>48</v>
      </c>
      <c r="M743" s="230">
        <v>5</v>
      </c>
      <c r="N743" s="226" t="s">
        <v>1551</v>
      </c>
      <c r="O743" s="226" t="s">
        <v>863</v>
      </c>
      <c r="P743" s="227"/>
      <c r="Q743" s="226" t="s">
        <v>2199</v>
      </c>
      <c r="R743" s="226"/>
      <c r="S743" s="226"/>
      <c r="T743" s="173"/>
      <c r="U743" s="177"/>
      <c r="V743" s="173"/>
      <c r="W743" s="196"/>
      <c r="X743" s="173"/>
      <c r="Y743" s="173"/>
      <c r="Z743" s="173"/>
      <c r="AD743" s="211"/>
      <c r="AE743" s="211"/>
      <c r="AF743" s="211"/>
      <c r="AG743" s="211"/>
      <c r="AH743" s="205"/>
      <c r="AI743" s="226"/>
      <c r="AJ743" s="318"/>
      <c r="AL743" s="226"/>
      <c r="AN743" s="370"/>
      <c r="AO743" s="487"/>
      <c r="AP743" s="488"/>
      <c r="AQ743" s="492"/>
      <c r="AR743" s="373"/>
      <c r="AS743" s="490"/>
      <c r="AT743" s="325"/>
      <c r="AU743" s="505"/>
      <c r="AV743" s="506"/>
      <c r="AW743" s="505"/>
      <c r="AX743" s="507"/>
      <c r="AY743" s="508"/>
      <c r="AZ743" s="505"/>
      <c r="BA743" s="509"/>
      <c r="BB743" s="509"/>
      <c r="BC743" s="505"/>
      <c r="BD743" s="505"/>
      <c r="BE743" s="505"/>
      <c r="BF743" s="505"/>
      <c r="BG743" s="505"/>
      <c r="BJ743" s="341"/>
      <c r="BK743" s="342"/>
      <c r="BL743" s="226"/>
      <c r="BM743" s="226"/>
      <c r="BO743" s="162"/>
      <c r="BP743" s="62"/>
      <c r="BQ743" s="62"/>
      <c r="CB743" s="226"/>
      <c r="CC743" s="226"/>
      <c r="CL743" s="66"/>
      <c r="CM743" s="66"/>
      <c r="CT743" s="226"/>
      <c r="CU743" s="226"/>
      <c r="CV743" s="158"/>
      <c r="CW743" s="158"/>
      <c r="CX743" s="62"/>
      <c r="CY743" s="62"/>
      <c r="CZ743" s="335"/>
      <c r="DB743" s="226"/>
      <c r="DG743" s="4"/>
      <c r="DI743" s="226"/>
      <c r="DL743" s="231"/>
      <c r="DO743" s="46" t="s">
        <v>48</v>
      </c>
      <c r="DP743" s="544" t="s">
        <v>161</v>
      </c>
      <c r="DX743" s="223" t="s">
        <v>863</v>
      </c>
      <c r="DY743" s="223" t="s">
        <v>863</v>
      </c>
      <c r="DZ743" s="230">
        <v>116</v>
      </c>
      <c r="EA743" s="230">
        <v>24.1</v>
      </c>
      <c r="EB743" s="230">
        <v>75.900000000000006</v>
      </c>
      <c r="EC743" s="223" t="s">
        <v>863</v>
      </c>
      <c r="ED743" s="223" t="s">
        <v>863</v>
      </c>
      <c r="EE743" s="223" t="s">
        <v>863</v>
      </c>
      <c r="EF743" s="223" t="s">
        <v>863</v>
      </c>
      <c r="EG743" s="230">
        <v>0</v>
      </c>
      <c r="EU743" s="233"/>
      <c r="EX743" s="93"/>
      <c r="FB743" s="601"/>
      <c r="FC743" s="601"/>
      <c r="FD743" s="93"/>
      <c r="FE743" s="93"/>
      <c r="FF743" s="93"/>
      <c r="FH743" s="589"/>
      <c r="FI743" s="589"/>
      <c r="FJ743" s="589"/>
      <c r="FK743" s="592"/>
      <c r="FL743" s="592"/>
      <c r="FM743" s="592"/>
      <c r="FN743" s="602"/>
      <c r="FO743" s="544"/>
      <c r="FP743" s="93"/>
      <c r="FQ743" s="101"/>
      <c r="FR743" s="93"/>
      <c r="GR743" s="225"/>
      <c r="GS743" s="225"/>
    </row>
    <row r="744" spans="1:201" hidden="1" x14ac:dyDescent="0.25">
      <c r="A744" s="101">
        <v>625</v>
      </c>
      <c r="B744" s="228">
        <f>COUNTIFS($E$1:E744,E744,$G$1:G744,G744)</f>
        <v>1</v>
      </c>
      <c r="C744" s="228"/>
      <c r="D744" s="525">
        <v>9875</v>
      </c>
      <c r="E744" s="223" t="s">
        <v>2143</v>
      </c>
      <c r="F744" s="223" t="s">
        <v>2144</v>
      </c>
      <c r="G744" s="223">
        <v>7903264501</v>
      </c>
      <c r="H744" s="230">
        <f t="shared" si="19"/>
        <v>39</v>
      </c>
      <c r="I744" s="230" t="s">
        <v>2145</v>
      </c>
      <c r="J744" s="223" t="s">
        <v>89</v>
      </c>
      <c r="K744" s="230" t="s">
        <v>53</v>
      </c>
      <c r="L744" s="107" t="s">
        <v>48</v>
      </c>
      <c r="M744" s="230">
        <v>6</v>
      </c>
      <c r="N744" s="231" t="s">
        <v>757</v>
      </c>
      <c r="O744" s="226" t="s">
        <v>863</v>
      </c>
      <c r="P744" s="227"/>
      <c r="Q744" s="226" t="s">
        <v>2199</v>
      </c>
      <c r="R744" s="226"/>
      <c r="S744" s="226"/>
      <c r="T744" s="173"/>
      <c r="U744" s="177"/>
      <c r="V744" s="173"/>
      <c r="W744" s="196"/>
      <c r="X744" s="173"/>
      <c r="Y744" s="173"/>
      <c r="Z744" s="173"/>
      <c r="AD744" s="211"/>
      <c r="AE744" s="211"/>
      <c r="AF744" s="211"/>
      <c r="AG744" s="211"/>
      <c r="AH744" s="205"/>
      <c r="AI744" s="226"/>
      <c r="AJ744" s="318"/>
      <c r="AL744" s="226"/>
      <c r="AN744" s="370"/>
      <c r="AO744" s="487"/>
      <c r="AP744" s="488"/>
      <c r="AQ744" s="492"/>
      <c r="AR744" s="373"/>
      <c r="AS744" s="490"/>
      <c r="AT744" s="325"/>
      <c r="AU744" s="505"/>
      <c r="AV744" s="506"/>
      <c r="AW744" s="505"/>
      <c r="AX744" s="507"/>
      <c r="AY744" s="508"/>
      <c r="AZ744" s="505"/>
      <c r="BA744" s="509"/>
      <c r="BB744" s="509"/>
      <c r="BC744" s="505"/>
      <c r="BD744" s="505"/>
      <c r="BE744" s="505"/>
      <c r="BF744" s="505"/>
      <c r="BG744" s="505"/>
      <c r="BJ744" s="341"/>
      <c r="BK744" s="342"/>
      <c r="BL744" s="226"/>
      <c r="BM744" s="226"/>
      <c r="BO744" s="162"/>
      <c r="BP744" s="62"/>
      <c r="BQ744" s="62"/>
      <c r="CB744" s="226"/>
      <c r="CC744" s="226"/>
      <c r="CL744" s="66"/>
      <c r="CM744" s="66"/>
      <c r="CT744" s="226"/>
      <c r="CU744" s="226"/>
      <c r="CV744" s="158"/>
      <c r="CW744" s="158"/>
      <c r="CX744" s="62"/>
      <c r="CY744" s="62"/>
      <c r="CZ744" s="335"/>
      <c r="DB744" s="226"/>
      <c r="DG744" s="4"/>
      <c r="DI744" s="226"/>
      <c r="DL744" s="231"/>
      <c r="DO744" s="46" t="s">
        <v>48</v>
      </c>
      <c r="DP744" s="545" t="s">
        <v>158</v>
      </c>
      <c r="DX744" s="230">
        <v>68.7</v>
      </c>
      <c r="DY744" s="230">
        <v>73.3</v>
      </c>
      <c r="DZ744" s="230">
        <v>61174</v>
      </c>
      <c r="EA744" s="230">
        <v>90.6</v>
      </c>
      <c r="EB744" s="223">
        <v>9.4</v>
      </c>
      <c r="EC744" s="230">
        <v>7.5</v>
      </c>
      <c r="ED744" s="223" t="s">
        <v>2775</v>
      </c>
      <c r="EE744" s="223" t="s">
        <v>863</v>
      </c>
      <c r="EF744" s="230">
        <v>4.9400000000000004</v>
      </c>
      <c r="EG744" s="485" t="s">
        <v>2776</v>
      </c>
      <c r="EU744" s="233"/>
      <c r="EX744" s="93"/>
      <c r="FB744" s="601"/>
      <c r="FC744" s="601"/>
      <c r="FD744" s="93"/>
      <c r="FE744" s="93"/>
      <c r="FF744" s="93"/>
      <c r="FH744" s="589"/>
      <c r="FI744" s="589"/>
      <c r="FJ744" s="589"/>
      <c r="FK744" s="592"/>
      <c r="FL744" s="592"/>
      <c r="FM744" s="592"/>
      <c r="FN744" s="602"/>
      <c r="FO744" s="544"/>
      <c r="FP744" s="93"/>
      <c r="FQ744" s="101"/>
      <c r="FR744" s="93"/>
      <c r="GR744" s="225"/>
      <c r="GS744" s="225"/>
    </row>
    <row r="745" spans="1:201" hidden="1" x14ac:dyDescent="0.25">
      <c r="A745" s="101">
        <v>626</v>
      </c>
      <c r="B745" s="228">
        <f>COUNTIFS($E$1:E745,E745,$G$1:G745,G745)</f>
        <v>3</v>
      </c>
      <c r="C745" s="228"/>
      <c r="D745" s="525">
        <v>9876</v>
      </c>
      <c r="E745" s="223" t="s">
        <v>1747</v>
      </c>
      <c r="F745" s="223" t="s">
        <v>1748</v>
      </c>
      <c r="G745" s="223">
        <v>5503252018</v>
      </c>
      <c r="H745" s="230">
        <f t="shared" si="19"/>
        <v>63</v>
      </c>
      <c r="I745" s="230" t="s">
        <v>2145</v>
      </c>
      <c r="J745" s="223" t="s">
        <v>34</v>
      </c>
      <c r="K745" s="230" t="s">
        <v>53</v>
      </c>
      <c r="L745" s="230" t="s">
        <v>48</v>
      </c>
      <c r="M745" s="230">
        <v>44</v>
      </c>
      <c r="N745" s="231" t="s">
        <v>760</v>
      </c>
      <c r="O745" s="231" t="s">
        <v>969</v>
      </c>
      <c r="P745" s="227"/>
      <c r="Q745" s="226" t="s">
        <v>2199</v>
      </c>
      <c r="R745" s="226"/>
      <c r="S745" s="226"/>
      <c r="T745" s="173"/>
      <c r="U745" s="177"/>
      <c r="V745" s="173"/>
      <c r="W745" s="196"/>
      <c r="X745" s="173"/>
      <c r="Y745" s="173"/>
      <c r="Z745" s="173"/>
      <c r="AD745" s="211"/>
      <c r="AE745" s="211"/>
      <c r="AF745" s="211"/>
      <c r="AG745" s="211"/>
      <c r="AH745" s="205"/>
      <c r="AI745" s="226"/>
      <c r="AJ745" s="318"/>
      <c r="AL745" s="226"/>
      <c r="AN745" s="370"/>
      <c r="AO745" s="487"/>
      <c r="AP745" s="488"/>
      <c r="AQ745" s="492"/>
      <c r="AR745" s="373"/>
      <c r="AS745" s="490"/>
      <c r="AT745" s="325"/>
      <c r="AU745" s="505"/>
      <c r="AV745" s="506"/>
      <c r="AW745" s="505"/>
      <c r="AX745" s="507"/>
      <c r="AY745" s="508"/>
      <c r="AZ745" s="505"/>
      <c r="BA745" s="509"/>
      <c r="BB745" s="509"/>
      <c r="BC745" s="505"/>
      <c r="BD745" s="505"/>
      <c r="BE745" s="505"/>
      <c r="BF745" s="505"/>
      <c r="BG745" s="505"/>
      <c r="BJ745" s="341"/>
      <c r="BK745" s="342"/>
      <c r="BL745" s="226"/>
      <c r="BM745" s="226"/>
      <c r="BO745" s="162"/>
      <c r="BP745" s="62"/>
      <c r="BQ745" s="62"/>
      <c r="CB745" s="226"/>
      <c r="CC745" s="226"/>
      <c r="CL745" s="66"/>
      <c r="CM745" s="66"/>
      <c r="CT745" s="226"/>
      <c r="CU745" s="226"/>
      <c r="CV745" s="158"/>
      <c r="CW745" s="158"/>
      <c r="CX745" s="62"/>
      <c r="CY745" s="62"/>
      <c r="CZ745" s="335"/>
      <c r="DB745" s="226"/>
      <c r="DG745" s="4"/>
      <c r="DI745" s="226"/>
      <c r="DL745" s="231"/>
      <c r="DO745" s="46" t="s">
        <v>48</v>
      </c>
      <c r="DP745" s="545" t="s">
        <v>158</v>
      </c>
      <c r="DX745" s="223" t="s">
        <v>863</v>
      </c>
      <c r="DY745" s="223" t="s">
        <v>863</v>
      </c>
      <c r="DZ745" s="230">
        <v>195</v>
      </c>
      <c r="EA745" s="230">
        <v>11.3</v>
      </c>
      <c r="EB745" s="230">
        <v>88.7</v>
      </c>
      <c r="EC745" s="223" t="s">
        <v>863</v>
      </c>
      <c r="ED745" s="223" t="s">
        <v>863</v>
      </c>
      <c r="EE745" s="223" t="s">
        <v>863</v>
      </c>
      <c r="EF745" s="223" t="s">
        <v>863</v>
      </c>
      <c r="EG745" s="230">
        <v>0</v>
      </c>
      <c r="EU745" s="233"/>
      <c r="EX745" s="93"/>
      <c r="FB745" s="601"/>
      <c r="FC745" s="601"/>
      <c r="FD745" s="93"/>
      <c r="FE745" s="93"/>
      <c r="FF745" s="93"/>
      <c r="FH745" s="589"/>
      <c r="FI745" s="589"/>
      <c r="FJ745" s="589"/>
      <c r="FK745" s="592"/>
      <c r="FL745" s="592"/>
      <c r="FM745" s="592"/>
      <c r="FN745" s="602"/>
      <c r="FO745" s="544"/>
      <c r="FP745" s="93"/>
      <c r="FQ745" s="101"/>
      <c r="FR745" s="93"/>
      <c r="GR745" s="225"/>
      <c r="GS745" s="225"/>
    </row>
    <row r="746" spans="1:201" s="260" customFormat="1" hidden="1" x14ac:dyDescent="0.25">
      <c r="A746" s="101">
        <v>627</v>
      </c>
      <c r="B746" s="228">
        <f>COUNTIFS($E$1:E746,E746,$G$1:G746,G746)</f>
        <v>1</v>
      </c>
      <c r="C746" s="228"/>
      <c r="D746" s="525">
        <v>9877</v>
      </c>
      <c r="E746" s="223" t="s">
        <v>1725</v>
      </c>
      <c r="F746" s="223" t="s">
        <v>306</v>
      </c>
      <c r="G746" s="123" t="s">
        <v>2146</v>
      </c>
      <c r="H746" s="230">
        <v>16</v>
      </c>
      <c r="I746" s="230" t="s">
        <v>2145</v>
      </c>
      <c r="J746" s="223" t="s">
        <v>1638</v>
      </c>
      <c r="K746" s="230" t="s">
        <v>53</v>
      </c>
      <c r="L746" s="107" t="s">
        <v>48</v>
      </c>
      <c r="M746" s="230">
        <v>14</v>
      </c>
      <c r="N746" s="231" t="s">
        <v>2147</v>
      </c>
      <c r="O746" s="231" t="s">
        <v>969</v>
      </c>
      <c r="P746" s="227"/>
      <c r="Q746" s="226" t="s">
        <v>2199</v>
      </c>
      <c r="R746" s="226"/>
      <c r="S746" s="226"/>
      <c r="T746" s="173"/>
      <c r="U746" s="177"/>
      <c r="V746" s="173"/>
      <c r="W746" s="196"/>
      <c r="X746" s="173"/>
      <c r="Y746" s="173"/>
      <c r="Z746" s="173"/>
      <c r="AA746" s="72"/>
      <c r="AB746" s="72"/>
      <c r="AC746" s="226"/>
      <c r="AD746" s="211"/>
      <c r="AE746" s="211"/>
      <c r="AF746" s="211"/>
      <c r="AG746" s="211"/>
      <c r="AH746" s="205"/>
      <c r="AI746" s="226"/>
      <c r="AJ746" s="318"/>
      <c r="AK746" s="226"/>
      <c r="AL746" s="226"/>
      <c r="AM746" s="226"/>
      <c r="AN746" s="370"/>
      <c r="AO746" s="487"/>
      <c r="AP746" s="488"/>
      <c r="AQ746" s="492"/>
      <c r="AR746" s="373"/>
      <c r="AS746" s="490"/>
      <c r="AT746" s="325"/>
      <c r="AU746" s="505"/>
      <c r="AV746" s="506"/>
      <c r="AW746" s="505"/>
      <c r="AX746" s="507"/>
      <c r="AY746" s="508"/>
      <c r="AZ746" s="505"/>
      <c r="BA746" s="509"/>
      <c r="BB746" s="509"/>
      <c r="BC746" s="505"/>
      <c r="BD746" s="505"/>
      <c r="BE746" s="505"/>
      <c r="BF746" s="505"/>
      <c r="BG746" s="505"/>
      <c r="BH746" s="226"/>
      <c r="BI746" s="226"/>
      <c r="BJ746" s="341"/>
      <c r="BK746" s="342"/>
      <c r="BL746" s="226"/>
      <c r="BM746" s="226"/>
      <c r="BN746" s="226"/>
      <c r="BO746" s="162"/>
      <c r="BP746" s="62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226"/>
      <c r="CC746" s="226"/>
      <c r="CD746" s="226"/>
      <c r="CE746" s="226"/>
      <c r="CF746" s="226"/>
      <c r="CG746" s="226"/>
      <c r="CH746" s="226"/>
      <c r="CI746" s="226"/>
      <c r="CJ746" s="226"/>
      <c r="CK746" s="226"/>
      <c r="CL746" s="66"/>
      <c r="CM746" s="66"/>
      <c r="CN746" s="66"/>
      <c r="CO746" s="66"/>
      <c r="CP746" s="66"/>
      <c r="CQ746" s="66"/>
      <c r="CR746" s="66"/>
      <c r="CS746" s="66"/>
      <c r="CT746" s="226"/>
      <c r="CU746" s="226"/>
      <c r="CV746" s="158"/>
      <c r="CW746" s="158"/>
      <c r="CX746" s="62"/>
      <c r="CY746" s="62"/>
      <c r="CZ746" s="335"/>
      <c r="DA746" s="226"/>
      <c r="DB746" s="226"/>
      <c r="DC746" s="226"/>
      <c r="DD746" s="226"/>
      <c r="DE746" s="226"/>
      <c r="DF746" s="226"/>
      <c r="DG746" s="4"/>
      <c r="DH746" s="226"/>
      <c r="DI746" s="226"/>
      <c r="DJ746" s="226"/>
      <c r="DK746" s="226"/>
      <c r="DL746" s="231"/>
      <c r="DM746" s="226"/>
      <c r="DN746" s="62"/>
      <c r="DO746" s="46" t="s">
        <v>48</v>
      </c>
      <c r="DP746" s="545" t="s">
        <v>161</v>
      </c>
      <c r="DQ746" s="230"/>
      <c r="DR746" s="547"/>
      <c r="DS746" s="547"/>
      <c r="DT746" s="230"/>
      <c r="DU746" s="230"/>
      <c r="DV746" s="230"/>
      <c r="DW746" s="230"/>
      <c r="DX746" s="223" t="s">
        <v>863</v>
      </c>
      <c r="DY746" s="223" t="s">
        <v>863</v>
      </c>
      <c r="DZ746" s="230">
        <v>367</v>
      </c>
      <c r="EA746" s="230">
        <v>28.1</v>
      </c>
      <c r="EB746" s="230">
        <v>71.900000000000006</v>
      </c>
      <c r="EC746" s="223" t="s">
        <v>863</v>
      </c>
      <c r="ED746" s="223" t="s">
        <v>863</v>
      </c>
      <c r="EE746" s="223" t="s">
        <v>863</v>
      </c>
      <c r="EF746" s="223" t="s">
        <v>863</v>
      </c>
      <c r="EG746" s="223">
        <v>0</v>
      </c>
      <c r="EH746" s="547"/>
      <c r="EI746" s="282"/>
      <c r="EJ746" s="282"/>
      <c r="EK746" s="457"/>
      <c r="EL746" s="457"/>
      <c r="EM746" s="457"/>
      <c r="EN746" s="457"/>
      <c r="EO746" s="457"/>
      <c r="EP746" s="548"/>
      <c r="EQ746" s="548"/>
      <c r="ER746" s="457"/>
      <c r="ES746" s="548"/>
      <c r="ET746" s="548"/>
      <c r="EU746" s="233"/>
      <c r="EV746" s="457"/>
      <c r="EW746" s="457"/>
      <c r="EX746" s="93"/>
      <c r="EY746" s="93"/>
      <c r="EZ746" s="93"/>
      <c r="FA746" s="93"/>
      <c r="FB746" s="601"/>
      <c r="FC746" s="601"/>
      <c r="FD746" s="93"/>
      <c r="FE746" s="93"/>
      <c r="FF746" s="93"/>
      <c r="FG746" s="93"/>
      <c r="FH746" s="589"/>
      <c r="FI746" s="589"/>
      <c r="FJ746" s="589"/>
      <c r="FK746" s="592"/>
      <c r="FL746" s="592"/>
      <c r="FM746" s="592"/>
      <c r="FN746" s="602"/>
      <c r="FO746" s="544"/>
      <c r="FP746" s="93"/>
      <c r="FQ746" s="101"/>
      <c r="FR746" s="93"/>
      <c r="FS746" s="93"/>
      <c r="FT746" s="93"/>
      <c r="FU746" s="93"/>
      <c r="FV746" s="93"/>
      <c r="FW746" s="93"/>
      <c r="FX746" s="93"/>
      <c r="FY746" s="93"/>
      <c r="FZ746" s="93"/>
      <c r="GA746" s="93"/>
      <c r="GB746" s="93"/>
      <c r="GC746" s="93"/>
      <c r="GD746" s="93"/>
      <c r="GE746" s="93"/>
      <c r="GF746" s="93"/>
      <c r="GG746" s="93"/>
      <c r="GH746" s="93"/>
      <c r="GI746" s="93"/>
      <c r="GJ746" s="93"/>
      <c r="GK746" s="93"/>
      <c r="GL746" s="93"/>
      <c r="GM746" s="93"/>
      <c r="GN746" s="93"/>
      <c r="GO746" s="93"/>
      <c r="GP746" s="93"/>
      <c r="GQ746" s="93"/>
      <c r="GR746" s="225"/>
      <c r="GS746" s="225"/>
    </row>
    <row r="747" spans="1:201" hidden="1" x14ac:dyDescent="0.25">
      <c r="A747" s="101">
        <v>628</v>
      </c>
      <c r="B747" s="228">
        <f>COUNTIFS($E$1:E747,E747,$G$1:G747,G747)</f>
        <v>3</v>
      </c>
      <c r="C747" s="228"/>
      <c r="D747" s="525">
        <v>9882</v>
      </c>
      <c r="E747" s="223" t="s">
        <v>596</v>
      </c>
      <c r="F747" s="223" t="s">
        <v>597</v>
      </c>
      <c r="G747" s="223">
        <v>9155185721</v>
      </c>
      <c r="H747" s="230">
        <f t="shared" ref="H747:H770" si="20">LEFT(I747,4)-CONCATENATE(19,LEFT(G747,2))</f>
        <v>27</v>
      </c>
      <c r="I747" s="223" t="s">
        <v>2148</v>
      </c>
      <c r="J747" s="223" t="s">
        <v>2149</v>
      </c>
      <c r="K747" s="230" t="s">
        <v>53</v>
      </c>
      <c r="L747" s="107" t="s">
        <v>48</v>
      </c>
      <c r="M747" s="230">
        <v>11</v>
      </c>
      <c r="N747" s="231" t="s">
        <v>757</v>
      </c>
      <c r="O747" s="231" t="s">
        <v>863</v>
      </c>
      <c r="P747" s="227"/>
      <c r="Q747" s="226" t="s">
        <v>2199</v>
      </c>
      <c r="R747" s="226"/>
      <c r="S747" s="226"/>
      <c r="T747" s="173"/>
      <c r="U747" s="177"/>
      <c r="V747" s="173"/>
      <c r="W747" s="196"/>
      <c r="X747" s="173"/>
      <c r="Y747" s="173"/>
      <c r="Z747" s="173"/>
      <c r="AD747" s="211"/>
      <c r="AE747" s="211"/>
      <c r="AF747" s="211"/>
      <c r="AG747" s="211"/>
      <c r="AH747" s="205"/>
      <c r="AI747" s="226"/>
      <c r="AJ747" s="318"/>
      <c r="AL747" s="226"/>
      <c r="AN747" s="370"/>
      <c r="AO747" s="487"/>
      <c r="AP747" s="488"/>
      <c r="AQ747" s="492"/>
      <c r="AR747" s="373"/>
      <c r="AS747" s="490"/>
      <c r="AT747" s="325"/>
      <c r="AU747" s="505"/>
      <c r="AV747" s="506"/>
      <c r="AW747" s="505"/>
      <c r="AX747" s="507"/>
      <c r="AY747" s="508"/>
      <c r="AZ747" s="505"/>
      <c r="BA747" s="509"/>
      <c r="BB747" s="509"/>
      <c r="BC747" s="505"/>
      <c r="BD747" s="505"/>
      <c r="BE747" s="505"/>
      <c r="BF747" s="505"/>
      <c r="BG747" s="505"/>
      <c r="BJ747" s="341"/>
      <c r="BK747" s="342"/>
      <c r="BL747" s="226"/>
      <c r="BM747" s="226"/>
      <c r="BO747" s="162"/>
      <c r="BP747" s="62"/>
      <c r="BQ747" s="62"/>
      <c r="CB747" s="226"/>
      <c r="CC747" s="226"/>
      <c r="CL747" s="66"/>
      <c r="CM747" s="66"/>
      <c r="CT747" s="226"/>
      <c r="CU747" s="226"/>
      <c r="CV747" s="158"/>
      <c r="CW747" s="158"/>
      <c r="CX747" s="62"/>
      <c r="CY747" s="62"/>
      <c r="CZ747" s="335"/>
      <c r="DB747" s="226"/>
      <c r="DG747" s="4"/>
      <c r="DI747" s="226"/>
      <c r="DL747" s="231"/>
      <c r="DO747" s="46" t="s">
        <v>48</v>
      </c>
      <c r="DP747" s="545" t="s">
        <v>161</v>
      </c>
      <c r="DX747" s="230">
        <v>20.9</v>
      </c>
      <c r="DY747" s="230">
        <v>78.400000000000006</v>
      </c>
      <c r="DZ747" s="230">
        <v>21213</v>
      </c>
      <c r="EA747" s="230">
        <v>86.8</v>
      </c>
      <c r="EB747" s="223">
        <v>13.2</v>
      </c>
      <c r="EC747" s="230">
        <v>2.9</v>
      </c>
      <c r="ED747" s="223" t="s">
        <v>1516</v>
      </c>
      <c r="EE747" s="223" t="s">
        <v>863</v>
      </c>
      <c r="EF747" s="230">
        <v>6.95</v>
      </c>
      <c r="EG747" s="230">
        <v>0</v>
      </c>
      <c r="EU747" s="233"/>
      <c r="EX747" s="93"/>
      <c r="FB747" s="601"/>
      <c r="FC747" s="601"/>
      <c r="FD747" s="93"/>
      <c r="FE747" s="93"/>
      <c r="FF747" s="714"/>
      <c r="FH747" s="589"/>
      <c r="FI747" s="589"/>
      <c r="FJ747" s="589"/>
      <c r="FK747" s="592"/>
      <c r="FL747" s="592"/>
      <c r="FM747" s="592"/>
      <c r="FN747" s="733"/>
      <c r="FO747" s="544"/>
      <c r="FP747" s="93"/>
      <c r="FQ747" s="101"/>
      <c r="FR747" s="93"/>
      <c r="GR747" s="225"/>
      <c r="GS747" s="225"/>
    </row>
    <row r="748" spans="1:201" hidden="1" x14ac:dyDescent="0.25">
      <c r="A748" s="101">
        <v>629</v>
      </c>
      <c r="B748" s="228">
        <f>COUNTIFS($E$1:E748,E748,$G$1:G748,G748)</f>
        <v>1</v>
      </c>
      <c r="C748" s="228"/>
      <c r="D748" s="525">
        <v>9888</v>
      </c>
      <c r="E748" s="223" t="s">
        <v>2150</v>
      </c>
      <c r="F748" s="223" t="s">
        <v>178</v>
      </c>
      <c r="G748" s="223">
        <v>410528403</v>
      </c>
      <c r="H748" s="230">
        <f t="shared" si="20"/>
        <v>77</v>
      </c>
      <c r="I748" s="223" t="s">
        <v>2151</v>
      </c>
      <c r="J748" s="223" t="s">
        <v>1892</v>
      </c>
      <c r="K748" s="230" t="s">
        <v>53</v>
      </c>
      <c r="L748" s="107" t="s">
        <v>48</v>
      </c>
      <c r="M748" s="230">
        <v>7</v>
      </c>
      <c r="N748" s="226">
        <v>6</v>
      </c>
      <c r="O748" s="231" t="s">
        <v>863</v>
      </c>
      <c r="P748" s="227"/>
      <c r="Q748" s="226" t="s">
        <v>2200</v>
      </c>
      <c r="R748" s="226"/>
      <c r="S748" s="226"/>
      <c r="T748" s="173"/>
      <c r="U748" s="177"/>
      <c r="V748" s="173"/>
      <c r="W748" s="196"/>
      <c r="X748" s="173"/>
      <c r="Y748" s="173"/>
      <c r="Z748" s="173"/>
      <c r="AD748" s="211"/>
      <c r="AE748" s="211"/>
      <c r="AF748" s="211"/>
      <c r="AG748" s="211"/>
      <c r="AH748" s="205"/>
      <c r="AI748" s="226"/>
      <c r="AJ748" s="318"/>
      <c r="AL748" s="226"/>
      <c r="AN748" s="370"/>
      <c r="AO748" s="487"/>
      <c r="AP748" s="488"/>
      <c r="AQ748" s="492"/>
      <c r="AR748" s="373"/>
      <c r="AS748" s="490"/>
      <c r="AT748" s="325"/>
      <c r="AU748" s="505"/>
      <c r="AV748" s="506"/>
      <c r="AW748" s="505"/>
      <c r="AX748" s="507"/>
      <c r="AY748" s="508"/>
      <c r="AZ748" s="505"/>
      <c r="BA748" s="509"/>
      <c r="BB748" s="509"/>
      <c r="BC748" s="505"/>
      <c r="BD748" s="505"/>
      <c r="BE748" s="505"/>
      <c r="BF748" s="505"/>
      <c r="BG748" s="505"/>
      <c r="BJ748" s="341"/>
      <c r="BK748" s="342"/>
      <c r="BL748" s="226"/>
      <c r="BM748" s="226"/>
      <c r="BO748" s="162"/>
      <c r="BP748" s="62"/>
      <c r="BQ748" s="62"/>
      <c r="CB748" s="226"/>
      <c r="CC748" s="226"/>
      <c r="CL748" s="66"/>
      <c r="CM748" s="66"/>
      <c r="CT748" s="226"/>
      <c r="CU748" s="226"/>
      <c r="CV748" s="158"/>
      <c r="CW748" s="158"/>
      <c r="CX748" s="62"/>
      <c r="CY748" s="62"/>
      <c r="CZ748" s="335"/>
      <c r="DB748" s="226"/>
      <c r="DG748" s="4"/>
      <c r="DI748" s="226"/>
      <c r="DL748" s="231"/>
      <c r="DO748" s="46" t="s">
        <v>48</v>
      </c>
      <c r="DP748" s="545" t="s">
        <v>418</v>
      </c>
      <c r="DX748" s="223" t="s">
        <v>863</v>
      </c>
      <c r="DY748" s="223" t="s">
        <v>863</v>
      </c>
      <c r="DZ748" s="230">
        <v>160</v>
      </c>
      <c r="EA748" s="230">
        <v>43.7</v>
      </c>
      <c r="EB748" s="223">
        <v>56.3</v>
      </c>
      <c r="EC748" s="223" t="s">
        <v>863</v>
      </c>
      <c r="ED748" s="223" t="s">
        <v>863</v>
      </c>
      <c r="EE748" s="223" t="s">
        <v>863</v>
      </c>
      <c r="EF748" s="223" t="s">
        <v>863</v>
      </c>
      <c r="EG748" s="218">
        <v>0</v>
      </c>
      <c r="EU748" s="233"/>
      <c r="EX748" s="93"/>
      <c r="FB748" s="601"/>
      <c r="FC748" s="601"/>
      <c r="FD748" s="93"/>
      <c r="FE748" s="93"/>
      <c r="FF748" s="714"/>
      <c r="FH748" s="589"/>
      <c r="FI748" s="589"/>
      <c r="FJ748" s="589"/>
      <c r="FK748" s="592"/>
      <c r="FL748" s="592"/>
      <c r="FM748" s="592"/>
      <c r="FN748" s="733"/>
      <c r="FO748" s="544"/>
      <c r="FP748" s="93"/>
      <c r="FQ748" s="101"/>
      <c r="FR748" s="93"/>
      <c r="GR748" s="225"/>
      <c r="GS748" s="225"/>
    </row>
    <row r="749" spans="1:201" hidden="1" x14ac:dyDescent="0.25">
      <c r="A749" s="101">
        <v>630</v>
      </c>
      <c r="B749" s="228">
        <f>COUNTIFS($E$1:E749,E749,$G$1:G749,G749)</f>
        <v>1</v>
      </c>
      <c r="C749" s="228"/>
      <c r="D749" s="525">
        <v>9899</v>
      </c>
      <c r="E749" s="223" t="s">
        <v>2152</v>
      </c>
      <c r="F749" s="223" t="s">
        <v>56</v>
      </c>
      <c r="G749" s="223">
        <v>8404225313</v>
      </c>
      <c r="H749" s="230">
        <f t="shared" si="20"/>
        <v>34</v>
      </c>
      <c r="I749" s="230" t="s">
        <v>2153</v>
      </c>
      <c r="J749" s="223" t="s">
        <v>2154</v>
      </c>
      <c r="K749" s="223" t="s">
        <v>53</v>
      </c>
      <c r="L749" s="230" t="s">
        <v>48</v>
      </c>
      <c r="M749" s="230">
        <v>9</v>
      </c>
      <c r="N749" s="226">
        <v>6</v>
      </c>
      <c r="O749" s="226" t="s">
        <v>863</v>
      </c>
      <c r="P749" s="227"/>
      <c r="Q749" s="226" t="s">
        <v>2200</v>
      </c>
      <c r="R749" s="226"/>
      <c r="S749" s="226"/>
      <c r="T749" s="173"/>
      <c r="U749" s="177"/>
      <c r="V749" s="173"/>
      <c r="W749" s="196"/>
      <c r="X749" s="173"/>
      <c r="Y749" s="173"/>
      <c r="Z749" s="173"/>
      <c r="AD749" s="211"/>
      <c r="AE749" s="211"/>
      <c r="AF749" s="211"/>
      <c r="AG749" s="211"/>
      <c r="AH749" s="205"/>
      <c r="AI749" s="226"/>
      <c r="AJ749" s="318"/>
      <c r="AL749" s="226"/>
      <c r="AN749" s="370"/>
      <c r="AO749" s="487"/>
      <c r="AP749" s="488"/>
      <c r="AQ749" s="492"/>
      <c r="AR749" s="373"/>
      <c r="AS749" s="490"/>
      <c r="AT749" s="325"/>
      <c r="AU749" s="505"/>
      <c r="AV749" s="506"/>
      <c r="AW749" s="505"/>
      <c r="AX749" s="507"/>
      <c r="AY749" s="508"/>
      <c r="AZ749" s="505"/>
      <c r="BA749" s="509"/>
      <c r="BB749" s="509"/>
      <c r="BC749" s="505"/>
      <c r="BD749" s="505"/>
      <c r="BE749" s="505"/>
      <c r="BF749" s="505"/>
      <c r="BG749" s="505"/>
      <c r="BJ749" s="341"/>
      <c r="BK749" s="342"/>
      <c r="BL749" s="226"/>
      <c r="BM749" s="226"/>
      <c r="BO749" s="162"/>
      <c r="BP749" s="62"/>
      <c r="BQ749" s="62"/>
      <c r="CB749" s="226"/>
      <c r="CC749" s="226"/>
      <c r="CL749" s="66"/>
      <c r="CM749" s="66"/>
      <c r="CT749" s="226"/>
      <c r="CU749" s="226"/>
      <c r="CV749" s="158"/>
      <c r="CW749" s="158"/>
      <c r="CX749" s="62"/>
      <c r="CY749" s="62"/>
      <c r="CZ749" s="335"/>
      <c r="DB749" s="226"/>
      <c r="DG749" s="4"/>
      <c r="DI749" s="226"/>
      <c r="DL749" s="231"/>
      <c r="DO749" s="46" t="s">
        <v>48</v>
      </c>
      <c r="DP749" s="544" t="s">
        <v>158</v>
      </c>
      <c r="DX749" s="223" t="s">
        <v>863</v>
      </c>
      <c r="DY749" s="223" t="s">
        <v>863</v>
      </c>
      <c r="DZ749" s="230">
        <v>19030</v>
      </c>
      <c r="EA749" s="230">
        <v>86.1</v>
      </c>
      <c r="EB749" s="230">
        <v>13.9</v>
      </c>
      <c r="EC749" s="223" t="s">
        <v>863</v>
      </c>
      <c r="ED749" s="223" t="s">
        <v>863</v>
      </c>
      <c r="EE749" s="223" t="s">
        <v>863</v>
      </c>
      <c r="EF749" s="223" t="s">
        <v>863</v>
      </c>
      <c r="EG749" s="230">
        <v>0</v>
      </c>
      <c r="EU749" s="233"/>
      <c r="EX749" s="93"/>
      <c r="FB749" s="601"/>
      <c r="FC749" s="601"/>
      <c r="FD749" s="93"/>
      <c r="FE749" s="93"/>
      <c r="FF749" s="714"/>
      <c r="FH749" s="589"/>
      <c r="FI749" s="589"/>
      <c r="FJ749" s="589"/>
      <c r="FK749" s="592"/>
      <c r="FL749" s="592"/>
      <c r="FM749" s="592"/>
      <c r="FN749" s="733"/>
      <c r="FO749" s="544"/>
      <c r="FP749" s="93"/>
      <c r="FQ749" s="101"/>
      <c r="FR749" s="93"/>
      <c r="GR749" s="225"/>
      <c r="GS749" s="225"/>
    </row>
    <row r="750" spans="1:201" hidden="1" x14ac:dyDescent="0.25">
      <c r="A750" s="101">
        <v>631</v>
      </c>
      <c r="B750" s="228">
        <f>COUNTIFS($E$1:E750,E750,$G$1:G750,G750)</f>
        <v>1</v>
      </c>
      <c r="C750" s="228"/>
      <c r="D750" s="525">
        <v>9900</v>
      </c>
      <c r="E750" s="223" t="s">
        <v>2155</v>
      </c>
      <c r="F750" s="223" t="s">
        <v>41</v>
      </c>
      <c r="G750" s="223">
        <v>525927061</v>
      </c>
      <c r="H750" s="230">
        <f t="shared" si="20"/>
        <v>66</v>
      </c>
      <c r="I750" s="230" t="s">
        <v>2153</v>
      </c>
      <c r="J750" s="223" t="s">
        <v>2156</v>
      </c>
      <c r="K750" s="223" t="s">
        <v>53</v>
      </c>
      <c r="L750" s="230" t="s">
        <v>48</v>
      </c>
      <c r="M750" s="230">
        <v>4</v>
      </c>
      <c r="N750" s="226">
        <v>3</v>
      </c>
      <c r="O750" s="226" t="s">
        <v>863</v>
      </c>
      <c r="P750" s="227"/>
      <c r="Q750" s="226" t="s">
        <v>2200</v>
      </c>
      <c r="R750" s="226"/>
      <c r="S750" s="226"/>
      <c r="T750" s="173"/>
      <c r="U750" s="177"/>
      <c r="V750" s="173"/>
      <c r="W750" s="196"/>
      <c r="X750" s="173"/>
      <c r="Y750" s="173"/>
      <c r="Z750" s="173"/>
      <c r="AD750" s="211"/>
      <c r="AE750" s="211"/>
      <c r="AF750" s="211"/>
      <c r="AG750" s="211"/>
      <c r="AH750" s="205"/>
      <c r="AI750" s="226"/>
      <c r="AJ750" s="318"/>
      <c r="AL750" s="226"/>
      <c r="AN750" s="370"/>
      <c r="AO750" s="487"/>
      <c r="AP750" s="488"/>
      <c r="AQ750" s="492"/>
      <c r="AR750" s="373"/>
      <c r="AS750" s="490"/>
      <c r="AT750" s="325"/>
      <c r="AU750" s="505"/>
      <c r="AV750" s="506"/>
      <c r="AW750" s="505"/>
      <c r="AX750" s="507"/>
      <c r="AY750" s="508"/>
      <c r="AZ750" s="505"/>
      <c r="BA750" s="509"/>
      <c r="BB750" s="509"/>
      <c r="BC750" s="505"/>
      <c r="BD750" s="505"/>
      <c r="BE750" s="505"/>
      <c r="BF750" s="505"/>
      <c r="BG750" s="505"/>
      <c r="BJ750" s="341"/>
      <c r="BK750" s="342"/>
      <c r="BL750" s="226"/>
      <c r="BM750" s="226"/>
      <c r="BO750" s="162"/>
      <c r="BP750" s="62"/>
      <c r="BQ750" s="62"/>
      <c r="CB750" s="226"/>
      <c r="CC750" s="226"/>
      <c r="CL750" s="66"/>
      <c r="CM750" s="66"/>
      <c r="CT750" s="226"/>
      <c r="CU750" s="226"/>
      <c r="CV750" s="158"/>
      <c r="CW750" s="158"/>
      <c r="CX750" s="62"/>
      <c r="CY750" s="62"/>
      <c r="CZ750" s="335"/>
      <c r="DB750" s="226"/>
      <c r="DG750" s="4"/>
      <c r="DI750" s="226"/>
      <c r="DL750" s="231"/>
      <c r="DO750" s="46" t="s">
        <v>48</v>
      </c>
      <c r="DP750" s="544" t="s">
        <v>158</v>
      </c>
      <c r="DX750" s="223" t="s">
        <v>863</v>
      </c>
      <c r="DY750" s="223" t="s">
        <v>863</v>
      </c>
      <c r="DZ750" s="230">
        <v>570</v>
      </c>
      <c r="EA750" s="230">
        <v>14.6</v>
      </c>
      <c r="EB750" s="908">
        <v>85.4</v>
      </c>
      <c r="EC750" s="908" t="s">
        <v>863</v>
      </c>
      <c r="ED750" s="908" t="s">
        <v>863</v>
      </c>
      <c r="EE750" s="908" t="s">
        <v>863</v>
      </c>
      <c r="EF750" s="274" t="s">
        <v>863</v>
      </c>
      <c r="EG750" s="274">
        <v>0</v>
      </c>
      <c r="EU750" s="233"/>
      <c r="EX750" s="93"/>
      <c r="FB750" s="601"/>
      <c r="FC750" s="601"/>
      <c r="FD750" s="93"/>
      <c r="FE750" s="93"/>
      <c r="FF750" s="714"/>
      <c r="FH750" s="589"/>
      <c r="FI750" s="589"/>
      <c r="FJ750" s="589"/>
      <c r="FK750" s="592"/>
      <c r="FL750" s="592"/>
      <c r="FM750" s="592"/>
      <c r="FN750" s="733"/>
      <c r="FO750" s="544"/>
      <c r="FP750" s="93"/>
      <c r="FQ750" s="101"/>
      <c r="FR750" s="93"/>
      <c r="GR750" s="225"/>
      <c r="GS750" s="225"/>
    </row>
    <row r="751" spans="1:201" s="260" customFormat="1" ht="15.75" hidden="1" x14ac:dyDescent="0.25">
      <c r="A751" s="101">
        <v>632</v>
      </c>
      <c r="B751" s="228">
        <f>COUNTIFS($E$1:E751,E751,$G$1:G751,G751)</f>
        <v>1</v>
      </c>
      <c r="C751" s="228"/>
      <c r="D751" s="1042">
        <v>9901</v>
      </c>
      <c r="E751" s="223" t="s">
        <v>2157</v>
      </c>
      <c r="F751" s="223" t="s">
        <v>44</v>
      </c>
      <c r="G751" s="230">
        <v>7009085325</v>
      </c>
      <c r="H751" s="230">
        <f t="shared" si="20"/>
        <v>48</v>
      </c>
      <c r="I751" s="223" t="s">
        <v>2153</v>
      </c>
      <c r="J751" s="223" t="s">
        <v>66</v>
      </c>
      <c r="K751" s="230" t="s">
        <v>53</v>
      </c>
      <c r="L751" s="230" t="s">
        <v>48</v>
      </c>
      <c r="M751" s="230">
        <v>40</v>
      </c>
      <c r="N751" s="226" t="s">
        <v>408</v>
      </c>
      <c r="O751" s="226" t="s">
        <v>863</v>
      </c>
      <c r="P751" s="227"/>
      <c r="Q751" s="226" t="s">
        <v>2200</v>
      </c>
      <c r="R751" s="226"/>
      <c r="S751" s="226"/>
      <c r="T751" s="173"/>
      <c r="U751" s="177"/>
      <c r="V751" s="173"/>
      <c r="W751" s="196"/>
      <c r="X751" s="173"/>
      <c r="Y751" s="173"/>
      <c r="Z751" s="173"/>
      <c r="AA751" s="72"/>
      <c r="AB751" s="72"/>
      <c r="AC751" s="226"/>
      <c r="AD751" s="211"/>
      <c r="AE751" s="211"/>
      <c r="AF751" s="211"/>
      <c r="AG751" s="211"/>
      <c r="AH751" s="205"/>
      <c r="AI751" s="226"/>
      <c r="AJ751" s="318"/>
      <c r="AK751" s="226"/>
      <c r="AL751" s="226"/>
      <c r="AM751" s="226"/>
      <c r="AN751" s="370"/>
      <c r="AO751" s="487"/>
      <c r="AP751" s="488"/>
      <c r="AQ751" s="492"/>
      <c r="AR751" s="373"/>
      <c r="AS751" s="490"/>
      <c r="AT751" s="325"/>
      <c r="AU751" s="505"/>
      <c r="AV751" s="506"/>
      <c r="AW751" s="505"/>
      <c r="AX751" s="507"/>
      <c r="AY751" s="508"/>
      <c r="AZ751" s="505"/>
      <c r="BA751" s="509"/>
      <c r="BB751" s="509"/>
      <c r="BC751" s="505"/>
      <c r="BD751" s="505"/>
      <c r="BE751" s="505"/>
      <c r="BF751" s="505"/>
      <c r="BG751" s="505"/>
      <c r="BH751" s="226"/>
      <c r="BI751" s="226"/>
      <c r="BJ751" s="341"/>
      <c r="BK751" s="342"/>
      <c r="BL751" s="226"/>
      <c r="BM751" s="226"/>
      <c r="BN751" s="226"/>
      <c r="BO751" s="1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226"/>
      <c r="CC751" s="226"/>
      <c r="CD751" s="226"/>
      <c r="CE751" s="226"/>
      <c r="CF751" s="226"/>
      <c r="CG751" s="226"/>
      <c r="CH751" s="226"/>
      <c r="CI751" s="226"/>
      <c r="CJ751" s="226"/>
      <c r="CK751" s="226"/>
      <c r="CL751" s="66"/>
      <c r="CM751" s="66"/>
      <c r="CN751" s="66"/>
      <c r="CO751" s="66"/>
      <c r="CP751" s="66"/>
      <c r="CQ751" s="66"/>
      <c r="CR751" s="66"/>
      <c r="CS751" s="66"/>
      <c r="CT751" s="226"/>
      <c r="CU751" s="226"/>
      <c r="CV751" s="158"/>
      <c r="CW751" s="158"/>
      <c r="CX751" s="62"/>
      <c r="CY751" s="62"/>
      <c r="CZ751" s="335"/>
      <c r="DA751" s="226"/>
      <c r="DB751" s="226"/>
      <c r="DC751" s="226"/>
      <c r="DD751" s="226"/>
      <c r="DE751" s="226"/>
      <c r="DF751" s="226"/>
      <c r="DG751" s="4"/>
      <c r="DH751" s="226"/>
      <c r="DI751" s="226"/>
      <c r="DJ751" s="226"/>
      <c r="DK751" s="226"/>
      <c r="DL751" s="231"/>
      <c r="DM751" s="226"/>
      <c r="DN751" s="62"/>
      <c r="DO751" s="46" t="s">
        <v>48</v>
      </c>
      <c r="DP751" s="544" t="s">
        <v>158</v>
      </c>
      <c r="DQ751" s="230"/>
      <c r="DR751" s="547"/>
      <c r="DS751" s="547"/>
      <c r="DT751" s="230"/>
      <c r="DU751" s="230"/>
      <c r="DV751" s="230"/>
      <c r="DW751" s="230"/>
      <c r="DX751" s="223" t="s">
        <v>863</v>
      </c>
      <c r="DY751" s="223" t="s">
        <v>863</v>
      </c>
      <c r="DZ751" s="230">
        <v>11203</v>
      </c>
      <c r="EA751" s="230">
        <v>62.5</v>
      </c>
      <c r="EB751" s="223">
        <v>37.5</v>
      </c>
      <c r="EC751" s="223" t="s">
        <v>863</v>
      </c>
      <c r="ED751" s="223" t="s">
        <v>863</v>
      </c>
      <c r="EE751" s="223" t="s">
        <v>863</v>
      </c>
      <c r="EF751" s="223" t="s">
        <v>863</v>
      </c>
      <c r="EG751" s="223">
        <v>0</v>
      </c>
      <c r="EH751" s="547"/>
      <c r="EI751" s="282"/>
      <c r="EJ751" s="282"/>
      <c r="EK751" s="457"/>
      <c r="EL751" s="457"/>
      <c r="EM751" s="457"/>
      <c r="EN751" s="457"/>
      <c r="EO751" s="457"/>
      <c r="EP751" s="548"/>
      <c r="EQ751" s="548"/>
      <c r="ER751" s="457"/>
      <c r="ES751" s="548"/>
      <c r="ET751" s="548"/>
      <c r="EU751" s="233"/>
      <c r="EV751" s="457"/>
      <c r="EW751" s="457"/>
      <c r="EX751" s="93"/>
      <c r="EY751" s="93"/>
      <c r="EZ751" s="93"/>
      <c r="FA751" s="93"/>
      <c r="FB751" s="601"/>
      <c r="FC751" s="601"/>
      <c r="FD751" s="93"/>
      <c r="FE751" s="93"/>
      <c r="FF751" s="714"/>
      <c r="FG751" s="93"/>
      <c r="FH751" s="589"/>
      <c r="FI751" s="589"/>
      <c r="FJ751" s="589"/>
      <c r="FK751" s="592"/>
      <c r="FL751" s="592"/>
      <c r="FM751" s="592"/>
      <c r="FN751" s="733"/>
      <c r="FO751" s="544"/>
      <c r="FP751" s="93"/>
      <c r="FQ751" s="101"/>
      <c r="FR751" s="93"/>
      <c r="FS751" s="93"/>
      <c r="FT751" s="93"/>
      <c r="FU751" s="93"/>
      <c r="FV751" s="93"/>
      <c r="FW751" s="93"/>
      <c r="FX751" s="93"/>
      <c r="FY751" s="93"/>
      <c r="FZ751" s="93"/>
      <c r="GA751" s="93"/>
      <c r="GB751" s="93"/>
      <c r="GC751" s="93"/>
      <c r="GD751" s="93"/>
      <c r="GE751" s="93"/>
      <c r="GF751" s="93"/>
      <c r="GG751" s="93"/>
      <c r="GH751" s="93"/>
      <c r="GI751" s="93"/>
      <c r="GJ751" s="93"/>
      <c r="GK751" s="93"/>
      <c r="GL751" s="93"/>
      <c r="GM751" s="93"/>
      <c r="GN751" s="93"/>
      <c r="GO751" s="93"/>
      <c r="GP751" s="93"/>
      <c r="GQ751" s="93"/>
      <c r="GR751" s="225"/>
      <c r="GS751" s="225"/>
    </row>
    <row r="752" spans="1:201" ht="15.75" hidden="1" x14ac:dyDescent="0.25">
      <c r="A752" s="101">
        <v>633</v>
      </c>
      <c r="B752" s="228">
        <f>COUNTIFS($E$1:E752,E752,$G$1:G752,G752)</f>
        <v>1</v>
      </c>
      <c r="C752" s="228"/>
      <c r="D752" s="1050">
        <v>9902</v>
      </c>
      <c r="E752" s="209" t="s">
        <v>2158</v>
      </c>
      <c r="F752" s="209" t="s">
        <v>41</v>
      </c>
      <c r="G752" s="207">
        <v>6855140072</v>
      </c>
      <c r="H752" s="207">
        <f t="shared" si="20"/>
        <v>50</v>
      </c>
      <c r="I752" s="209" t="s">
        <v>2153</v>
      </c>
      <c r="J752" s="209" t="s">
        <v>2159</v>
      </c>
      <c r="K752" s="207" t="s">
        <v>53</v>
      </c>
      <c r="L752" s="207" t="s">
        <v>48</v>
      </c>
      <c r="M752" s="207">
        <v>4</v>
      </c>
      <c r="N752" s="213">
        <v>3</v>
      </c>
      <c r="O752" s="213" t="s">
        <v>863</v>
      </c>
      <c r="P752" s="227"/>
      <c r="Q752" s="226" t="s">
        <v>2200</v>
      </c>
      <c r="R752" s="226"/>
      <c r="S752" s="226"/>
      <c r="T752" s="173"/>
      <c r="U752" s="177"/>
      <c r="V752" s="173"/>
      <c r="W752" s="196"/>
      <c r="X752" s="173"/>
      <c r="Y752" s="173"/>
      <c r="Z752" s="173"/>
      <c r="AD752" s="211"/>
      <c r="AE752" s="211"/>
      <c r="AF752" s="211"/>
      <c r="AG752" s="211"/>
      <c r="AH752" s="205"/>
      <c r="AI752" s="226"/>
      <c r="AJ752" s="318"/>
      <c r="AL752" s="226"/>
      <c r="AN752" s="370"/>
      <c r="AO752" s="487"/>
      <c r="AP752" s="488"/>
      <c r="AQ752" s="492"/>
      <c r="AR752" s="373"/>
      <c r="AS752" s="490"/>
      <c r="AT752" s="325"/>
      <c r="AU752" s="505"/>
      <c r="AV752" s="506"/>
      <c r="AW752" s="505"/>
      <c r="AX752" s="507"/>
      <c r="AY752" s="508"/>
      <c r="AZ752" s="505"/>
      <c r="BA752" s="509"/>
      <c r="BB752" s="509"/>
      <c r="BC752" s="505"/>
      <c r="BD752" s="505"/>
      <c r="BE752" s="505"/>
      <c r="BF752" s="505"/>
      <c r="BG752" s="505"/>
      <c r="BJ752" s="341"/>
      <c r="BK752" s="342"/>
      <c r="BL752" s="226"/>
      <c r="BM752" s="226"/>
      <c r="BO752" s="162"/>
      <c r="BP752" s="62"/>
      <c r="BQ752" s="62"/>
      <c r="CB752" s="226"/>
      <c r="CC752" s="226"/>
      <c r="CL752" s="66"/>
      <c r="CM752" s="66"/>
      <c r="CT752" s="226"/>
      <c r="CU752" s="226"/>
      <c r="CV752" s="158"/>
      <c r="CW752" s="158"/>
      <c r="CX752" s="62"/>
      <c r="CY752" s="62"/>
      <c r="CZ752" s="335"/>
      <c r="DB752" s="226"/>
      <c r="DG752" s="4"/>
      <c r="DI752" s="226"/>
      <c r="DL752" s="231"/>
      <c r="DO752" s="46" t="s">
        <v>48</v>
      </c>
      <c r="DP752" s="544" t="s">
        <v>161</v>
      </c>
      <c r="DX752" s="223" t="s">
        <v>863</v>
      </c>
      <c r="DY752" s="223" t="s">
        <v>863</v>
      </c>
      <c r="DZ752" s="230">
        <v>326</v>
      </c>
      <c r="EA752" s="223">
        <v>27.6</v>
      </c>
      <c r="EB752" s="223">
        <v>72.400000000000006</v>
      </c>
      <c r="EC752" s="223" t="s">
        <v>863</v>
      </c>
      <c r="ED752" s="223" t="s">
        <v>863</v>
      </c>
      <c r="EE752" s="223" t="s">
        <v>863</v>
      </c>
      <c r="EF752" s="223" t="s">
        <v>863</v>
      </c>
      <c r="EG752" s="223">
        <v>0</v>
      </c>
      <c r="EU752" s="233"/>
      <c r="EX752" s="93"/>
      <c r="FB752" s="601"/>
      <c r="FC752" s="601"/>
      <c r="FD752" s="93"/>
      <c r="FE752" s="93"/>
      <c r="FF752" s="714"/>
      <c r="FH752" s="589"/>
      <c r="FI752" s="589"/>
      <c r="FJ752" s="589"/>
      <c r="FK752" s="592"/>
      <c r="FL752" s="592"/>
      <c r="FM752" s="592"/>
      <c r="FN752" s="733"/>
      <c r="FO752" s="544"/>
      <c r="FP752" s="93"/>
      <c r="FQ752" s="101"/>
      <c r="FR752" s="93"/>
      <c r="GR752" s="225"/>
      <c r="GS752" s="225"/>
    </row>
    <row r="753" spans="1:201" s="552" customFormat="1" ht="15.75" hidden="1" x14ac:dyDescent="0.25">
      <c r="A753" s="101">
        <v>634</v>
      </c>
      <c r="B753" s="228">
        <f>COUNTIFS($E$1:E753,E753,$G$1:G753,G753)</f>
        <v>1</v>
      </c>
      <c r="C753" s="228"/>
      <c r="D753" s="1042">
        <v>9911</v>
      </c>
      <c r="E753" s="223" t="s">
        <v>2160</v>
      </c>
      <c r="F753" s="223" t="s">
        <v>65</v>
      </c>
      <c r="G753" s="230">
        <v>7056175676</v>
      </c>
      <c r="H753" s="230">
        <f t="shared" si="20"/>
        <v>48</v>
      </c>
      <c r="I753" s="223" t="s">
        <v>2161</v>
      </c>
      <c r="J753" s="223" t="s">
        <v>2162</v>
      </c>
      <c r="K753" s="223" t="s">
        <v>53</v>
      </c>
      <c r="L753" s="230" t="s">
        <v>48</v>
      </c>
      <c r="M753" s="230">
        <v>6</v>
      </c>
      <c r="N753" s="226">
        <v>3</v>
      </c>
      <c r="O753" s="75" t="s">
        <v>863</v>
      </c>
      <c r="P753" s="227"/>
      <c r="Q753" s="226" t="s">
        <v>2200</v>
      </c>
      <c r="R753" s="226"/>
      <c r="S753" s="226"/>
      <c r="T753" s="173"/>
      <c r="U753" s="177"/>
      <c r="V753" s="173"/>
      <c r="W753" s="196"/>
      <c r="X753" s="173"/>
      <c r="Y753" s="173"/>
      <c r="Z753" s="173"/>
      <c r="AA753" s="72"/>
      <c r="AB753" s="72"/>
      <c r="AC753" s="226"/>
      <c r="AD753" s="211"/>
      <c r="AE753" s="211"/>
      <c r="AF753" s="211"/>
      <c r="AG753" s="211"/>
      <c r="AH753" s="205"/>
      <c r="AI753" s="226"/>
      <c r="AJ753" s="318"/>
      <c r="AK753" s="226"/>
      <c r="AL753" s="226"/>
      <c r="AM753" s="226"/>
      <c r="AN753" s="370"/>
      <c r="AO753" s="487"/>
      <c r="AP753" s="488"/>
      <c r="AQ753" s="492"/>
      <c r="AR753" s="373"/>
      <c r="AS753" s="490"/>
      <c r="AT753" s="325"/>
      <c r="AU753" s="505"/>
      <c r="AV753" s="506"/>
      <c r="AW753" s="505"/>
      <c r="AX753" s="507"/>
      <c r="AY753" s="508"/>
      <c r="AZ753" s="505"/>
      <c r="BA753" s="509"/>
      <c r="BB753" s="509"/>
      <c r="BC753" s="505"/>
      <c r="BD753" s="505"/>
      <c r="BE753" s="505"/>
      <c r="BF753" s="505"/>
      <c r="BG753" s="505"/>
      <c r="BH753" s="226"/>
      <c r="BI753" s="226"/>
      <c r="BJ753" s="341"/>
      <c r="BK753" s="342"/>
      <c r="BL753" s="226"/>
      <c r="BM753" s="226"/>
      <c r="BN753" s="226"/>
      <c r="BO753" s="162"/>
      <c r="BP753" s="62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226"/>
      <c r="CC753" s="226"/>
      <c r="CD753" s="226"/>
      <c r="CE753" s="226"/>
      <c r="CF753" s="226"/>
      <c r="CG753" s="226"/>
      <c r="CH753" s="226"/>
      <c r="CI753" s="226"/>
      <c r="CJ753" s="226"/>
      <c r="CK753" s="226"/>
      <c r="CL753" s="66"/>
      <c r="CM753" s="66"/>
      <c r="CN753" s="66"/>
      <c r="CO753" s="66"/>
      <c r="CP753" s="66"/>
      <c r="CQ753" s="66"/>
      <c r="CR753" s="66"/>
      <c r="CS753" s="66"/>
      <c r="CT753" s="226"/>
      <c r="CU753" s="226"/>
      <c r="CV753" s="158"/>
      <c r="CW753" s="158"/>
      <c r="CX753" s="62"/>
      <c r="CY753" s="62"/>
      <c r="CZ753" s="335"/>
      <c r="DA753" s="226"/>
      <c r="DB753" s="226"/>
      <c r="DC753" s="226"/>
      <c r="DD753" s="226"/>
      <c r="DE753" s="226"/>
      <c r="DF753" s="226"/>
      <c r="DG753" s="4"/>
      <c r="DH753" s="226"/>
      <c r="DI753" s="226"/>
      <c r="DJ753" s="226"/>
      <c r="DK753" s="226"/>
      <c r="DL753" s="231"/>
      <c r="DM753" s="226"/>
      <c r="DN753" s="62"/>
      <c r="DO753" s="46" t="s">
        <v>48</v>
      </c>
      <c r="DP753" s="544" t="s">
        <v>158</v>
      </c>
      <c r="DQ753" s="230"/>
      <c r="DR753" s="547"/>
      <c r="DS753" s="547"/>
      <c r="DT753" s="230"/>
      <c r="DU753" s="230"/>
      <c r="DV753" s="230"/>
      <c r="DW753" s="230"/>
      <c r="DX753" s="223" t="s">
        <v>863</v>
      </c>
      <c r="DY753" s="223" t="s">
        <v>863</v>
      </c>
      <c r="DZ753" s="230">
        <v>306</v>
      </c>
      <c r="EA753" s="223">
        <v>13</v>
      </c>
      <c r="EB753" s="223">
        <v>87</v>
      </c>
      <c r="EC753" s="223" t="s">
        <v>863</v>
      </c>
      <c r="ED753" s="223" t="s">
        <v>863</v>
      </c>
      <c r="EE753" s="223" t="s">
        <v>863</v>
      </c>
      <c r="EF753" s="223" t="s">
        <v>863</v>
      </c>
      <c r="EG753" s="223">
        <v>0</v>
      </c>
      <c r="EH753" s="547"/>
      <c r="EI753" s="282"/>
      <c r="EJ753" s="282"/>
      <c r="EK753" s="457"/>
      <c r="EL753" s="457"/>
      <c r="EM753" s="457"/>
      <c r="EN753" s="457"/>
      <c r="EO753" s="457"/>
      <c r="EP753" s="548"/>
      <c r="EQ753" s="548"/>
      <c r="ER753" s="457"/>
      <c r="ES753" s="548"/>
      <c r="ET753" s="548"/>
      <c r="EU753" s="233"/>
      <c r="EV753" s="457"/>
      <c r="EW753" s="457"/>
      <c r="EX753" s="93"/>
      <c r="EY753" s="93"/>
      <c r="EZ753" s="93"/>
      <c r="FA753" s="93"/>
      <c r="FB753" s="601"/>
      <c r="FC753" s="601"/>
      <c r="FD753" s="93"/>
      <c r="FE753" s="93"/>
      <c r="FF753" s="714"/>
      <c r="FG753" s="93"/>
      <c r="FH753" s="589"/>
      <c r="FI753" s="589"/>
      <c r="FJ753" s="589"/>
      <c r="FK753" s="592"/>
      <c r="FL753" s="592"/>
      <c r="FM753" s="592"/>
      <c r="FN753" s="733"/>
      <c r="FO753" s="544"/>
      <c r="FP753" s="93"/>
      <c r="FQ753" s="101"/>
      <c r="FR753" s="93"/>
      <c r="FS753" s="93"/>
      <c r="FT753" s="93"/>
      <c r="FU753" s="93"/>
      <c r="FV753" s="93"/>
      <c r="FW753" s="93"/>
      <c r="FX753" s="93"/>
      <c r="FY753" s="93"/>
      <c r="FZ753" s="93"/>
      <c r="GA753" s="93"/>
      <c r="GB753" s="93"/>
      <c r="GC753" s="93"/>
      <c r="GD753" s="93"/>
      <c r="GE753" s="93"/>
      <c r="GF753" s="93"/>
      <c r="GG753" s="93"/>
      <c r="GH753" s="93"/>
      <c r="GI753" s="93"/>
      <c r="GJ753" s="93"/>
      <c r="GK753" s="93"/>
      <c r="GL753" s="93"/>
      <c r="GM753" s="93"/>
      <c r="GN753" s="93"/>
      <c r="GO753" s="93"/>
      <c r="GP753" s="93"/>
      <c r="GQ753" s="93"/>
      <c r="GR753" s="225"/>
      <c r="GS753" s="225"/>
    </row>
    <row r="754" spans="1:201" s="260" customFormat="1" ht="15.75" hidden="1" x14ac:dyDescent="0.25">
      <c r="A754" s="101">
        <v>635</v>
      </c>
      <c r="B754" s="228">
        <f>COUNTIFS($E$1:E754,E754,$G$1:G754,G754)</f>
        <v>1</v>
      </c>
      <c r="C754" s="228"/>
      <c r="D754" s="1042">
        <v>9912</v>
      </c>
      <c r="E754" s="223" t="s">
        <v>2163</v>
      </c>
      <c r="F754" s="223" t="s">
        <v>2164</v>
      </c>
      <c r="G754" s="230">
        <v>7605174456</v>
      </c>
      <c r="H754" s="230">
        <f t="shared" si="20"/>
        <v>42</v>
      </c>
      <c r="I754" s="223" t="s">
        <v>2161</v>
      </c>
      <c r="J754" s="223" t="s">
        <v>2165</v>
      </c>
      <c r="K754" s="230" t="s">
        <v>53</v>
      </c>
      <c r="L754" s="230" t="s">
        <v>48</v>
      </c>
      <c r="M754" s="230">
        <v>7</v>
      </c>
      <c r="N754" s="226">
        <v>7</v>
      </c>
      <c r="O754" s="75" t="s">
        <v>863</v>
      </c>
      <c r="P754" s="227"/>
      <c r="Q754" s="226" t="s">
        <v>2200</v>
      </c>
      <c r="R754" s="226"/>
      <c r="S754" s="226"/>
      <c r="T754" s="173"/>
      <c r="U754" s="177"/>
      <c r="V754" s="173"/>
      <c r="W754" s="196"/>
      <c r="X754" s="173"/>
      <c r="Y754" s="173"/>
      <c r="Z754" s="173"/>
      <c r="AA754" s="72"/>
      <c r="AB754" s="72"/>
      <c r="AC754" s="226"/>
      <c r="AD754" s="211"/>
      <c r="AE754" s="211"/>
      <c r="AF754" s="211"/>
      <c r="AG754" s="211"/>
      <c r="AH754" s="205"/>
      <c r="AI754" s="226"/>
      <c r="AJ754" s="318"/>
      <c r="AK754" s="226"/>
      <c r="AL754" s="226"/>
      <c r="AM754" s="226"/>
      <c r="AN754" s="370"/>
      <c r="AO754" s="487"/>
      <c r="AP754" s="488"/>
      <c r="AQ754" s="492"/>
      <c r="AR754" s="373"/>
      <c r="AS754" s="490"/>
      <c r="AT754" s="325"/>
      <c r="AU754" s="505"/>
      <c r="AV754" s="506"/>
      <c r="AW754" s="505"/>
      <c r="AX754" s="507"/>
      <c r="AY754" s="508"/>
      <c r="AZ754" s="505"/>
      <c r="BA754" s="509"/>
      <c r="BB754" s="509"/>
      <c r="BC754" s="505"/>
      <c r="BD754" s="505"/>
      <c r="BE754" s="505"/>
      <c r="BF754" s="505"/>
      <c r="BG754" s="505"/>
      <c r="BH754" s="226"/>
      <c r="BI754" s="226"/>
      <c r="BJ754" s="341"/>
      <c r="BK754" s="342"/>
      <c r="BL754" s="226"/>
      <c r="BM754" s="226"/>
      <c r="BN754" s="226"/>
      <c r="BO754" s="162"/>
      <c r="BP754" s="62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226"/>
      <c r="CC754" s="226"/>
      <c r="CD754" s="226"/>
      <c r="CE754" s="226"/>
      <c r="CF754" s="226"/>
      <c r="CG754" s="226"/>
      <c r="CH754" s="226"/>
      <c r="CI754" s="226"/>
      <c r="CJ754" s="226"/>
      <c r="CK754" s="226"/>
      <c r="CL754" s="66"/>
      <c r="CM754" s="66"/>
      <c r="CN754" s="66"/>
      <c r="CO754" s="66"/>
      <c r="CP754" s="66"/>
      <c r="CQ754" s="66"/>
      <c r="CR754" s="66"/>
      <c r="CS754" s="66"/>
      <c r="CT754" s="226"/>
      <c r="CU754" s="226"/>
      <c r="CV754" s="158"/>
      <c r="CW754" s="158"/>
      <c r="CX754" s="62"/>
      <c r="CY754" s="62"/>
      <c r="CZ754" s="335"/>
      <c r="DA754" s="226"/>
      <c r="DB754" s="226"/>
      <c r="DC754" s="226"/>
      <c r="DD754" s="226"/>
      <c r="DE754" s="226"/>
      <c r="DF754" s="226"/>
      <c r="DG754" s="4"/>
      <c r="DH754" s="226"/>
      <c r="DI754" s="226"/>
      <c r="DJ754" s="226"/>
      <c r="DK754" s="226"/>
      <c r="DL754" s="231"/>
      <c r="DM754" s="226"/>
      <c r="DN754" s="62"/>
      <c r="DO754" s="46" t="s">
        <v>48</v>
      </c>
      <c r="DP754" s="544" t="s">
        <v>161</v>
      </c>
      <c r="DQ754" s="230"/>
      <c r="DR754" s="547"/>
      <c r="DS754" s="547"/>
      <c r="DT754" s="230"/>
      <c r="DU754" s="230"/>
      <c r="DV754" s="230"/>
      <c r="DW754" s="230"/>
      <c r="DX754" s="230">
        <v>136.4</v>
      </c>
      <c r="DY754" s="223" t="s">
        <v>863</v>
      </c>
      <c r="DZ754" s="230">
        <v>46629</v>
      </c>
      <c r="EA754" s="223">
        <v>94</v>
      </c>
      <c r="EB754" s="223">
        <v>6</v>
      </c>
      <c r="EC754" s="230">
        <v>80.5</v>
      </c>
      <c r="ED754" s="230">
        <v>47464</v>
      </c>
      <c r="EE754" s="223" t="s">
        <v>863</v>
      </c>
      <c r="EF754" s="230">
        <v>5.21</v>
      </c>
      <c r="EG754" s="218">
        <v>0</v>
      </c>
      <c r="EH754" s="547"/>
      <c r="EI754" s="282"/>
      <c r="EJ754" s="282"/>
      <c r="EK754" s="457"/>
      <c r="EL754" s="457"/>
      <c r="EM754" s="457"/>
      <c r="EN754" s="457"/>
      <c r="EO754" s="457"/>
      <c r="EP754" s="548"/>
      <c r="EQ754" s="548"/>
      <c r="ER754" s="457"/>
      <c r="ES754" s="548"/>
      <c r="ET754" s="548"/>
      <c r="EU754" s="233"/>
      <c r="EV754" s="457"/>
      <c r="EW754" s="457"/>
      <c r="EX754" s="93"/>
      <c r="EY754" s="93"/>
      <c r="EZ754" s="93"/>
      <c r="FA754" s="93"/>
      <c r="FB754" s="601"/>
      <c r="FC754" s="601"/>
      <c r="FD754" s="93"/>
      <c r="FE754" s="93"/>
      <c r="FF754" s="714"/>
      <c r="FG754" s="93"/>
      <c r="FH754" s="589"/>
      <c r="FI754" s="589"/>
      <c r="FJ754" s="589"/>
      <c r="FK754" s="592"/>
      <c r="FL754" s="592"/>
      <c r="FM754" s="592"/>
      <c r="FN754" s="733"/>
      <c r="FO754" s="544"/>
      <c r="FP754" s="93"/>
      <c r="FQ754" s="101"/>
      <c r="FR754" s="93"/>
      <c r="FS754" s="93"/>
      <c r="FT754" s="93"/>
      <c r="FU754" s="93"/>
      <c r="FV754" s="93"/>
      <c r="FW754" s="93"/>
      <c r="FX754" s="93"/>
      <c r="FY754" s="93"/>
      <c r="FZ754" s="93"/>
      <c r="GA754" s="93"/>
      <c r="GB754" s="93"/>
      <c r="GC754" s="93"/>
      <c r="GD754" s="93"/>
      <c r="GE754" s="93"/>
      <c r="GF754" s="93"/>
      <c r="GG754" s="93"/>
      <c r="GH754" s="93"/>
      <c r="GI754" s="93"/>
      <c r="GJ754" s="93"/>
      <c r="GK754" s="93"/>
      <c r="GL754" s="93"/>
      <c r="GM754" s="93"/>
      <c r="GN754" s="93"/>
      <c r="GO754" s="93"/>
      <c r="GP754" s="93"/>
      <c r="GQ754" s="93"/>
      <c r="GR754" s="225"/>
      <c r="GS754" s="225"/>
    </row>
    <row r="755" spans="1:201" ht="15.75" hidden="1" x14ac:dyDescent="0.25">
      <c r="A755" s="101">
        <v>636</v>
      </c>
      <c r="B755" s="228">
        <f>COUNTIFS($E$1:E755,E755,$G$1:G755,G755)</f>
        <v>1</v>
      </c>
      <c r="C755" s="228"/>
      <c r="D755" s="1042">
        <v>9913</v>
      </c>
      <c r="E755" s="223" t="s">
        <v>2166</v>
      </c>
      <c r="F755" s="223" t="s">
        <v>54</v>
      </c>
      <c r="G755" s="230">
        <v>6855141502</v>
      </c>
      <c r="H755" s="207">
        <f t="shared" si="20"/>
        <v>50</v>
      </c>
      <c r="I755" s="223" t="s">
        <v>2161</v>
      </c>
      <c r="J755" s="223" t="s">
        <v>34</v>
      </c>
      <c r="K755" s="230" t="s">
        <v>53</v>
      </c>
      <c r="L755" s="230" t="s">
        <v>48</v>
      </c>
      <c r="M755" s="207">
        <v>4</v>
      </c>
      <c r="N755" s="213" t="s">
        <v>571</v>
      </c>
      <c r="O755" s="213" t="s">
        <v>863</v>
      </c>
      <c r="P755" s="227"/>
      <c r="Q755" s="213" t="s">
        <v>2200</v>
      </c>
      <c r="R755" s="226"/>
      <c r="S755" s="226"/>
      <c r="T755" s="173"/>
      <c r="U755" s="177"/>
      <c r="V755" s="173"/>
      <c r="W755" s="196"/>
      <c r="X755" s="173"/>
      <c r="Y755" s="173"/>
      <c r="Z755" s="173"/>
      <c r="AD755" s="211"/>
      <c r="AE755" s="211"/>
      <c r="AF755" s="211"/>
      <c r="AG755" s="211"/>
      <c r="AH755" s="205"/>
      <c r="AI755" s="226"/>
      <c r="AJ755" s="318"/>
      <c r="AL755" s="226"/>
      <c r="AN755" s="370"/>
      <c r="AO755" s="487"/>
      <c r="AP755" s="488"/>
      <c r="AQ755" s="492"/>
      <c r="AR755" s="373"/>
      <c r="AS755" s="490"/>
      <c r="AT755" s="325"/>
      <c r="AU755" s="505"/>
      <c r="AV755" s="506"/>
      <c r="AW755" s="505"/>
      <c r="AX755" s="507"/>
      <c r="AY755" s="508"/>
      <c r="AZ755" s="505"/>
      <c r="BA755" s="509"/>
      <c r="BB755" s="509"/>
      <c r="BC755" s="505"/>
      <c r="BD755" s="505"/>
      <c r="BE755" s="505"/>
      <c r="BF755" s="505"/>
      <c r="BG755" s="505"/>
      <c r="BJ755" s="341"/>
      <c r="BK755" s="342"/>
      <c r="BL755" s="226"/>
      <c r="BM755" s="226"/>
      <c r="BO755" s="162"/>
      <c r="BP755" s="62"/>
      <c r="BQ755" s="62"/>
      <c r="CB755" s="226"/>
      <c r="CC755" s="226"/>
      <c r="CL755" s="66"/>
      <c r="CM755" s="66"/>
      <c r="CT755" s="226"/>
      <c r="CU755" s="226"/>
      <c r="CV755" s="158"/>
      <c r="CW755" s="158"/>
      <c r="CX755" s="62"/>
      <c r="CY755" s="62"/>
      <c r="CZ755" s="335"/>
      <c r="DB755" s="226"/>
      <c r="DG755" s="4"/>
      <c r="DI755" s="226"/>
      <c r="DL755" s="231"/>
      <c r="DO755" s="46" t="s">
        <v>48</v>
      </c>
      <c r="DP755" s="544" t="s">
        <v>161</v>
      </c>
      <c r="DX755" s="223" t="s">
        <v>863</v>
      </c>
      <c r="DY755" s="223" t="s">
        <v>863</v>
      </c>
      <c r="DZ755" s="230">
        <v>239</v>
      </c>
      <c r="EA755" s="223">
        <v>11.3</v>
      </c>
      <c r="EB755" s="223">
        <v>88.7</v>
      </c>
      <c r="EC755" s="223" t="s">
        <v>863</v>
      </c>
      <c r="ED755" s="223" t="s">
        <v>863</v>
      </c>
      <c r="EE755" s="223" t="s">
        <v>863</v>
      </c>
      <c r="EF755" s="223" t="s">
        <v>863</v>
      </c>
      <c r="EG755" s="223">
        <v>0</v>
      </c>
      <c r="EU755" s="233"/>
      <c r="EX755" s="93"/>
      <c r="FB755" s="601"/>
      <c r="FC755" s="601"/>
      <c r="FD755" s="93"/>
      <c r="FE755" s="93"/>
      <c r="FF755" s="714"/>
      <c r="FH755" s="589"/>
      <c r="FI755" s="589"/>
      <c r="FJ755" s="589"/>
      <c r="FK755" s="592"/>
      <c r="FL755" s="592"/>
      <c r="FM755" s="592"/>
      <c r="FN755" s="733"/>
      <c r="FO755" s="544"/>
      <c r="FP755" s="93"/>
      <c r="FQ755" s="101"/>
      <c r="FR755" s="93"/>
      <c r="GR755" s="225"/>
      <c r="GS755" s="225"/>
    </row>
    <row r="756" spans="1:201" s="552" customFormat="1" ht="15.75" hidden="1" x14ac:dyDescent="0.25">
      <c r="A756" s="101">
        <v>637</v>
      </c>
      <c r="B756" s="228">
        <f>COUNTIFS($E$1:E756,E756,$G$1:G756,G756)</f>
        <v>1</v>
      </c>
      <c r="C756" s="228"/>
      <c r="D756" s="1042">
        <v>9917</v>
      </c>
      <c r="E756" s="223" t="s">
        <v>2167</v>
      </c>
      <c r="F756" s="223" t="s">
        <v>597</v>
      </c>
      <c r="G756" s="230">
        <v>7258215866</v>
      </c>
      <c r="H756" s="230">
        <f t="shared" si="20"/>
        <v>46</v>
      </c>
      <c r="I756" s="223" t="s">
        <v>2168</v>
      </c>
      <c r="J756" s="223" t="s">
        <v>1106</v>
      </c>
      <c r="K756" s="223" t="s">
        <v>53</v>
      </c>
      <c r="L756" s="230" t="s">
        <v>48</v>
      </c>
      <c r="M756" s="230">
        <v>8.5</v>
      </c>
      <c r="N756" s="226">
        <v>8</v>
      </c>
      <c r="O756" s="226" t="s">
        <v>863</v>
      </c>
      <c r="P756" s="227"/>
      <c r="Q756" s="226" t="s">
        <v>2200</v>
      </c>
      <c r="R756" s="226"/>
      <c r="S756" s="226"/>
      <c r="T756" s="173"/>
      <c r="U756" s="177"/>
      <c r="V756" s="173"/>
      <c r="W756" s="196"/>
      <c r="X756" s="173"/>
      <c r="Y756" s="173"/>
      <c r="Z756" s="173"/>
      <c r="AA756" s="72"/>
      <c r="AB756" s="72"/>
      <c r="AC756" s="226"/>
      <c r="AD756" s="211"/>
      <c r="AE756" s="211"/>
      <c r="AF756" s="211"/>
      <c r="AG756" s="211"/>
      <c r="AH756" s="205"/>
      <c r="AI756" s="226"/>
      <c r="AJ756" s="318"/>
      <c r="AK756" s="226"/>
      <c r="AL756" s="226"/>
      <c r="AM756" s="226"/>
      <c r="AN756" s="370"/>
      <c r="AO756" s="487"/>
      <c r="AP756" s="488"/>
      <c r="AQ756" s="492"/>
      <c r="AR756" s="373"/>
      <c r="AS756" s="490"/>
      <c r="AT756" s="325"/>
      <c r="AU756" s="505"/>
      <c r="AV756" s="506"/>
      <c r="AW756" s="505"/>
      <c r="AX756" s="507"/>
      <c r="AY756" s="508"/>
      <c r="AZ756" s="505"/>
      <c r="BA756" s="509"/>
      <c r="BB756" s="509"/>
      <c r="BC756" s="505"/>
      <c r="BD756" s="505"/>
      <c r="BE756" s="505"/>
      <c r="BF756" s="505"/>
      <c r="BG756" s="505"/>
      <c r="BH756" s="226"/>
      <c r="BI756" s="226"/>
      <c r="BJ756" s="341"/>
      <c r="BK756" s="342"/>
      <c r="BL756" s="226"/>
      <c r="BM756" s="226"/>
      <c r="BN756" s="226"/>
      <c r="BO756" s="162"/>
      <c r="BP756" s="62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226"/>
      <c r="CC756" s="226"/>
      <c r="CD756" s="226"/>
      <c r="CE756" s="226"/>
      <c r="CF756" s="226"/>
      <c r="CG756" s="226"/>
      <c r="CH756" s="226"/>
      <c r="CI756" s="226"/>
      <c r="CJ756" s="226"/>
      <c r="CK756" s="226"/>
      <c r="CL756" s="66"/>
      <c r="CM756" s="66"/>
      <c r="CN756" s="66"/>
      <c r="CO756" s="66"/>
      <c r="CP756" s="66"/>
      <c r="CQ756" s="66"/>
      <c r="CR756" s="66"/>
      <c r="CS756" s="66"/>
      <c r="CT756" s="226"/>
      <c r="CU756" s="226"/>
      <c r="CV756" s="158"/>
      <c r="CW756" s="158"/>
      <c r="CX756" s="62"/>
      <c r="CY756" s="62"/>
      <c r="CZ756" s="335"/>
      <c r="DA756" s="226"/>
      <c r="DB756" s="226"/>
      <c r="DC756" s="226"/>
      <c r="DD756" s="226"/>
      <c r="DE756" s="226"/>
      <c r="DF756" s="226"/>
      <c r="DG756" s="4"/>
      <c r="DH756" s="226"/>
      <c r="DI756" s="226"/>
      <c r="DJ756" s="226"/>
      <c r="DK756" s="226"/>
      <c r="DL756" s="231"/>
      <c r="DM756" s="226"/>
      <c r="DN756" s="62"/>
      <c r="DO756" s="46" t="s">
        <v>48</v>
      </c>
      <c r="DP756" s="544" t="s">
        <v>161</v>
      </c>
      <c r="DQ756" s="230"/>
      <c r="DR756" s="547"/>
      <c r="DS756" s="547"/>
      <c r="DT756" s="230"/>
      <c r="DU756" s="230"/>
      <c r="DV756" s="230"/>
      <c r="DW756" s="230"/>
      <c r="DX756" s="223" t="s">
        <v>863</v>
      </c>
      <c r="DY756" s="223" t="s">
        <v>863</v>
      </c>
      <c r="DZ756" s="230">
        <v>1535</v>
      </c>
      <c r="EA756" s="223">
        <v>14.8</v>
      </c>
      <c r="EB756" s="223">
        <v>85.2</v>
      </c>
      <c r="EC756" s="223" t="s">
        <v>863</v>
      </c>
      <c r="ED756" s="223" t="s">
        <v>863</v>
      </c>
      <c r="EE756" s="223" t="s">
        <v>863</v>
      </c>
      <c r="EF756" s="223" t="s">
        <v>863</v>
      </c>
      <c r="EG756" s="223">
        <v>0</v>
      </c>
      <c r="EH756" s="547"/>
      <c r="EI756" s="282"/>
      <c r="EJ756" s="282"/>
      <c r="EK756" s="457"/>
      <c r="EL756" s="457"/>
      <c r="EM756" s="457"/>
      <c r="EN756" s="457"/>
      <c r="EO756" s="457"/>
      <c r="EP756" s="548"/>
      <c r="EQ756" s="548"/>
      <c r="ER756" s="457"/>
      <c r="ES756" s="548"/>
      <c r="ET756" s="548"/>
      <c r="EU756" s="233"/>
      <c r="EV756" s="457"/>
      <c r="EW756" s="457"/>
      <c r="EX756" s="93"/>
      <c r="EY756" s="93"/>
      <c r="EZ756" s="93"/>
      <c r="FA756" s="93"/>
      <c r="FB756" s="601"/>
      <c r="FC756" s="601"/>
      <c r="FD756" s="93"/>
      <c r="FE756" s="93"/>
      <c r="FF756" s="714"/>
      <c r="FG756" s="93"/>
      <c r="FH756" s="589"/>
      <c r="FI756" s="589"/>
      <c r="FJ756" s="589"/>
      <c r="FK756" s="592"/>
      <c r="FL756" s="592"/>
      <c r="FM756" s="592"/>
      <c r="FN756" s="733"/>
      <c r="FO756" s="544"/>
      <c r="FP756" s="93"/>
      <c r="FQ756" s="101"/>
      <c r="FR756" s="93"/>
      <c r="FS756" s="93"/>
      <c r="FT756" s="93"/>
      <c r="FU756" s="93"/>
      <c r="FV756" s="93"/>
      <c r="FW756" s="93"/>
      <c r="FX756" s="93"/>
      <c r="FY756" s="93"/>
      <c r="FZ756" s="93"/>
      <c r="GA756" s="93"/>
      <c r="GB756" s="93"/>
      <c r="GC756" s="93"/>
      <c r="GD756" s="93"/>
      <c r="GE756" s="93"/>
      <c r="GF756" s="93"/>
      <c r="GG756" s="93"/>
      <c r="GH756" s="93"/>
      <c r="GI756" s="93"/>
      <c r="GJ756" s="93"/>
      <c r="GK756" s="93"/>
      <c r="GL756" s="93"/>
      <c r="GM756" s="93"/>
      <c r="GN756" s="93"/>
      <c r="GO756" s="93"/>
      <c r="GP756" s="93"/>
      <c r="GQ756" s="93"/>
      <c r="GR756" s="225"/>
      <c r="GS756" s="225"/>
    </row>
    <row r="757" spans="1:201" ht="15.75" hidden="1" x14ac:dyDescent="0.25">
      <c r="A757" s="101">
        <v>638</v>
      </c>
      <c r="B757" s="228">
        <f>COUNTIFS($E$1:E757,E757,$G$1:G757,G757)</f>
        <v>1</v>
      </c>
      <c r="C757" s="228"/>
      <c r="D757" s="1042">
        <v>9918</v>
      </c>
      <c r="E757" s="223" t="s">
        <v>2169</v>
      </c>
      <c r="F757" s="223" t="s">
        <v>1597</v>
      </c>
      <c r="G757" s="230">
        <v>6609101235</v>
      </c>
      <c r="H757" s="230">
        <f t="shared" si="20"/>
        <v>52</v>
      </c>
      <c r="I757" s="223" t="s">
        <v>2168</v>
      </c>
      <c r="J757" s="223" t="s">
        <v>34</v>
      </c>
      <c r="K757" s="230" t="s">
        <v>53</v>
      </c>
      <c r="L757" s="230" t="s">
        <v>48</v>
      </c>
      <c r="M757" s="230">
        <v>22</v>
      </c>
      <c r="N757" s="231" t="s">
        <v>658</v>
      </c>
      <c r="O757" s="226" t="s">
        <v>863</v>
      </c>
      <c r="P757" s="227"/>
      <c r="Q757" s="226" t="s">
        <v>2200</v>
      </c>
      <c r="R757" s="226"/>
      <c r="S757" s="226"/>
      <c r="T757" s="173"/>
      <c r="U757" s="177"/>
      <c r="V757" s="173"/>
      <c r="W757" s="196"/>
      <c r="X757" s="173"/>
      <c r="Y757" s="173"/>
      <c r="Z757" s="173"/>
      <c r="AD757" s="211"/>
      <c r="AE757" s="211"/>
      <c r="AF757" s="211"/>
      <c r="AG757" s="211"/>
      <c r="AH757" s="205"/>
      <c r="AI757" s="226"/>
      <c r="AJ757" s="318"/>
      <c r="AL757" s="226"/>
      <c r="AN757" s="370"/>
      <c r="AO757" s="487"/>
      <c r="AP757" s="488"/>
      <c r="AQ757" s="492"/>
      <c r="AR757" s="373"/>
      <c r="AS757" s="490"/>
      <c r="AT757" s="325"/>
      <c r="AU757" s="505"/>
      <c r="AV757" s="506"/>
      <c r="AW757" s="505"/>
      <c r="AX757" s="507"/>
      <c r="AY757" s="508"/>
      <c r="AZ757" s="505"/>
      <c r="BA757" s="509"/>
      <c r="BB757" s="509"/>
      <c r="BC757" s="505"/>
      <c r="BD757" s="505"/>
      <c r="BE757" s="505"/>
      <c r="BF757" s="505"/>
      <c r="BG757" s="505"/>
      <c r="BJ757" s="341"/>
      <c r="BK757" s="342"/>
      <c r="BL757" s="226"/>
      <c r="BM757" s="226"/>
      <c r="BO757" s="162"/>
      <c r="BP757" s="62"/>
      <c r="BQ757" s="62"/>
      <c r="CB757" s="226"/>
      <c r="CC757" s="226"/>
      <c r="CL757" s="66"/>
      <c r="CM757" s="66"/>
      <c r="CT757" s="226"/>
      <c r="CU757" s="226"/>
      <c r="CV757" s="158"/>
      <c r="CW757" s="158"/>
      <c r="CX757" s="62"/>
      <c r="CY757" s="62"/>
      <c r="CZ757" s="335"/>
      <c r="DB757" s="226"/>
      <c r="DG757" s="4"/>
      <c r="DI757" s="226"/>
      <c r="DL757" s="231"/>
      <c r="DO757" s="46" t="s">
        <v>48</v>
      </c>
      <c r="DP757" s="544" t="s">
        <v>161</v>
      </c>
      <c r="DX757" s="274" t="s">
        <v>863</v>
      </c>
      <c r="DY757" s="274" t="s">
        <v>863</v>
      </c>
      <c r="DZ757" s="230">
        <v>18603</v>
      </c>
      <c r="EA757" s="223">
        <v>88.6</v>
      </c>
      <c r="EB757" s="223">
        <v>11.4</v>
      </c>
      <c r="EC757" s="908" t="s">
        <v>863</v>
      </c>
      <c r="ED757" s="908" t="s">
        <v>863</v>
      </c>
      <c r="EE757" s="908" t="s">
        <v>863</v>
      </c>
      <c r="EF757" s="274" t="s">
        <v>863</v>
      </c>
      <c r="EG757" s="223">
        <v>0</v>
      </c>
      <c r="EU757" s="233"/>
      <c r="EX757" s="93"/>
      <c r="FB757" s="601"/>
      <c r="FC757" s="601"/>
      <c r="FD757" s="93"/>
      <c r="FE757" s="93"/>
      <c r="FF757" s="714"/>
      <c r="FH757" s="589"/>
      <c r="FI757" s="589"/>
      <c r="FJ757" s="589"/>
      <c r="FK757" s="592"/>
      <c r="FL757" s="592"/>
      <c r="FM757" s="592"/>
      <c r="FN757" s="733"/>
      <c r="FO757" s="544"/>
      <c r="FP757" s="93"/>
      <c r="FQ757" s="101"/>
      <c r="FR757" s="93"/>
      <c r="GR757" s="225"/>
      <c r="GS757" s="225"/>
    </row>
    <row r="758" spans="1:201" ht="15.75" hidden="1" x14ac:dyDescent="0.25">
      <c r="A758" s="101">
        <v>639</v>
      </c>
      <c r="B758" s="228">
        <f>COUNTIFS($E$1:E758,E758,$G$1:G758,G758)</f>
        <v>1</v>
      </c>
      <c r="C758" s="228"/>
      <c r="D758" s="1042">
        <v>9919</v>
      </c>
      <c r="E758" s="223" t="s">
        <v>2170</v>
      </c>
      <c r="F758" s="223" t="s">
        <v>33</v>
      </c>
      <c r="G758" s="230">
        <v>6551261277</v>
      </c>
      <c r="H758" s="207">
        <f t="shared" si="20"/>
        <v>53</v>
      </c>
      <c r="I758" s="223" t="s">
        <v>2168</v>
      </c>
      <c r="J758" s="223" t="s">
        <v>92</v>
      </c>
      <c r="K758" s="230" t="s">
        <v>53</v>
      </c>
      <c r="L758" s="230" t="s">
        <v>48</v>
      </c>
      <c r="M758" s="230">
        <v>22</v>
      </c>
      <c r="N758" s="231" t="s">
        <v>2171</v>
      </c>
      <c r="O758" s="226" t="s">
        <v>863</v>
      </c>
      <c r="P758" s="227"/>
      <c r="Q758" s="226" t="s">
        <v>2200</v>
      </c>
      <c r="R758" s="226"/>
      <c r="S758" s="226"/>
      <c r="T758" s="173"/>
      <c r="U758" s="177"/>
      <c r="V758" s="173"/>
      <c r="W758" s="196"/>
      <c r="X758" s="173"/>
      <c r="Y758" s="173"/>
      <c r="Z758" s="173"/>
      <c r="AD758" s="211"/>
      <c r="AE758" s="211"/>
      <c r="AF758" s="211"/>
      <c r="AG758" s="211"/>
      <c r="AH758" s="205"/>
      <c r="AI758" s="226"/>
      <c r="AJ758" s="318"/>
      <c r="AL758" s="226"/>
      <c r="AN758" s="370"/>
      <c r="AO758" s="487"/>
      <c r="AP758" s="488"/>
      <c r="AQ758" s="492"/>
      <c r="AR758" s="373"/>
      <c r="AS758" s="490"/>
      <c r="AT758" s="325"/>
      <c r="AU758" s="505"/>
      <c r="AV758" s="506"/>
      <c r="AW758" s="505"/>
      <c r="AX758" s="507"/>
      <c r="AY758" s="508"/>
      <c r="AZ758" s="505"/>
      <c r="BA758" s="509"/>
      <c r="BB758" s="509"/>
      <c r="BC758" s="505"/>
      <c r="BD758" s="505"/>
      <c r="BE758" s="505"/>
      <c r="BF758" s="505"/>
      <c r="BG758" s="505"/>
      <c r="BJ758" s="341"/>
      <c r="BK758" s="342"/>
      <c r="BL758" s="226"/>
      <c r="BM758" s="226"/>
      <c r="BO758" s="162"/>
      <c r="BP758" s="62"/>
      <c r="BQ758" s="62"/>
      <c r="CB758" s="226"/>
      <c r="CC758" s="226"/>
      <c r="CL758" s="66"/>
      <c r="CM758" s="66"/>
      <c r="CT758" s="226"/>
      <c r="CU758" s="226"/>
      <c r="CV758" s="158"/>
      <c r="CW758" s="158"/>
      <c r="CX758" s="62"/>
      <c r="CY758" s="62"/>
      <c r="CZ758" s="335"/>
      <c r="DB758" s="226"/>
      <c r="DG758" s="4"/>
      <c r="DI758" s="226"/>
      <c r="DL758" s="231"/>
      <c r="DO758" s="46" t="s">
        <v>48</v>
      </c>
      <c r="DP758" s="544" t="s">
        <v>161</v>
      </c>
      <c r="DX758" s="223" t="s">
        <v>863</v>
      </c>
      <c r="DY758" s="223" t="s">
        <v>863</v>
      </c>
      <c r="DZ758" s="230">
        <v>586</v>
      </c>
      <c r="EA758" s="223">
        <v>8.4</v>
      </c>
      <c r="EB758" s="223">
        <v>91.6</v>
      </c>
      <c r="EC758" s="223" t="s">
        <v>863</v>
      </c>
      <c r="ED758" s="223" t="s">
        <v>863</v>
      </c>
      <c r="EE758" s="223" t="s">
        <v>863</v>
      </c>
      <c r="EF758" s="223" t="s">
        <v>863</v>
      </c>
      <c r="EG758" s="223">
        <v>0</v>
      </c>
      <c r="EU758" s="233"/>
      <c r="EX758" s="93"/>
      <c r="FB758" s="601"/>
      <c r="FC758" s="601"/>
      <c r="FD758" s="93"/>
      <c r="FE758" s="93"/>
      <c r="FF758" s="714"/>
      <c r="FH758" s="589"/>
      <c r="FI758" s="589"/>
      <c r="FJ758" s="589"/>
      <c r="FK758" s="592"/>
      <c r="FL758" s="592"/>
      <c r="FM758" s="592"/>
      <c r="FN758" s="733"/>
      <c r="FO758" s="544"/>
      <c r="FP758" s="93"/>
      <c r="FQ758" s="101"/>
      <c r="FR758" s="93"/>
      <c r="GR758" s="225"/>
      <c r="GS758" s="225"/>
    </row>
    <row r="759" spans="1:201" ht="15.75" hidden="1" x14ac:dyDescent="0.25">
      <c r="A759" s="101">
        <v>640</v>
      </c>
      <c r="B759" s="228">
        <f>COUNTIFS($E$1:E759,E759,$G$1:G759,G759)</f>
        <v>2</v>
      </c>
      <c r="C759" s="228"/>
      <c r="D759" s="1042">
        <v>9920</v>
      </c>
      <c r="E759" s="223" t="s">
        <v>1641</v>
      </c>
      <c r="F759" s="223" t="s">
        <v>1642</v>
      </c>
      <c r="G759" s="230">
        <v>6501021637</v>
      </c>
      <c r="H759" s="230">
        <f t="shared" si="20"/>
        <v>53</v>
      </c>
      <c r="I759" s="223" t="s">
        <v>2168</v>
      </c>
      <c r="J759" s="223" t="s">
        <v>34</v>
      </c>
      <c r="K759" s="223" t="s">
        <v>53</v>
      </c>
      <c r="L759" s="230" t="s">
        <v>48</v>
      </c>
      <c r="M759" s="230">
        <v>32</v>
      </c>
      <c r="N759" s="226">
        <v>6</v>
      </c>
      <c r="O759" s="226" t="s">
        <v>863</v>
      </c>
      <c r="P759" s="227"/>
      <c r="Q759" s="226" t="s">
        <v>2200</v>
      </c>
      <c r="R759" s="226"/>
      <c r="S759" s="226"/>
      <c r="T759" s="173"/>
      <c r="U759" s="177"/>
      <c r="V759" s="173"/>
      <c r="W759" s="196"/>
      <c r="X759" s="173"/>
      <c r="Y759" s="173"/>
      <c r="Z759" s="173"/>
      <c r="AD759" s="211"/>
      <c r="AE759" s="211"/>
      <c r="AF759" s="211"/>
      <c r="AG759" s="211"/>
      <c r="AH759" s="205"/>
      <c r="AI759" s="226"/>
      <c r="AJ759" s="318"/>
      <c r="AL759" s="226"/>
      <c r="AN759" s="370"/>
      <c r="AO759" s="487"/>
      <c r="AP759" s="488"/>
      <c r="AQ759" s="492"/>
      <c r="AR759" s="373"/>
      <c r="AS759" s="490"/>
      <c r="AT759" s="325"/>
      <c r="AU759" s="505"/>
      <c r="AV759" s="506"/>
      <c r="AW759" s="505"/>
      <c r="AX759" s="507"/>
      <c r="AY759" s="508"/>
      <c r="AZ759" s="505"/>
      <c r="BA759" s="509"/>
      <c r="BB759" s="509"/>
      <c r="BC759" s="505"/>
      <c r="BD759" s="505"/>
      <c r="BE759" s="505"/>
      <c r="BF759" s="505"/>
      <c r="BG759" s="505"/>
      <c r="BJ759" s="341"/>
      <c r="BK759" s="342"/>
      <c r="BL759" s="226"/>
      <c r="BM759" s="226"/>
      <c r="BO759" s="162"/>
      <c r="BP759" s="62"/>
      <c r="BQ759" s="62"/>
      <c r="CB759" s="226"/>
      <c r="CC759" s="226"/>
      <c r="CL759" s="66"/>
      <c r="CM759" s="66"/>
      <c r="CT759" s="226"/>
      <c r="CU759" s="226"/>
      <c r="CV759" s="158"/>
      <c r="CW759" s="158"/>
      <c r="CX759" s="62"/>
      <c r="CY759" s="62"/>
      <c r="CZ759" s="335"/>
      <c r="DB759" s="226"/>
      <c r="DG759" s="4"/>
      <c r="DI759" s="226"/>
      <c r="DL759" s="231"/>
      <c r="DO759" s="46" t="s">
        <v>48</v>
      </c>
      <c r="DP759" s="544" t="s">
        <v>161</v>
      </c>
      <c r="DX759" s="230">
        <v>89.1</v>
      </c>
      <c r="DY759" s="223" t="s">
        <v>863</v>
      </c>
      <c r="DZ759" s="230">
        <v>67004</v>
      </c>
      <c r="EA759" s="230">
        <v>80.099999999999994</v>
      </c>
      <c r="EB759" s="230">
        <v>19.899999999999999</v>
      </c>
      <c r="EC759" s="230">
        <v>51.1</v>
      </c>
      <c r="ED759" s="223" t="s">
        <v>1516</v>
      </c>
      <c r="EE759" s="223" t="s">
        <v>863</v>
      </c>
      <c r="EF759" s="230">
        <v>9.9</v>
      </c>
      <c r="EG759" s="230">
        <v>0</v>
      </c>
      <c r="EU759" s="233"/>
      <c r="EX759" s="93"/>
      <c r="FB759" s="601"/>
      <c r="FC759" s="601"/>
      <c r="FD759" s="93"/>
      <c r="FE759" s="93"/>
      <c r="FF759" s="714"/>
      <c r="FH759" s="589"/>
      <c r="FI759" s="589"/>
      <c r="FJ759" s="589"/>
      <c r="FK759" s="592"/>
      <c r="FL759" s="592"/>
      <c r="FM759" s="592"/>
      <c r="FN759" s="733"/>
      <c r="FO759" s="544"/>
      <c r="FP759" s="93"/>
      <c r="FQ759" s="101"/>
      <c r="FR759" s="93"/>
      <c r="GR759" s="225"/>
      <c r="GS759" s="225"/>
    </row>
    <row r="760" spans="1:201" ht="15.75" hidden="1" x14ac:dyDescent="0.25">
      <c r="A760" s="101">
        <v>641</v>
      </c>
      <c r="B760" s="228">
        <f>COUNTIFS($E$1:E760,E760,$G$1:G760,G760)</f>
        <v>2</v>
      </c>
      <c r="C760" s="228"/>
      <c r="D760" s="1042">
        <v>9921</v>
      </c>
      <c r="E760" s="223" t="s">
        <v>2172</v>
      </c>
      <c r="F760" s="223" t="s">
        <v>81</v>
      </c>
      <c r="G760" s="230">
        <v>450501500</v>
      </c>
      <c r="H760" s="230">
        <f t="shared" si="20"/>
        <v>73</v>
      </c>
      <c r="I760" s="223" t="s">
        <v>2168</v>
      </c>
      <c r="J760" s="223" t="s">
        <v>1108</v>
      </c>
      <c r="K760" s="230" t="s">
        <v>53</v>
      </c>
      <c r="L760" s="230" t="s">
        <v>48</v>
      </c>
      <c r="M760" s="230">
        <v>31</v>
      </c>
      <c r="N760" s="231" t="s">
        <v>574</v>
      </c>
      <c r="O760" s="226" t="s">
        <v>863</v>
      </c>
      <c r="P760" s="227"/>
      <c r="Q760" s="226" t="s">
        <v>2200</v>
      </c>
      <c r="R760" s="226"/>
      <c r="S760" s="226"/>
      <c r="T760" s="173"/>
      <c r="U760" s="177"/>
      <c r="V760" s="173"/>
      <c r="W760" s="196"/>
      <c r="X760" s="173"/>
      <c r="Y760" s="173"/>
      <c r="Z760" s="173"/>
      <c r="AD760" s="211"/>
      <c r="AE760" s="211"/>
      <c r="AF760" s="211"/>
      <c r="AG760" s="211"/>
      <c r="AH760" s="205"/>
      <c r="AI760" s="226"/>
      <c r="AJ760" s="318"/>
      <c r="AL760" s="226"/>
      <c r="AN760" s="370"/>
      <c r="AO760" s="487"/>
      <c r="AP760" s="488"/>
      <c r="AQ760" s="492"/>
      <c r="AR760" s="373"/>
      <c r="AS760" s="490"/>
      <c r="AT760" s="325"/>
      <c r="AU760" s="505"/>
      <c r="AV760" s="506"/>
      <c r="AW760" s="505"/>
      <c r="AX760" s="507"/>
      <c r="AY760" s="508"/>
      <c r="AZ760" s="505"/>
      <c r="BA760" s="509"/>
      <c r="BB760" s="509"/>
      <c r="BC760" s="505"/>
      <c r="BD760" s="505"/>
      <c r="BE760" s="505"/>
      <c r="BF760" s="505"/>
      <c r="BG760" s="505"/>
      <c r="BJ760" s="341"/>
      <c r="BK760" s="342"/>
      <c r="BL760" s="226"/>
      <c r="BM760" s="226"/>
      <c r="BO760" s="162"/>
      <c r="BP760" s="62"/>
      <c r="BQ760" s="62"/>
      <c r="CB760" s="226"/>
      <c r="CC760" s="226"/>
      <c r="CL760" s="66"/>
      <c r="CM760" s="66"/>
      <c r="CT760" s="226"/>
      <c r="CU760" s="226"/>
      <c r="CV760" s="158"/>
      <c r="CW760" s="158"/>
      <c r="CX760" s="62"/>
      <c r="CY760" s="62"/>
      <c r="CZ760" s="335"/>
      <c r="DB760" s="226"/>
      <c r="DG760" s="4"/>
      <c r="DI760" s="226"/>
      <c r="DL760" s="231"/>
      <c r="DO760" s="46" t="s">
        <v>48</v>
      </c>
      <c r="DP760" s="544" t="s">
        <v>161</v>
      </c>
      <c r="DX760" s="223" t="s">
        <v>863</v>
      </c>
      <c r="DY760" s="223" t="s">
        <v>863</v>
      </c>
      <c r="DZ760" s="230">
        <v>383</v>
      </c>
      <c r="EA760" s="230">
        <v>49.9</v>
      </c>
      <c r="EB760" s="230">
        <v>50.1</v>
      </c>
      <c r="EC760" s="223" t="s">
        <v>863</v>
      </c>
      <c r="ED760" s="223" t="s">
        <v>863</v>
      </c>
      <c r="EE760" s="223" t="s">
        <v>863</v>
      </c>
      <c r="EF760" s="223" t="s">
        <v>863</v>
      </c>
      <c r="EG760" s="230">
        <v>0</v>
      </c>
      <c r="EU760" s="233"/>
      <c r="EX760" s="93"/>
      <c r="FB760" s="601"/>
      <c r="FC760" s="601"/>
      <c r="FD760" s="93"/>
      <c r="FE760" s="93"/>
      <c r="FF760" s="714"/>
      <c r="FH760" s="589"/>
      <c r="FI760" s="589"/>
      <c r="FJ760" s="589"/>
      <c r="FK760" s="592"/>
      <c r="FL760" s="592"/>
      <c r="FM760" s="592"/>
      <c r="FN760" s="733"/>
      <c r="FO760" s="544"/>
      <c r="FP760" s="93"/>
      <c r="FQ760" s="101"/>
      <c r="FR760" s="93"/>
      <c r="GR760" s="225"/>
      <c r="GS760" s="225"/>
    </row>
    <row r="761" spans="1:201" ht="15.75" hidden="1" x14ac:dyDescent="0.25">
      <c r="A761" s="101">
        <v>642</v>
      </c>
      <c r="B761" s="228">
        <f>COUNTIFS($E$1:E761,E761,$G$1:G761,G761)</f>
        <v>2</v>
      </c>
      <c r="C761" s="228"/>
      <c r="D761" s="1050">
        <v>9922</v>
      </c>
      <c r="E761" s="209" t="s">
        <v>1949</v>
      </c>
      <c r="F761" s="209" t="s">
        <v>184</v>
      </c>
      <c r="G761" s="207">
        <v>5712091671</v>
      </c>
      <c r="H761" s="207">
        <f t="shared" si="20"/>
        <v>61</v>
      </c>
      <c r="I761" s="209" t="s">
        <v>2168</v>
      </c>
      <c r="J761" s="209" t="s">
        <v>34</v>
      </c>
      <c r="K761" s="207" t="s">
        <v>53</v>
      </c>
      <c r="L761" s="207" t="s">
        <v>48</v>
      </c>
      <c r="M761" s="230">
        <v>31</v>
      </c>
      <c r="N761" s="226">
        <v>1</v>
      </c>
      <c r="O761" s="226" t="s">
        <v>863</v>
      </c>
      <c r="P761" s="227"/>
      <c r="Q761" s="226" t="s">
        <v>2200</v>
      </c>
      <c r="R761" s="226"/>
      <c r="S761" s="226"/>
      <c r="T761" s="173"/>
      <c r="U761" s="177"/>
      <c r="V761" s="173"/>
      <c r="W761" s="196"/>
      <c r="X761" s="173"/>
      <c r="Y761" s="173"/>
      <c r="Z761" s="173"/>
      <c r="AD761" s="211"/>
      <c r="AE761" s="211"/>
      <c r="AF761" s="211"/>
      <c r="AG761" s="211"/>
      <c r="AH761" s="205"/>
      <c r="AI761" s="226"/>
      <c r="AJ761" s="318"/>
      <c r="AL761" s="226"/>
      <c r="AN761" s="370"/>
      <c r="AO761" s="487"/>
      <c r="AP761" s="488"/>
      <c r="AQ761" s="492"/>
      <c r="AR761" s="373"/>
      <c r="AS761" s="490"/>
      <c r="AT761" s="325"/>
      <c r="AU761" s="505"/>
      <c r="AV761" s="506"/>
      <c r="AW761" s="505"/>
      <c r="AX761" s="507"/>
      <c r="AY761" s="508"/>
      <c r="AZ761" s="505"/>
      <c r="BA761" s="509"/>
      <c r="BB761" s="509"/>
      <c r="BC761" s="505"/>
      <c r="BD761" s="505"/>
      <c r="BE761" s="505"/>
      <c r="BF761" s="505"/>
      <c r="BG761" s="505"/>
      <c r="BJ761" s="341"/>
      <c r="BK761" s="342"/>
      <c r="BL761" s="226"/>
      <c r="BM761" s="226"/>
      <c r="BO761" s="162"/>
      <c r="BP761" s="62"/>
      <c r="BQ761" s="62"/>
      <c r="CB761" s="226"/>
      <c r="CC761" s="226"/>
      <c r="CL761" s="66"/>
      <c r="CM761" s="66"/>
      <c r="CT761" s="226"/>
      <c r="CU761" s="226"/>
      <c r="CV761" s="158"/>
      <c r="CW761" s="158"/>
      <c r="CX761" s="62"/>
      <c r="CY761" s="62"/>
      <c r="CZ761" s="335"/>
      <c r="DB761" s="226"/>
      <c r="DG761" s="4"/>
      <c r="DI761" s="226"/>
      <c r="DL761" s="231"/>
      <c r="DO761" s="46" t="s">
        <v>48</v>
      </c>
      <c r="DP761" s="544" t="s">
        <v>158</v>
      </c>
      <c r="DX761" s="223" t="s">
        <v>863</v>
      </c>
      <c r="DY761" s="223" t="s">
        <v>863</v>
      </c>
      <c r="DZ761" s="230">
        <v>91</v>
      </c>
      <c r="EA761" s="230">
        <v>20.9</v>
      </c>
      <c r="EB761" s="230">
        <v>79.099999999999994</v>
      </c>
      <c r="EC761" s="223" t="s">
        <v>863</v>
      </c>
      <c r="ED761" s="223" t="s">
        <v>863</v>
      </c>
      <c r="EE761" s="223" t="s">
        <v>863</v>
      </c>
      <c r="EF761" s="223" t="s">
        <v>863</v>
      </c>
      <c r="EG761" s="230">
        <v>0</v>
      </c>
      <c r="EU761" s="233"/>
      <c r="EX761" s="93"/>
      <c r="FB761" s="601"/>
      <c r="FC761" s="601"/>
      <c r="FD761" s="93"/>
      <c r="FE761" s="93"/>
      <c r="FF761" s="714"/>
      <c r="FH761" s="589"/>
      <c r="FI761" s="589"/>
      <c r="FJ761" s="589"/>
      <c r="FK761" s="592"/>
      <c r="FL761" s="592"/>
      <c r="FM761" s="592"/>
      <c r="FN761" s="733"/>
      <c r="FO761" s="544"/>
      <c r="FP761" s="93"/>
      <c r="FQ761" s="101"/>
      <c r="FR761" s="93"/>
      <c r="GR761" s="225"/>
      <c r="GS761" s="225"/>
    </row>
    <row r="762" spans="1:201" s="552" customFormat="1" ht="15.75" hidden="1" x14ac:dyDescent="0.25">
      <c r="A762" s="101">
        <v>643</v>
      </c>
      <c r="B762" s="228">
        <f>COUNTIFS($E$1:E762,E762,$G$1:G762,G762)</f>
        <v>2</v>
      </c>
      <c r="C762" s="228"/>
      <c r="D762" s="1042">
        <v>9925</v>
      </c>
      <c r="E762" s="223" t="s">
        <v>522</v>
      </c>
      <c r="F762" s="223" t="s">
        <v>353</v>
      </c>
      <c r="G762" s="230">
        <v>6203311994</v>
      </c>
      <c r="H762" s="230">
        <f t="shared" si="20"/>
        <v>56</v>
      </c>
      <c r="I762" s="223" t="s">
        <v>2173</v>
      </c>
      <c r="J762" s="223" t="s">
        <v>2174</v>
      </c>
      <c r="K762" s="223" t="s">
        <v>53</v>
      </c>
      <c r="L762" s="230" t="s">
        <v>48</v>
      </c>
      <c r="M762" s="230">
        <v>7</v>
      </c>
      <c r="N762" s="226">
        <v>1</v>
      </c>
      <c r="O762" s="226" t="s">
        <v>863</v>
      </c>
      <c r="P762" s="227"/>
      <c r="Q762" s="226" t="s">
        <v>2200</v>
      </c>
      <c r="R762" s="226"/>
      <c r="S762" s="226"/>
      <c r="T762" s="173"/>
      <c r="U762" s="177"/>
      <c r="V762" s="173"/>
      <c r="W762" s="196"/>
      <c r="X762" s="173"/>
      <c r="Y762" s="173"/>
      <c r="Z762" s="173"/>
      <c r="AA762" s="72"/>
      <c r="AB762" s="72"/>
      <c r="AC762" s="226"/>
      <c r="AD762" s="211"/>
      <c r="AE762" s="211"/>
      <c r="AF762" s="211"/>
      <c r="AG762" s="211"/>
      <c r="AH762" s="205"/>
      <c r="AI762" s="226"/>
      <c r="AJ762" s="318"/>
      <c r="AK762" s="226"/>
      <c r="AL762" s="226"/>
      <c r="AM762" s="226"/>
      <c r="AN762" s="370"/>
      <c r="AO762" s="487"/>
      <c r="AP762" s="488"/>
      <c r="AQ762" s="492"/>
      <c r="AR762" s="373"/>
      <c r="AS762" s="490"/>
      <c r="AT762" s="325"/>
      <c r="AU762" s="505"/>
      <c r="AV762" s="506"/>
      <c r="AW762" s="505"/>
      <c r="AX762" s="507"/>
      <c r="AY762" s="508"/>
      <c r="AZ762" s="505"/>
      <c r="BA762" s="509"/>
      <c r="BB762" s="509"/>
      <c r="BC762" s="505"/>
      <c r="BD762" s="505"/>
      <c r="BE762" s="505"/>
      <c r="BF762" s="505"/>
      <c r="BG762" s="505"/>
      <c r="BH762" s="226"/>
      <c r="BI762" s="226"/>
      <c r="BJ762" s="341"/>
      <c r="BK762" s="342"/>
      <c r="BL762" s="226"/>
      <c r="BM762" s="226"/>
      <c r="BN762" s="226"/>
      <c r="BO762" s="162"/>
      <c r="BP762" s="62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226"/>
      <c r="CC762" s="226"/>
      <c r="CD762" s="226"/>
      <c r="CE762" s="226"/>
      <c r="CF762" s="226"/>
      <c r="CG762" s="226"/>
      <c r="CH762" s="226"/>
      <c r="CI762" s="226"/>
      <c r="CJ762" s="226"/>
      <c r="CK762" s="226"/>
      <c r="CL762" s="66"/>
      <c r="CM762" s="66"/>
      <c r="CN762" s="66"/>
      <c r="CO762" s="66"/>
      <c r="CP762" s="66"/>
      <c r="CQ762" s="66"/>
      <c r="CR762" s="66"/>
      <c r="CS762" s="66"/>
      <c r="CT762" s="226"/>
      <c r="CU762" s="226"/>
      <c r="CV762" s="158"/>
      <c r="CW762" s="158"/>
      <c r="CX762" s="62"/>
      <c r="CY762" s="62"/>
      <c r="CZ762" s="335"/>
      <c r="DA762" s="226"/>
      <c r="DB762" s="226"/>
      <c r="DC762" s="226"/>
      <c r="DD762" s="226"/>
      <c r="DE762" s="226"/>
      <c r="DF762" s="226"/>
      <c r="DG762" s="4"/>
      <c r="DH762" s="226"/>
      <c r="DI762" s="226"/>
      <c r="DJ762" s="226"/>
      <c r="DK762" s="226"/>
      <c r="DL762" s="231"/>
      <c r="DM762" s="226"/>
      <c r="DN762" s="62"/>
      <c r="DO762" s="46" t="s">
        <v>48</v>
      </c>
      <c r="DP762" s="544" t="s">
        <v>161</v>
      </c>
      <c r="DQ762" s="230"/>
      <c r="DR762" s="547"/>
      <c r="DS762" s="547"/>
      <c r="DT762" s="230"/>
      <c r="DU762" s="230"/>
      <c r="DV762" s="230"/>
      <c r="DW762" s="230"/>
      <c r="DX762" s="223" t="s">
        <v>863</v>
      </c>
      <c r="DY762" s="223" t="s">
        <v>863</v>
      </c>
      <c r="DZ762" s="230">
        <v>1030</v>
      </c>
      <c r="EA762" s="223">
        <v>50.1</v>
      </c>
      <c r="EB762" s="223">
        <v>49.9</v>
      </c>
      <c r="EC762" s="223" t="s">
        <v>863</v>
      </c>
      <c r="ED762" s="223" t="s">
        <v>863</v>
      </c>
      <c r="EE762" s="223" t="s">
        <v>863</v>
      </c>
      <c r="EF762" s="223" t="s">
        <v>863</v>
      </c>
      <c r="EG762" s="223">
        <v>0</v>
      </c>
      <c r="EH762" s="547"/>
      <c r="EI762" s="282"/>
      <c r="EJ762" s="282"/>
      <c r="EK762" s="457"/>
      <c r="EL762" s="457"/>
      <c r="EM762" s="457"/>
      <c r="EN762" s="457"/>
      <c r="EO762" s="457"/>
      <c r="EP762" s="548"/>
      <c r="EQ762" s="548"/>
      <c r="ER762" s="457"/>
      <c r="ES762" s="548"/>
      <c r="ET762" s="548"/>
      <c r="EU762" s="233"/>
      <c r="EV762" s="457"/>
      <c r="EW762" s="457"/>
      <c r="EX762" s="93"/>
      <c r="EY762" s="93"/>
      <c r="EZ762" s="93"/>
      <c r="FA762" s="93"/>
      <c r="FB762" s="601"/>
      <c r="FC762" s="601"/>
      <c r="FD762" s="93"/>
      <c r="FE762" s="93"/>
      <c r="FF762" s="714"/>
      <c r="FG762" s="93"/>
      <c r="FH762" s="589"/>
      <c r="FI762" s="589"/>
      <c r="FJ762" s="589"/>
      <c r="FK762" s="592"/>
      <c r="FL762" s="592"/>
      <c r="FM762" s="592"/>
      <c r="FN762" s="733"/>
      <c r="FO762" s="544"/>
      <c r="FP762" s="93"/>
      <c r="FQ762" s="101"/>
      <c r="FR762" s="93"/>
      <c r="FS762" s="93"/>
      <c r="FT762" s="93"/>
      <c r="FU762" s="93"/>
      <c r="FV762" s="93"/>
      <c r="FW762" s="93"/>
      <c r="FX762" s="93"/>
      <c r="FY762" s="93"/>
      <c r="FZ762" s="93"/>
      <c r="GA762" s="93"/>
      <c r="GB762" s="93"/>
      <c r="GC762" s="93"/>
      <c r="GD762" s="93"/>
      <c r="GE762" s="93"/>
      <c r="GF762" s="93"/>
      <c r="GG762" s="93"/>
      <c r="GH762" s="93"/>
      <c r="GI762" s="93"/>
      <c r="GJ762" s="93"/>
      <c r="GK762" s="93"/>
      <c r="GL762" s="93"/>
      <c r="GM762" s="93"/>
      <c r="GN762" s="93"/>
      <c r="GO762" s="93"/>
      <c r="GP762" s="93"/>
      <c r="GQ762" s="93"/>
      <c r="GR762" s="225"/>
      <c r="GS762" s="225"/>
    </row>
    <row r="763" spans="1:201" s="552" customFormat="1" ht="15.75" hidden="1" x14ac:dyDescent="0.25">
      <c r="A763" s="101">
        <v>644</v>
      </c>
      <c r="B763" s="228">
        <f>COUNTIFS($E$1:E763,E763,$G$1:G763,G763)</f>
        <v>2</v>
      </c>
      <c r="C763" s="228"/>
      <c r="D763" s="1042">
        <v>9926</v>
      </c>
      <c r="E763" s="223" t="s">
        <v>2175</v>
      </c>
      <c r="F763" s="223" t="s">
        <v>65</v>
      </c>
      <c r="G763" s="230">
        <v>6756181762</v>
      </c>
      <c r="H763" s="230">
        <f t="shared" si="20"/>
        <v>51</v>
      </c>
      <c r="I763" s="223" t="s">
        <v>2173</v>
      </c>
      <c r="J763" s="223" t="s">
        <v>2176</v>
      </c>
      <c r="K763" s="207" t="s">
        <v>53</v>
      </c>
      <c r="L763" s="230" t="s">
        <v>48</v>
      </c>
      <c r="M763" s="230">
        <v>11</v>
      </c>
      <c r="N763" s="231" t="s">
        <v>1551</v>
      </c>
      <c r="O763" s="226" t="s">
        <v>863</v>
      </c>
      <c r="P763" s="227"/>
      <c r="Q763" s="226" t="s">
        <v>2200</v>
      </c>
      <c r="R763" s="226"/>
      <c r="S763" s="226"/>
      <c r="T763" s="173"/>
      <c r="U763" s="177"/>
      <c r="V763" s="173"/>
      <c r="W763" s="196"/>
      <c r="X763" s="173"/>
      <c r="Y763" s="173"/>
      <c r="Z763" s="173"/>
      <c r="AA763" s="72"/>
      <c r="AB763" s="72"/>
      <c r="AC763" s="226"/>
      <c r="AD763" s="211"/>
      <c r="AE763" s="211"/>
      <c r="AF763" s="211"/>
      <c r="AG763" s="211"/>
      <c r="AH763" s="205"/>
      <c r="AI763" s="226"/>
      <c r="AJ763" s="318"/>
      <c r="AK763" s="226"/>
      <c r="AL763" s="226"/>
      <c r="AM763" s="226"/>
      <c r="AN763" s="370"/>
      <c r="AO763" s="487"/>
      <c r="AP763" s="488"/>
      <c r="AQ763" s="492"/>
      <c r="AR763" s="373"/>
      <c r="AS763" s="490"/>
      <c r="AT763" s="325"/>
      <c r="AU763" s="505"/>
      <c r="AV763" s="506"/>
      <c r="AW763" s="505"/>
      <c r="AX763" s="507"/>
      <c r="AY763" s="508"/>
      <c r="AZ763" s="505"/>
      <c r="BA763" s="509"/>
      <c r="BB763" s="509"/>
      <c r="BC763" s="505"/>
      <c r="BD763" s="505"/>
      <c r="BE763" s="505"/>
      <c r="BF763" s="505"/>
      <c r="BG763" s="505"/>
      <c r="BH763" s="226"/>
      <c r="BI763" s="226"/>
      <c r="BJ763" s="341"/>
      <c r="BK763" s="342"/>
      <c r="BL763" s="226"/>
      <c r="BM763" s="226"/>
      <c r="BN763" s="226"/>
      <c r="BO763" s="1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226"/>
      <c r="CC763" s="226"/>
      <c r="CD763" s="226"/>
      <c r="CE763" s="226"/>
      <c r="CF763" s="226"/>
      <c r="CG763" s="226"/>
      <c r="CH763" s="226"/>
      <c r="CI763" s="226"/>
      <c r="CJ763" s="226"/>
      <c r="CK763" s="226"/>
      <c r="CL763" s="66"/>
      <c r="CM763" s="66"/>
      <c r="CN763" s="66"/>
      <c r="CO763" s="66"/>
      <c r="CP763" s="66"/>
      <c r="CQ763" s="66"/>
      <c r="CR763" s="66"/>
      <c r="CS763" s="66"/>
      <c r="CT763" s="226"/>
      <c r="CU763" s="226"/>
      <c r="CV763" s="158"/>
      <c r="CW763" s="158"/>
      <c r="CX763" s="62"/>
      <c r="CY763" s="62"/>
      <c r="CZ763" s="335"/>
      <c r="DA763" s="226"/>
      <c r="DB763" s="226"/>
      <c r="DC763" s="226"/>
      <c r="DD763" s="226"/>
      <c r="DE763" s="226"/>
      <c r="DF763" s="226"/>
      <c r="DG763" s="4"/>
      <c r="DH763" s="226"/>
      <c r="DI763" s="226"/>
      <c r="DJ763" s="226"/>
      <c r="DK763" s="226"/>
      <c r="DL763" s="231"/>
      <c r="DM763" s="226"/>
      <c r="DN763" s="62"/>
      <c r="DO763" s="46" t="s">
        <v>48</v>
      </c>
      <c r="DP763" s="544" t="s">
        <v>161</v>
      </c>
      <c r="DQ763" s="230"/>
      <c r="DR763" s="547"/>
      <c r="DS763" s="547"/>
      <c r="DT763" s="230"/>
      <c r="DU763" s="230"/>
      <c r="DV763" s="230"/>
      <c r="DW763" s="230"/>
      <c r="DX763" s="223" t="s">
        <v>863</v>
      </c>
      <c r="DY763" s="223" t="s">
        <v>863</v>
      </c>
      <c r="DZ763" s="230">
        <v>422</v>
      </c>
      <c r="EA763" s="230">
        <v>8.8000000000000007</v>
      </c>
      <c r="EB763" s="230">
        <v>91.2</v>
      </c>
      <c r="EC763" s="223" t="s">
        <v>863</v>
      </c>
      <c r="ED763" s="223" t="s">
        <v>863</v>
      </c>
      <c r="EE763" s="223" t="s">
        <v>863</v>
      </c>
      <c r="EF763" s="223" t="s">
        <v>863</v>
      </c>
      <c r="EG763" s="230">
        <v>0</v>
      </c>
      <c r="EH763" s="547"/>
      <c r="EI763" s="282"/>
      <c r="EJ763" s="282"/>
      <c r="EK763" s="457"/>
      <c r="EL763" s="457"/>
      <c r="EM763" s="457"/>
      <c r="EN763" s="457"/>
      <c r="EO763" s="457"/>
      <c r="EP763" s="548"/>
      <c r="EQ763" s="548"/>
      <c r="ER763" s="457"/>
      <c r="ES763" s="548"/>
      <c r="ET763" s="548"/>
      <c r="EU763" s="233"/>
      <c r="EV763" s="457"/>
      <c r="EW763" s="457"/>
      <c r="EX763" s="93"/>
      <c r="EY763" s="93"/>
      <c r="EZ763" s="93"/>
      <c r="FA763" s="93"/>
      <c r="FB763" s="601"/>
      <c r="FC763" s="601"/>
      <c r="FD763" s="93"/>
      <c r="FE763" s="93"/>
      <c r="FF763" s="714"/>
      <c r="FG763" s="93"/>
      <c r="FH763" s="589"/>
      <c r="FI763" s="589"/>
      <c r="FJ763" s="589"/>
      <c r="FK763" s="592"/>
      <c r="FL763" s="592"/>
      <c r="FM763" s="592"/>
      <c r="FN763" s="733"/>
      <c r="FO763" s="544"/>
      <c r="FP763" s="93"/>
      <c r="FQ763" s="101"/>
      <c r="FR763" s="93"/>
      <c r="FS763" s="93"/>
      <c r="FT763" s="93"/>
      <c r="FU763" s="93"/>
      <c r="FV763" s="93"/>
      <c r="FW763" s="93"/>
      <c r="FX763" s="93"/>
      <c r="FY763" s="93"/>
      <c r="FZ763" s="93"/>
      <c r="GA763" s="93"/>
      <c r="GB763" s="93"/>
      <c r="GC763" s="93"/>
      <c r="GD763" s="93"/>
      <c r="GE763" s="93"/>
      <c r="GF763" s="93"/>
      <c r="GG763" s="93"/>
      <c r="GH763" s="93"/>
      <c r="GI763" s="93"/>
      <c r="GJ763" s="93"/>
      <c r="GK763" s="93"/>
      <c r="GL763" s="93"/>
      <c r="GM763" s="93"/>
      <c r="GN763" s="93"/>
      <c r="GO763" s="93"/>
      <c r="GP763" s="93"/>
      <c r="GQ763" s="93"/>
      <c r="GR763" s="225"/>
      <c r="GS763" s="225"/>
    </row>
    <row r="764" spans="1:201" ht="15.75" hidden="1" x14ac:dyDescent="0.25">
      <c r="A764" s="101">
        <v>645</v>
      </c>
      <c r="B764" s="228">
        <f>COUNTIFS($E$1:E764,E764,$G$1:G764,G764)</f>
        <v>1</v>
      </c>
      <c r="C764" s="228"/>
      <c r="D764" s="1042">
        <v>9948</v>
      </c>
      <c r="E764" s="223" t="s">
        <v>530</v>
      </c>
      <c r="F764" s="223" t="s">
        <v>43</v>
      </c>
      <c r="G764" s="230">
        <v>6503172698</v>
      </c>
      <c r="H764" s="230">
        <f t="shared" si="20"/>
        <v>53</v>
      </c>
      <c r="I764" s="223" t="s">
        <v>2177</v>
      </c>
      <c r="J764" s="223" t="s">
        <v>2178</v>
      </c>
      <c r="K764" s="230" t="s">
        <v>53</v>
      </c>
      <c r="L764" s="230" t="s">
        <v>48</v>
      </c>
      <c r="M764" s="230">
        <v>16</v>
      </c>
      <c r="N764" s="231" t="s">
        <v>574</v>
      </c>
      <c r="O764" s="226" t="s">
        <v>863</v>
      </c>
      <c r="P764" s="227"/>
      <c r="Q764" s="226" t="s">
        <v>2200</v>
      </c>
      <c r="R764" s="226"/>
      <c r="S764" s="226"/>
      <c r="T764" s="173"/>
      <c r="U764" s="177"/>
      <c r="V764" s="173"/>
      <c r="W764" s="196"/>
      <c r="X764" s="173"/>
      <c r="Y764" s="173"/>
      <c r="Z764" s="173"/>
      <c r="AD764" s="211"/>
      <c r="AE764" s="211"/>
      <c r="AF764" s="211"/>
      <c r="AG764" s="211"/>
      <c r="AH764" s="205"/>
      <c r="AI764" s="226"/>
      <c r="AJ764" s="318"/>
      <c r="AL764" s="226"/>
      <c r="AN764" s="370"/>
      <c r="AO764" s="487"/>
      <c r="AP764" s="488"/>
      <c r="AQ764" s="492"/>
      <c r="AR764" s="373"/>
      <c r="AS764" s="490"/>
      <c r="AT764" s="325"/>
      <c r="AU764" s="505"/>
      <c r="AV764" s="506"/>
      <c r="AW764" s="505"/>
      <c r="AX764" s="507"/>
      <c r="AY764" s="508"/>
      <c r="AZ764" s="505"/>
      <c r="BA764" s="509"/>
      <c r="BB764" s="509"/>
      <c r="BC764" s="505"/>
      <c r="BD764" s="505"/>
      <c r="BE764" s="505"/>
      <c r="BF764" s="505"/>
      <c r="BG764" s="505"/>
      <c r="BJ764" s="341"/>
      <c r="BK764" s="342"/>
      <c r="BL764" s="226"/>
      <c r="BM764" s="226"/>
      <c r="BO764" s="162"/>
      <c r="BP764" s="62"/>
      <c r="BQ764" s="62"/>
      <c r="CB764" s="226"/>
      <c r="CC764" s="226"/>
      <c r="CL764" s="66"/>
      <c r="CM764" s="66"/>
      <c r="CT764" s="226"/>
      <c r="CU764" s="226"/>
      <c r="CV764" s="158"/>
      <c r="CW764" s="158"/>
      <c r="CX764" s="62"/>
      <c r="CY764" s="62"/>
      <c r="CZ764" s="335"/>
      <c r="DB764" s="226"/>
      <c r="DG764" s="4"/>
      <c r="DI764" s="226"/>
      <c r="DL764" s="231"/>
      <c r="DO764" s="46" t="s">
        <v>48</v>
      </c>
      <c r="DP764" s="544" t="s">
        <v>161</v>
      </c>
      <c r="DX764" s="223" t="s">
        <v>863</v>
      </c>
      <c r="DY764" s="223" t="s">
        <v>863</v>
      </c>
      <c r="DZ764" s="230">
        <v>967</v>
      </c>
      <c r="EA764" s="457">
        <v>11.5</v>
      </c>
      <c r="EB764" s="457">
        <v>88.5</v>
      </c>
      <c r="EC764" s="269" t="s">
        <v>863</v>
      </c>
      <c r="ED764" s="269" t="s">
        <v>863</v>
      </c>
      <c r="EE764" s="269" t="s">
        <v>863</v>
      </c>
      <c r="EF764" s="269" t="s">
        <v>863</v>
      </c>
      <c r="EG764" s="230">
        <v>0</v>
      </c>
      <c r="EU764" s="233"/>
      <c r="EX764" s="93"/>
      <c r="FB764" s="601"/>
      <c r="FC764" s="601"/>
      <c r="FD764" s="93"/>
      <c r="FE764" s="93"/>
      <c r="FF764" s="714"/>
      <c r="FH764" s="589"/>
      <c r="FI764" s="589"/>
      <c r="FJ764" s="589"/>
      <c r="FK764" s="592"/>
      <c r="FL764" s="592"/>
      <c r="FM764" s="592"/>
      <c r="FN764" s="733"/>
      <c r="FO764" s="544"/>
      <c r="FP764" s="93"/>
      <c r="FQ764" s="101"/>
      <c r="FR764" s="93"/>
      <c r="GR764" s="225"/>
      <c r="GS764" s="225"/>
    </row>
    <row r="765" spans="1:201" s="552" customFormat="1" ht="15.75" hidden="1" x14ac:dyDescent="0.25">
      <c r="A765" s="101">
        <v>646</v>
      </c>
      <c r="B765" s="228">
        <f>COUNTIFS($E$1:E765,E765,$G$1:G765,G765)</f>
        <v>1</v>
      </c>
      <c r="C765" s="228"/>
      <c r="D765" s="1042">
        <v>9949</v>
      </c>
      <c r="E765" s="223" t="s">
        <v>2179</v>
      </c>
      <c r="F765" s="223" t="s">
        <v>2180</v>
      </c>
      <c r="G765" s="230">
        <v>8055165327</v>
      </c>
      <c r="H765" s="230">
        <f t="shared" si="20"/>
        <v>38</v>
      </c>
      <c r="I765" s="223" t="s">
        <v>2177</v>
      </c>
      <c r="J765" s="223" t="s">
        <v>2181</v>
      </c>
      <c r="K765" s="230" t="s">
        <v>53</v>
      </c>
      <c r="L765" s="230" t="s">
        <v>48</v>
      </c>
      <c r="M765" s="207">
        <v>7</v>
      </c>
      <c r="N765" s="208">
        <v>1</v>
      </c>
      <c r="O765" s="213" t="s">
        <v>2182</v>
      </c>
      <c r="P765" s="227"/>
      <c r="Q765" s="213" t="s">
        <v>545</v>
      </c>
      <c r="R765" s="226"/>
      <c r="S765" s="226"/>
      <c r="T765" s="173"/>
      <c r="U765" s="177"/>
      <c r="V765" s="173"/>
      <c r="W765" s="196"/>
      <c r="X765" s="173"/>
      <c r="Y765" s="173"/>
      <c r="Z765" s="173"/>
      <c r="AA765" s="72"/>
      <c r="AB765" s="72"/>
      <c r="AC765" s="226"/>
      <c r="AD765" s="211"/>
      <c r="AE765" s="211"/>
      <c r="AF765" s="211"/>
      <c r="AG765" s="211"/>
      <c r="AH765" s="205"/>
      <c r="AI765" s="226"/>
      <c r="AJ765" s="318"/>
      <c r="AK765" s="226"/>
      <c r="AL765" s="226"/>
      <c r="AM765" s="226"/>
      <c r="AN765" s="370"/>
      <c r="AO765" s="487"/>
      <c r="AP765" s="488"/>
      <c r="AQ765" s="492"/>
      <c r="AR765" s="373"/>
      <c r="AS765" s="490"/>
      <c r="AT765" s="325"/>
      <c r="AU765" s="505"/>
      <c r="AV765" s="506"/>
      <c r="AW765" s="505"/>
      <c r="AX765" s="507"/>
      <c r="AY765" s="508"/>
      <c r="AZ765" s="505"/>
      <c r="BA765" s="509"/>
      <c r="BB765" s="509"/>
      <c r="BC765" s="505"/>
      <c r="BD765" s="505"/>
      <c r="BE765" s="505"/>
      <c r="BF765" s="505"/>
      <c r="BG765" s="505"/>
      <c r="BH765" s="226"/>
      <c r="BI765" s="226"/>
      <c r="BJ765" s="341"/>
      <c r="BK765" s="342"/>
      <c r="BL765" s="226"/>
      <c r="BM765" s="226"/>
      <c r="BN765" s="226"/>
      <c r="BO765" s="162"/>
      <c r="BP765" s="62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226"/>
      <c r="CC765" s="226"/>
      <c r="CD765" s="226"/>
      <c r="CE765" s="226"/>
      <c r="CF765" s="226"/>
      <c r="CG765" s="226"/>
      <c r="CH765" s="226"/>
      <c r="CI765" s="226"/>
      <c r="CJ765" s="226"/>
      <c r="CK765" s="226"/>
      <c r="CL765" s="66"/>
      <c r="CM765" s="66"/>
      <c r="CN765" s="66"/>
      <c r="CO765" s="66"/>
      <c r="CP765" s="66"/>
      <c r="CQ765" s="66"/>
      <c r="CR765" s="66"/>
      <c r="CS765" s="66"/>
      <c r="CT765" s="226"/>
      <c r="CU765" s="226"/>
      <c r="CV765" s="158"/>
      <c r="CW765" s="158"/>
      <c r="CX765" s="62"/>
      <c r="CY765" s="62"/>
      <c r="CZ765" s="335"/>
      <c r="DA765" s="226"/>
      <c r="DB765" s="226"/>
      <c r="DC765" s="226"/>
      <c r="DD765" s="226"/>
      <c r="DE765" s="226"/>
      <c r="DF765" s="226"/>
      <c r="DG765" s="4"/>
      <c r="DH765" s="226"/>
      <c r="DI765" s="226"/>
      <c r="DJ765" s="226"/>
      <c r="DK765" s="226"/>
      <c r="DL765" s="231"/>
      <c r="DM765" s="226"/>
      <c r="DN765" s="62"/>
      <c r="DO765" s="46" t="s">
        <v>48</v>
      </c>
      <c r="DP765" s="544" t="s">
        <v>158</v>
      </c>
      <c r="DQ765" s="230"/>
      <c r="DR765" s="547"/>
      <c r="DS765" s="547"/>
      <c r="DT765" s="230"/>
      <c r="DU765" s="230"/>
      <c r="DV765" s="230"/>
      <c r="DW765" s="230"/>
      <c r="DX765" s="274" t="s">
        <v>863</v>
      </c>
      <c r="DY765" s="274" t="s">
        <v>863</v>
      </c>
      <c r="DZ765" s="274" t="s">
        <v>863</v>
      </c>
      <c r="EA765" s="274" t="s">
        <v>863</v>
      </c>
      <c r="EB765" s="274" t="s">
        <v>863</v>
      </c>
      <c r="EC765" s="274" t="s">
        <v>863</v>
      </c>
      <c r="ED765" s="274" t="s">
        <v>863</v>
      </c>
      <c r="EE765" s="274" t="s">
        <v>863</v>
      </c>
      <c r="EF765" s="274" t="s">
        <v>863</v>
      </c>
      <c r="EG765" s="618">
        <v>0</v>
      </c>
      <c r="EH765" s="547"/>
      <c r="EI765" s="282"/>
      <c r="EJ765" s="282"/>
      <c r="EK765" s="457"/>
      <c r="EL765" s="457"/>
      <c r="EM765" s="457"/>
      <c r="EN765" s="457"/>
      <c r="EO765" s="457"/>
      <c r="EP765" s="548"/>
      <c r="EQ765" s="548"/>
      <c r="ER765" s="457"/>
      <c r="ES765" s="548"/>
      <c r="ET765" s="548"/>
      <c r="EU765" s="233"/>
      <c r="EV765" s="457"/>
      <c r="EW765" s="457"/>
      <c r="EX765" s="93"/>
      <c r="EY765" s="93"/>
      <c r="EZ765" s="93"/>
      <c r="FA765" s="93"/>
      <c r="FB765" s="601"/>
      <c r="FC765" s="601"/>
      <c r="FD765" s="93"/>
      <c r="FE765" s="93"/>
      <c r="FF765" s="714"/>
      <c r="FG765" s="93"/>
      <c r="FH765" s="589"/>
      <c r="FI765" s="589"/>
      <c r="FJ765" s="589"/>
      <c r="FK765" s="592"/>
      <c r="FL765" s="592"/>
      <c r="FM765" s="592"/>
      <c r="FN765" s="733"/>
      <c r="FO765" s="544"/>
      <c r="FP765" s="93"/>
      <c r="FQ765" s="101"/>
      <c r="FR765" s="93"/>
      <c r="FS765" s="93"/>
      <c r="FT765" s="93"/>
      <c r="FU765" s="93"/>
      <c r="FV765" s="93"/>
      <c r="FW765" s="93"/>
      <c r="FX765" s="93"/>
      <c r="FY765" s="93"/>
      <c r="FZ765" s="93"/>
      <c r="GA765" s="93"/>
      <c r="GB765" s="93"/>
      <c r="GC765" s="93"/>
      <c r="GD765" s="93"/>
      <c r="GE765" s="93"/>
      <c r="GF765" s="93"/>
      <c r="GG765" s="93"/>
      <c r="GH765" s="93"/>
      <c r="GI765" s="93"/>
      <c r="GJ765" s="93"/>
      <c r="GK765" s="93"/>
      <c r="GL765" s="93"/>
      <c r="GM765" s="93"/>
      <c r="GN765" s="93"/>
      <c r="GO765" s="93"/>
      <c r="GP765" s="93"/>
      <c r="GQ765" s="93"/>
      <c r="GR765" s="225"/>
      <c r="GS765" s="225"/>
    </row>
    <row r="766" spans="1:201" s="552" customFormat="1" ht="15.75" hidden="1" x14ac:dyDescent="0.25">
      <c r="A766" s="101">
        <v>647</v>
      </c>
      <c r="B766" s="228">
        <f>COUNTIFS($E$1:E766,E766,$G$1:G766,G766)</f>
        <v>1</v>
      </c>
      <c r="C766" s="228"/>
      <c r="D766" s="1042">
        <v>9950</v>
      </c>
      <c r="E766" s="223" t="s">
        <v>2183</v>
      </c>
      <c r="F766" s="223" t="s">
        <v>61</v>
      </c>
      <c r="G766" s="230">
        <v>490723027</v>
      </c>
      <c r="H766" s="230">
        <f t="shared" si="20"/>
        <v>69</v>
      </c>
      <c r="I766" s="223" t="s">
        <v>2177</v>
      </c>
      <c r="J766" s="223" t="s">
        <v>2184</v>
      </c>
      <c r="K766" s="230" t="s">
        <v>53</v>
      </c>
      <c r="L766" s="230" t="s">
        <v>48</v>
      </c>
      <c r="M766" s="230">
        <v>6</v>
      </c>
      <c r="N766" s="231">
        <v>7</v>
      </c>
      <c r="O766" s="226" t="s">
        <v>863</v>
      </c>
      <c r="P766" s="226"/>
      <c r="Q766" s="226" t="s">
        <v>2200</v>
      </c>
      <c r="R766" s="226"/>
      <c r="S766" s="226"/>
      <c r="T766" s="173"/>
      <c r="U766" s="177"/>
      <c r="V766" s="173"/>
      <c r="W766" s="196"/>
      <c r="X766" s="173"/>
      <c r="Y766" s="173"/>
      <c r="Z766" s="173"/>
      <c r="AA766" s="72"/>
      <c r="AB766" s="72"/>
      <c r="AC766" s="226"/>
      <c r="AD766" s="211"/>
      <c r="AE766" s="211"/>
      <c r="AF766" s="211"/>
      <c r="AG766" s="211"/>
      <c r="AH766" s="205"/>
      <c r="AI766" s="226"/>
      <c r="AJ766" s="318"/>
      <c r="AK766" s="226"/>
      <c r="AL766" s="226"/>
      <c r="AM766" s="226"/>
      <c r="AN766" s="370"/>
      <c r="AO766" s="487"/>
      <c r="AP766" s="488"/>
      <c r="AQ766" s="492"/>
      <c r="AR766" s="373"/>
      <c r="AS766" s="490"/>
      <c r="AT766" s="325"/>
      <c r="AU766" s="505"/>
      <c r="AV766" s="506"/>
      <c r="AW766" s="505"/>
      <c r="AX766" s="507"/>
      <c r="AY766" s="508"/>
      <c r="AZ766" s="505"/>
      <c r="BA766" s="509"/>
      <c r="BB766" s="509"/>
      <c r="BC766" s="505"/>
      <c r="BD766" s="505"/>
      <c r="BE766" s="505"/>
      <c r="BF766" s="505"/>
      <c r="BG766" s="505"/>
      <c r="BH766" s="226"/>
      <c r="BI766" s="226"/>
      <c r="BJ766" s="341"/>
      <c r="BK766" s="342"/>
      <c r="BL766" s="226"/>
      <c r="BM766" s="226"/>
      <c r="BN766" s="226"/>
      <c r="BO766" s="1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226"/>
      <c r="CC766" s="226"/>
      <c r="CD766" s="226"/>
      <c r="CE766" s="226"/>
      <c r="CF766" s="226"/>
      <c r="CG766" s="226"/>
      <c r="CH766" s="226"/>
      <c r="CI766" s="226"/>
      <c r="CJ766" s="226"/>
      <c r="CK766" s="226"/>
      <c r="CL766" s="66"/>
      <c r="CM766" s="66"/>
      <c r="CN766" s="66"/>
      <c r="CO766" s="66"/>
      <c r="CP766" s="66"/>
      <c r="CQ766" s="66"/>
      <c r="CR766" s="66"/>
      <c r="CS766" s="66"/>
      <c r="CT766" s="226"/>
      <c r="CU766" s="226"/>
      <c r="CV766" s="158"/>
      <c r="CW766" s="158"/>
      <c r="CX766" s="62"/>
      <c r="CY766" s="62"/>
      <c r="CZ766" s="335"/>
      <c r="DA766" s="226"/>
      <c r="DB766" s="226"/>
      <c r="DC766" s="226"/>
      <c r="DD766" s="226"/>
      <c r="DE766" s="226"/>
      <c r="DF766" s="226"/>
      <c r="DG766" s="4"/>
      <c r="DH766" s="226"/>
      <c r="DI766" s="226"/>
      <c r="DJ766" s="226"/>
      <c r="DK766" s="226"/>
      <c r="DL766" s="231"/>
      <c r="DM766" s="226"/>
      <c r="DN766" s="62"/>
      <c r="DO766" s="46" t="s">
        <v>48</v>
      </c>
      <c r="DP766" s="544" t="s">
        <v>158</v>
      </c>
      <c r="DQ766" s="230"/>
      <c r="DR766" s="547"/>
      <c r="DS766" s="547"/>
      <c r="DT766" s="230"/>
      <c r="DU766" s="230"/>
      <c r="DV766" s="230"/>
      <c r="DW766" s="230"/>
      <c r="DX766" s="223" t="s">
        <v>863</v>
      </c>
      <c r="DY766" s="223" t="s">
        <v>863</v>
      </c>
      <c r="DZ766" s="230">
        <v>2706</v>
      </c>
      <c r="EA766" s="223">
        <v>83.2</v>
      </c>
      <c r="EB766" s="223">
        <v>16.8</v>
      </c>
      <c r="EC766" s="230">
        <v>3</v>
      </c>
      <c r="ED766" s="230">
        <v>2405</v>
      </c>
      <c r="EE766" s="223" t="s">
        <v>863</v>
      </c>
      <c r="EF766" s="230">
        <v>2.4300000000000002</v>
      </c>
      <c r="EG766" s="223">
        <v>0</v>
      </c>
      <c r="EH766" s="547"/>
      <c r="EI766" s="282"/>
      <c r="EJ766" s="282"/>
      <c r="EK766" s="457"/>
      <c r="EL766" s="457"/>
      <c r="EM766" s="457"/>
      <c r="EN766" s="457"/>
      <c r="EO766" s="457"/>
      <c r="EP766" s="548"/>
      <c r="EQ766" s="548"/>
      <c r="ER766" s="457"/>
      <c r="ES766" s="548"/>
      <c r="ET766" s="548"/>
      <c r="EU766" s="233"/>
      <c r="EV766" s="457"/>
      <c r="EW766" s="457"/>
      <c r="EX766" s="93"/>
      <c r="EY766" s="93"/>
      <c r="EZ766" s="93"/>
      <c r="FA766" s="93"/>
      <c r="FB766" s="601"/>
      <c r="FC766" s="601"/>
      <c r="FD766" s="93"/>
      <c r="FE766" s="93"/>
      <c r="FF766" s="714"/>
      <c r="FG766" s="93"/>
      <c r="FH766" s="589"/>
      <c r="FI766" s="589"/>
      <c r="FJ766" s="589"/>
      <c r="FK766" s="592"/>
      <c r="FL766" s="592"/>
      <c r="FM766" s="592"/>
      <c r="FN766" s="733"/>
      <c r="FO766" s="544"/>
      <c r="FP766" s="93"/>
      <c r="FQ766" s="101"/>
      <c r="FR766" s="93"/>
      <c r="FS766" s="93"/>
      <c r="FT766" s="93"/>
      <c r="FU766" s="93"/>
      <c r="FV766" s="93"/>
      <c r="FW766" s="93"/>
      <c r="FX766" s="93"/>
      <c r="FY766" s="93"/>
      <c r="FZ766" s="93"/>
      <c r="GA766" s="93"/>
      <c r="GB766" s="93"/>
      <c r="GC766" s="93"/>
      <c r="GD766" s="93"/>
      <c r="GE766" s="93"/>
      <c r="GF766" s="93"/>
      <c r="GG766" s="93"/>
      <c r="GH766" s="93"/>
      <c r="GI766" s="93"/>
      <c r="GJ766" s="93"/>
      <c r="GK766" s="93"/>
      <c r="GL766" s="93"/>
      <c r="GM766" s="93"/>
      <c r="GN766" s="93"/>
      <c r="GO766" s="93"/>
      <c r="GP766" s="93"/>
      <c r="GQ766" s="93"/>
      <c r="GR766" s="225"/>
      <c r="GS766" s="225"/>
    </row>
    <row r="767" spans="1:201" s="260" customFormat="1" ht="15.75" hidden="1" x14ac:dyDescent="0.25">
      <c r="A767" s="101">
        <v>648</v>
      </c>
      <c r="B767" s="228">
        <f>COUNTIFS($E$1:E767,E767,$G$1:G767,G767)</f>
        <v>1</v>
      </c>
      <c r="C767" s="228"/>
      <c r="D767" s="1042">
        <v>9954</v>
      </c>
      <c r="E767" s="223" t="s">
        <v>2185</v>
      </c>
      <c r="F767" s="223" t="s">
        <v>43</v>
      </c>
      <c r="G767" s="230">
        <v>481019084</v>
      </c>
      <c r="H767" s="230">
        <f t="shared" si="20"/>
        <v>70</v>
      </c>
      <c r="I767" s="223" t="s">
        <v>2186</v>
      </c>
      <c r="J767" s="223" t="s">
        <v>2187</v>
      </c>
      <c r="K767" s="230" t="s">
        <v>53</v>
      </c>
      <c r="L767" s="230" t="s">
        <v>48</v>
      </c>
      <c r="M767" s="230">
        <v>11</v>
      </c>
      <c r="N767" s="231" t="s">
        <v>1879</v>
      </c>
      <c r="O767" s="226" t="s">
        <v>863</v>
      </c>
      <c r="P767" s="226"/>
      <c r="Q767" s="226" t="s">
        <v>2200</v>
      </c>
      <c r="R767" s="226"/>
      <c r="S767" s="226"/>
      <c r="T767" s="173"/>
      <c r="U767" s="177"/>
      <c r="V767" s="173"/>
      <c r="W767" s="196"/>
      <c r="X767" s="173"/>
      <c r="Y767" s="173"/>
      <c r="Z767" s="173"/>
      <c r="AA767" s="72"/>
      <c r="AB767" s="72"/>
      <c r="AC767" s="226"/>
      <c r="AD767" s="211"/>
      <c r="AE767" s="211"/>
      <c r="AF767" s="211"/>
      <c r="AG767" s="211"/>
      <c r="AH767" s="205"/>
      <c r="AI767" s="226"/>
      <c r="AJ767" s="318"/>
      <c r="AK767" s="226"/>
      <c r="AL767" s="226"/>
      <c r="AM767" s="226"/>
      <c r="AN767" s="370"/>
      <c r="AO767" s="487"/>
      <c r="AP767" s="488"/>
      <c r="AQ767" s="492"/>
      <c r="AR767" s="373"/>
      <c r="AS767" s="490"/>
      <c r="AT767" s="325"/>
      <c r="AU767" s="505"/>
      <c r="AV767" s="506"/>
      <c r="AW767" s="505"/>
      <c r="AX767" s="507"/>
      <c r="AY767" s="508"/>
      <c r="AZ767" s="505"/>
      <c r="BA767" s="509"/>
      <c r="BB767" s="509"/>
      <c r="BC767" s="505"/>
      <c r="BD767" s="505"/>
      <c r="BE767" s="505"/>
      <c r="BF767" s="505"/>
      <c r="BG767" s="505"/>
      <c r="BH767" s="226"/>
      <c r="BI767" s="226"/>
      <c r="BJ767" s="341"/>
      <c r="BK767" s="342"/>
      <c r="BL767" s="226"/>
      <c r="BM767" s="226"/>
      <c r="BN767" s="226"/>
      <c r="BO767" s="162"/>
      <c r="BP767" s="62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226"/>
      <c r="CC767" s="226"/>
      <c r="CD767" s="226"/>
      <c r="CE767" s="226"/>
      <c r="CF767" s="226"/>
      <c r="CG767" s="226"/>
      <c r="CH767" s="226"/>
      <c r="CI767" s="226"/>
      <c r="CJ767" s="226"/>
      <c r="CK767" s="226"/>
      <c r="CL767" s="66"/>
      <c r="CM767" s="66"/>
      <c r="CN767" s="66"/>
      <c r="CO767" s="66"/>
      <c r="CP767" s="66"/>
      <c r="CQ767" s="66"/>
      <c r="CR767" s="66"/>
      <c r="CS767" s="66"/>
      <c r="CT767" s="226"/>
      <c r="CU767" s="226"/>
      <c r="CV767" s="158"/>
      <c r="CW767" s="158"/>
      <c r="CX767" s="62"/>
      <c r="CY767" s="62"/>
      <c r="CZ767" s="335"/>
      <c r="DA767" s="226"/>
      <c r="DB767" s="226"/>
      <c r="DC767" s="226"/>
      <c r="DD767" s="226"/>
      <c r="DE767" s="226"/>
      <c r="DF767" s="226"/>
      <c r="DG767" s="4"/>
      <c r="DH767" s="226"/>
      <c r="DI767" s="226"/>
      <c r="DJ767" s="226"/>
      <c r="DK767" s="226"/>
      <c r="DL767" s="231"/>
      <c r="DM767" s="226"/>
      <c r="DN767" s="62"/>
      <c r="DO767" s="46" t="s">
        <v>48</v>
      </c>
      <c r="DP767" s="544" t="s">
        <v>158</v>
      </c>
      <c r="DQ767" s="230"/>
      <c r="DR767" s="547"/>
      <c r="DS767" s="547"/>
      <c r="DT767" s="230"/>
      <c r="DU767" s="230"/>
      <c r="DV767" s="230"/>
      <c r="DW767" s="230"/>
      <c r="DX767" s="223" t="s">
        <v>863</v>
      </c>
      <c r="DY767" s="223" t="s">
        <v>863</v>
      </c>
      <c r="DZ767" s="230">
        <v>1630</v>
      </c>
      <c r="EA767" s="223">
        <v>59.3</v>
      </c>
      <c r="EB767" s="223">
        <v>40.700000000000003</v>
      </c>
      <c r="EC767" s="223">
        <v>0.6</v>
      </c>
      <c r="ED767" s="485" t="s">
        <v>2754</v>
      </c>
      <c r="EE767" s="223" t="s">
        <v>863</v>
      </c>
      <c r="EF767" s="223">
        <v>6.35</v>
      </c>
      <c r="EG767" s="230">
        <v>0</v>
      </c>
      <c r="EH767" s="547"/>
      <c r="EI767" s="282"/>
      <c r="EJ767" s="282"/>
      <c r="EK767" s="457"/>
      <c r="EL767" s="457"/>
      <c r="EM767" s="457"/>
      <c r="EN767" s="457"/>
      <c r="EO767" s="457"/>
      <c r="EP767" s="548"/>
      <c r="EQ767" s="548"/>
      <c r="ER767" s="457"/>
      <c r="ES767" s="548"/>
      <c r="ET767" s="548"/>
      <c r="EU767" s="233"/>
      <c r="EV767" s="457"/>
      <c r="EW767" s="457"/>
      <c r="EX767" s="93"/>
      <c r="EY767" s="93"/>
      <c r="EZ767" s="93"/>
      <c r="FA767" s="93"/>
      <c r="FB767" s="601"/>
      <c r="FC767" s="601"/>
      <c r="FD767" s="93"/>
      <c r="FE767" s="93"/>
      <c r="FF767" s="714"/>
      <c r="FG767" s="93"/>
      <c r="FH767" s="589"/>
      <c r="FI767" s="589"/>
      <c r="FJ767" s="589"/>
      <c r="FK767" s="592"/>
      <c r="FL767" s="592"/>
      <c r="FM767" s="592"/>
      <c r="FN767" s="733"/>
      <c r="FO767" s="544"/>
      <c r="FP767" s="93"/>
      <c r="FQ767" s="101"/>
      <c r="FR767" s="93"/>
      <c r="FS767" s="93"/>
      <c r="FT767" s="93"/>
      <c r="FU767" s="93"/>
      <c r="FV767" s="93"/>
      <c r="FW767" s="93"/>
      <c r="FX767" s="93"/>
      <c r="FY767" s="93"/>
      <c r="FZ767" s="93"/>
      <c r="GA767" s="93"/>
      <c r="GB767" s="93"/>
      <c r="GC767" s="93"/>
      <c r="GD767" s="93"/>
      <c r="GE767" s="93"/>
      <c r="GF767" s="93"/>
      <c r="GG767" s="93"/>
      <c r="GH767" s="93"/>
      <c r="GI767" s="93"/>
      <c r="GJ767" s="93"/>
      <c r="GK767" s="93"/>
      <c r="GL767" s="93"/>
      <c r="GM767" s="93"/>
      <c r="GN767" s="93"/>
      <c r="GO767" s="93"/>
      <c r="GP767" s="93"/>
      <c r="GQ767" s="93"/>
      <c r="GR767" s="225"/>
      <c r="GS767" s="225"/>
    </row>
    <row r="768" spans="1:201" s="552" customFormat="1" ht="15.75" hidden="1" x14ac:dyDescent="0.25">
      <c r="A768" s="101">
        <v>649</v>
      </c>
      <c r="B768" s="228">
        <f>COUNTIFS($E$1:E768,E768,$G$1:G768,G768)</f>
        <v>1</v>
      </c>
      <c r="C768" s="228"/>
      <c r="D768" s="1042">
        <v>9955</v>
      </c>
      <c r="E768" s="223" t="s">
        <v>2188</v>
      </c>
      <c r="F768" s="223" t="s">
        <v>1752</v>
      </c>
      <c r="G768" s="230">
        <v>7710275793</v>
      </c>
      <c r="H768" s="230">
        <f t="shared" si="20"/>
        <v>41</v>
      </c>
      <c r="I768" s="223" t="s">
        <v>2186</v>
      </c>
      <c r="J768" s="223" t="s">
        <v>1010</v>
      </c>
      <c r="K768" s="230" t="s">
        <v>53</v>
      </c>
      <c r="L768" s="230" t="s">
        <v>48</v>
      </c>
      <c r="M768" s="230">
        <v>36</v>
      </c>
      <c r="N768" s="231" t="s">
        <v>825</v>
      </c>
      <c r="O768" s="226" t="s">
        <v>863</v>
      </c>
      <c r="P768" s="227"/>
      <c r="Q768" s="226" t="s">
        <v>2200</v>
      </c>
      <c r="R768" s="226"/>
      <c r="S768" s="226"/>
      <c r="T768" s="173"/>
      <c r="U768" s="177"/>
      <c r="V768" s="173"/>
      <c r="W768" s="196"/>
      <c r="X768" s="173"/>
      <c r="Y768" s="173"/>
      <c r="Z768" s="173"/>
      <c r="AA768" s="72"/>
      <c r="AB768" s="72"/>
      <c r="AC768" s="226"/>
      <c r="AD768" s="211"/>
      <c r="AE768" s="211"/>
      <c r="AF768" s="211"/>
      <c r="AG768" s="211"/>
      <c r="AH768" s="205"/>
      <c r="AI768" s="226"/>
      <c r="AJ768" s="318"/>
      <c r="AK768" s="226"/>
      <c r="AL768" s="226"/>
      <c r="AM768" s="226"/>
      <c r="AN768" s="370"/>
      <c r="AO768" s="487"/>
      <c r="AP768" s="488"/>
      <c r="AQ768" s="492"/>
      <c r="AR768" s="373"/>
      <c r="AS768" s="490"/>
      <c r="AT768" s="325"/>
      <c r="AU768" s="505"/>
      <c r="AV768" s="506"/>
      <c r="AW768" s="505"/>
      <c r="AX768" s="507"/>
      <c r="AY768" s="508"/>
      <c r="AZ768" s="505"/>
      <c r="BA768" s="509"/>
      <c r="BB768" s="509"/>
      <c r="BC768" s="505"/>
      <c r="BD768" s="505"/>
      <c r="BE768" s="505"/>
      <c r="BF768" s="505"/>
      <c r="BG768" s="505"/>
      <c r="BH768" s="226"/>
      <c r="BI768" s="226"/>
      <c r="BJ768" s="341"/>
      <c r="BK768" s="342"/>
      <c r="BL768" s="226"/>
      <c r="BM768" s="226"/>
      <c r="BN768" s="226"/>
      <c r="BO768" s="162"/>
      <c r="BP768" s="62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226"/>
      <c r="CC768" s="226"/>
      <c r="CD768" s="226"/>
      <c r="CE768" s="226"/>
      <c r="CF768" s="226"/>
      <c r="CG768" s="226"/>
      <c r="CH768" s="226"/>
      <c r="CI768" s="226"/>
      <c r="CJ768" s="226"/>
      <c r="CK768" s="226"/>
      <c r="CL768" s="66"/>
      <c r="CM768" s="66"/>
      <c r="CN768" s="66"/>
      <c r="CO768" s="66"/>
      <c r="CP768" s="66"/>
      <c r="CQ768" s="66"/>
      <c r="CR768" s="66"/>
      <c r="CS768" s="66"/>
      <c r="CT768" s="226"/>
      <c r="CU768" s="226"/>
      <c r="CV768" s="158"/>
      <c r="CW768" s="158"/>
      <c r="CX768" s="62"/>
      <c r="CY768" s="62"/>
      <c r="CZ768" s="335"/>
      <c r="DA768" s="226"/>
      <c r="DB768" s="226"/>
      <c r="DC768" s="226"/>
      <c r="DD768" s="226"/>
      <c r="DE768" s="226"/>
      <c r="DF768" s="226"/>
      <c r="DG768" s="4"/>
      <c r="DH768" s="226"/>
      <c r="DI768" s="226"/>
      <c r="DJ768" s="226"/>
      <c r="DK768" s="226"/>
      <c r="DL768" s="231"/>
      <c r="DM768" s="226"/>
      <c r="DN768" s="62"/>
      <c r="DO768" s="46" t="s">
        <v>48</v>
      </c>
      <c r="DP768" s="544" t="s">
        <v>158</v>
      </c>
      <c r="DQ768" s="230"/>
      <c r="DR768" s="547"/>
      <c r="DS768" s="547"/>
      <c r="DT768" s="230"/>
      <c r="DU768" s="230"/>
      <c r="DV768" s="230"/>
      <c r="DW768" s="230"/>
      <c r="DX768" s="223" t="s">
        <v>863</v>
      </c>
      <c r="DY768" s="223" t="s">
        <v>863</v>
      </c>
      <c r="DZ768" s="230">
        <v>1088</v>
      </c>
      <c r="EA768" s="230">
        <v>3</v>
      </c>
      <c r="EB768" s="230">
        <v>97</v>
      </c>
      <c r="EC768" s="223" t="s">
        <v>863</v>
      </c>
      <c r="ED768" s="223" t="s">
        <v>863</v>
      </c>
      <c r="EE768" s="223" t="s">
        <v>863</v>
      </c>
      <c r="EF768" s="223" t="s">
        <v>863</v>
      </c>
      <c r="EG768" s="218">
        <v>0</v>
      </c>
      <c r="EH768" s="547"/>
      <c r="EI768" s="282"/>
      <c r="EJ768" s="282"/>
      <c r="EK768" s="457"/>
      <c r="EL768" s="457"/>
      <c r="EM768" s="457"/>
      <c r="EN768" s="457"/>
      <c r="EO768" s="457"/>
      <c r="EP768" s="548"/>
      <c r="EQ768" s="548"/>
      <c r="ER768" s="457"/>
      <c r="ES768" s="548"/>
      <c r="ET768" s="548"/>
      <c r="EU768" s="233"/>
      <c r="EV768" s="457"/>
      <c r="EW768" s="457"/>
      <c r="EX768" s="93"/>
      <c r="EY768" s="93"/>
      <c r="EZ768" s="93"/>
      <c r="FA768" s="93"/>
      <c r="FB768" s="601"/>
      <c r="FC768" s="601"/>
      <c r="FD768" s="93"/>
      <c r="FE768" s="93"/>
      <c r="FF768" s="714"/>
      <c r="FG768" s="93"/>
      <c r="FH768" s="589"/>
      <c r="FI768" s="589"/>
      <c r="FJ768" s="589"/>
      <c r="FK768" s="592"/>
      <c r="FL768" s="592"/>
      <c r="FM768" s="592"/>
      <c r="FN768" s="733"/>
      <c r="FO768" s="544"/>
      <c r="FP768" s="93"/>
      <c r="FQ768" s="101"/>
      <c r="FR768" s="93"/>
      <c r="FS768" s="93"/>
      <c r="FT768" s="93"/>
      <c r="FU768" s="93"/>
      <c r="FV768" s="93"/>
      <c r="FW768" s="93"/>
      <c r="FX768" s="93"/>
      <c r="FY768" s="93"/>
      <c r="FZ768" s="93"/>
      <c r="GA768" s="93"/>
      <c r="GB768" s="93"/>
      <c r="GC768" s="93"/>
      <c r="GD768" s="93"/>
      <c r="GE768" s="93"/>
      <c r="GF768" s="93"/>
      <c r="GG768" s="93"/>
      <c r="GH768" s="93"/>
      <c r="GI768" s="93"/>
      <c r="GJ768" s="93"/>
      <c r="GK768" s="93"/>
      <c r="GL768" s="93"/>
      <c r="GM768" s="93"/>
      <c r="GN768" s="93"/>
      <c r="GO768" s="93"/>
      <c r="GP768" s="93"/>
      <c r="GQ768" s="93"/>
      <c r="GR768" s="225"/>
      <c r="GS768" s="225"/>
    </row>
    <row r="769" spans="1:201" ht="15.75" hidden="1" x14ac:dyDescent="0.25">
      <c r="A769" s="101">
        <v>650</v>
      </c>
      <c r="B769" s="228">
        <f>COUNTIFS($E$1:E769,E769,$G$1:G769,G769)</f>
        <v>1</v>
      </c>
      <c r="C769" s="228"/>
      <c r="D769" s="1042">
        <v>9956</v>
      </c>
      <c r="E769" s="223" t="s">
        <v>2189</v>
      </c>
      <c r="F769" s="223" t="s">
        <v>303</v>
      </c>
      <c r="G769" s="230">
        <v>7557045342</v>
      </c>
      <c r="H769" s="230">
        <f t="shared" si="20"/>
        <v>43</v>
      </c>
      <c r="I769" s="223" t="s">
        <v>2186</v>
      </c>
      <c r="J769" s="223" t="s">
        <v>2190</v>
      </c>
      <c r="K769" s="230" t="s">
        <v>53</v>
      </c>
      <c r="L769" s="230" t="s">
        <v>48</v>
      </c>
      <c r="M769" s="230">
        <v>12</v>
      </c>
      <c r="N769" s="231" t="s">
        <v>1879</v>
      </c>
      <c r="O769" s="226" t="s">
        <v>863</v>
      </c>
      <c r="P769" s="227"/>
      <c r="Q769" s="226" t="s">
        <v>2200</v>
      </c>
      <c r="R769" s="226"/>
      <c r="S769" s="226"/>
      <c r="T769" s="173"/>
      <c r="U769" s="177"/>
      <c r="V769" s="173"/>
      <c r="W769" s="196"/>
      <c r="X769" s="173"/>
      <c r="Y769" s="173"/>
      <c r="Z769" s="173"/>
      <c r="AD769" s="211"/>
      <c r="AE769" s="211"/>
      <c r="AF769" s="211"/>
      <c r="AG769" s="211"/>
      <c r="AH769" s="205"/>
      <c r="AI769" s="226"/>
      <c r="AJ769" s="318"/>
      <c r="AL769" s="226"/>
      <c r="AN769" s="370"/>
      <c r="AO769" s="487"/>
      <c r="AP769" s="488"/>
      <c r="AQ769" s="492"/>
      <c r="AR769" s="373"/>
      <c r="AS769" s="490"/>
      <c r="AT769" s="325"/>
      <c r="AU769" s="505"/>
      <c r="AV769" s="506"/>
      <c r="AW769" s="505"/>
      <c r="AX769" s="507"/>
      <c r="AY769" s="508"/>
      <c r="AZ769" s="505"/>
      <c r="BA769" s="509"/>
      <c r="BB769" s="509"/>
      <c r="BC769" s="505"/>
      <c r="BD769" s="505"/>
      <c r="BE769" s="505"/>
      <c r="BF769" s="505"/>
      <c r="BG769" s="505"/>
      <c r="BJ769" s="341"/>
      <c r="BK769" s="342"/>
      <c r="BL769" s="226"/>
      <c r="BM769" s="226"/>
      <c r="BO769" s="162"/>
      <c r="BP769" s="62"/>
      <c r="BQ769" s="62"/>
      <c r="CB769" s="226"/>
      <c r="CC769" s="226"/>
      <c r="CL769" s="66"/>
      <c r="CM769" s="66"/>
      <c r="CT769" s="226"/>
      <c r="CU769" s="226"/>
      <c r="CV769" s="158"/>
      <c r="CW769" s="158"/>
      <c r="CX769" s="62"/>
      <c r="CY769" s="62"/>
      <c r="CZ769" s="335"/>
      <c r="DB769" s="226"/>
      <c r="DG769" s="4"/>
      <c r="DI769" s="226"/>
      <c r="DL769" s="231"/>
      <c r="DO769" s="46" t="s">
        <v>48</v>
      </c>
      <c r="DP769" s="544" t="s">
        <v>161</v>
      </c>
      <c r="DX769" s="223" t="s">
        <v>863</v>
      </c>
      <c r="DY769" s="223" t="s">
        <v>863</v>
      </c>
      <c r="DZ769" s="230">
        <v>1428</v>
      </c>
      <c r="EA769" s="230">
        <v>2.2000000000000002</v>
      </c>
      <c r="EB769" s="230">
        <v>97.8</v>
      </c>
      <c r="EC769" s="223" t="s">
        <v>863</v>
      </c>
      <c r="ED769" s="223" t="s">
        <v>863</v>
      </c>
      <c r="EE769" s="223" t="s">
        <v>863</v>
      </c>
      <c r="EF769" s="218" t="s">
        <v>863</v>
      </c>
      <c r="EG769" s="218">
        <v>0</v>
      </c>
      <c r="EU769" s="233"/>
      <c r="EX769" s="93"/>
      <c r="FB769" s="601"/>
      <c r="FC769" s="601"/>
      <c r="FD769" s="93"/>
      <c r="FE769" s="93"/>
      <c r="FF769" s="714"/>
      <c r="FH769" s="589"/>
      <c r="FI769" s="589"/>
      <c r="FJ769" s="589"/>
      <c r="FK769" s="592"/>
      <c r="FL769" s="592"/>
      <c r="FM769" s="592"/>
      <c r="FN769" s="733"/>
      <c r="FO769" s="544"/>
      <c r="FP769" s="93"/>
      <c r="FQ769" s="101"/>
      <c r="FR769" s="93"/>
      <c r="GR769" s="225"/>
      <c r="GS769" s="225"/>
    </row>
    <row r="770" spans="1:201" s="552" customFormat="1" ht="15.75" hidden="1" x14ac:dyDescent="0.25">
      <c r="A770" s="101">
        <v>651</v>
      </c>
      <c r="B770" s="228">
        <f>COUNTIFS($E$1:E770,E770,$G$1:G770,G770)</f>
        <v>3</v>
      </c>
      <c r="C770" s="228"/>
      <c r="D770" s="1042">
        <v>9976</v>
      </c>
      <c r="E770" s="223" t="s">
        <v>172</v>
      </c>
      <c r="F770" s="223" t="s">
        <v>44</v>
      </c>
      <c r="G770" s="230">
        <v>530211088</v>
      </c>
      <c r="H770" s="230">
        <f t="shared" si="20"/>
        <v>65</v>
      </c>
      <c r="I770" s="223" t="s">
        <v>2191</v>
      </c>
      <c r="J770" s="223" t="s">
        <v>1265</v>
      </c>
      <c r="K770" s="230" t="s">
        <v>53</v>
      </c>
      <c r="L770" s="230" t="s">
        <v>48</v>
      </c>
      <c r="M770" s="230">
        <v>11</v>
      </c>
      <c r="N770" s="223" t="s">
        <v>1218</v>
      </c>
      <c r="O770" s="223" t="s">
        <v>863</v>
      </c>
      <c r="P770" s="228"/>
      <c r="Q770" s="230" t="s">
        <v>2200</v>
      </c>
      <c r="R770" s="230"/>
      <c r="S770" s="230"/>
      <c r="T770" s="172"/>
      <c r="U770" s="175"/>
      <c r="V770" s="172"/>
      <c r="W770" s="688"/>
      <c r="X770" s="172"/>
      <c r="Y770" s="172"/>
      <c r="Z770" s="172"/>
      <c r="AA770" s="457"/>
      <c r="AB770" s="457"/>
      <c r="AC770" s="230"/>
      <c r="AD770" s="594"/>
      <c r="AE770" s="594"/>
      <c r="AF770" s="594"/>
      <c r="AG770" s="594"/>
      <c r="AH770" s="261"/>
      <c r="AI770" s="230"/>
      <c r="AJ770" s="524"/>
      <c r="AK770" s="230"/>
      <c r="AL770" s="230"/>
      <c r="AM770" s="230"/>
      <c r="AN770" s="525"/>
      <c r="AO770" s="525"/>
      <c r="AP770" s="525"/>
      <c r="AQ770" s="492"/>
      <c r="AR770" s="323"/>
      <c r="AS770" s="595"/>
      <c r="AT770" s="527"/>
      <c r="AU770" s="596"/>
      <c r="AV770" s="597"/>
      <c r="AW770" s="596"/>
      <c r="AX770" s="598"/>
      <c r="AY770" s="599"/>
      <c r="AZ770" s="596"/>
      <c r="BA770" s="600"/>
      <c r="BB770" s="600"/>
      <c r="BC770" s="596"/>
      <c r="BD770" s="596"/>
      <c r="BE770" s="596"/>
      <c r="BF770" s="596"/>
      <c r="BG770" s="596"/>
      <c r="BH770" s="230"/>
      <c r="BI770" s="230"/>
      <c r="BJ770" s="446"/>
      <c r="BK770" s="447"/>
      <c r="BL770" s="230"/>
      <c r="BM770" s="230"/>
      <c r="BN770" s="230"/>
      <c r="BO770" s="586"/>
      <c r="BP770" s="98"/>
      <c r="BQ770" s="98"/>
      <c r="BR770" s="98"/>
      <c r="BS770" s="98"/>
      <c r="BT770" s="98"/>
      <c r="BU770" s="98"/>
      <c r="BV770" s="98"/>
      <c r="BW770" s="98"/>
      <c r="BX770" s="98"/>
      <c r="BY770" s="98"/>
      <c r="BZ770" s="98"/>
      <c r="CA770" s="98"/>
      <c r="CB770" s="230"/>
      <c r="CC770" s="230"/>
      <c r="CD770" s="230"/>
      <c r="CE770" s="230"/>
      <c r="CF770" s="230"/>
      <c r="CG770" s="230"/>
      <c r="CH770" s="230"/>
      <c r="CI770" s="230"/>
      <c r="CJ770" s="230"/>
      <c r="CK770" s="230"/>
      <c r="CL770" s="71"/>
      <c r="CM770" s="71"/>
      <c r="CN770" s="71"/>
      <c r="CO770" s="71"/>
      <c r="CP770" s="71"/>
      <c r="CQ770" s="71"/>
      <c r="CR770" s="71"/>
      <c r="CS770" s="71"/>
      <c r="CT770" s="230"/>
      <c r="CU770" s="230"/>
      <c r="CV770" s="217"/>
      <c r="CW770" s="217"/>
      <c r="CX770" s="98"/>
      <c r="CY770" s="98"/>
      <c r="CZ770" s="448"/>
      <c r="DA770" s="230"/>
      <c r="DB770" s="230"/>
      <c r="DC770" s="230"/>
      <c r="DD770" s="230"/>
      <c r="DE770" s="230"/>
      <c r="DF770" s="230"/>
      <c r="DG770" s="233"/>
      <c r="DH770" s="230"/>
      <c r="DI770" s="230"/>
      <c r="DJ770" s="230"/>
      <c r="DK770" s="230"/>
      <c r="DL770" s="223"/>
      <c r="DM770" s="230"/>
      <c r="DN770" s="98"/>
      <c r="DO770" s="279" t="s">
        <v>48</v>
      </c>
      <c r="DP770" s="545" t="s">
        <v>373</v>
      </c>
      <c r="DQ770" s="230">
        <v>2</v>
      </c>
      <c r="DR770" s="546" t="s">
        <v>34</v>
      </c>
      <c r="DS770" s="546" t="s">
        <v>2236</v>
      </c>
      <c r="DT770" s="230">
        <v>1</v>
      </c>
      <c r="DU770" s="230">
        <v>1</v>
      </c>
      <c r="DV770" s="1032">
        <v>42767</v>
      </c>
      <c r="DW770" s="230">
        <v>1</v>
      </c>
      <c r="DX770" s="230">
        <v>1.9</v>
      </c>
      <c r="DY770" s="230">
        <v>2.1</v>
      </c>
      <c r="DZ770" s="230">
        <v>242</v>
      </c>
      <c r="EA770" s="230">
        <v>17.8</v>
      </c>
      <c r="EB770" s="230">
        <v>82.2</v>
      </c>
      <c r="EC770" s="230">
        <v>0.8</v>
      </c>
      <c r="ED770" s="230">
        <v>442.4</v>
      </c>
      <c r="EE770" s="230">
        <v>52.4</v>
      </c>
      <c r="EF770" s="230">
        <v>4.3899999999999997</v>
      </c>
      <c r="EG770" s="844" t="s">
        <v>2777</v>
      </c>
      <c r="EH770" s="547"/>
      <c r="EI770" s="282"/>
      <c r="EJ770" s="282"/>
      <c r="EK770" s="457"/>
      <c r="EL770" s="457"/>
      <c r="EM770" s="457">
        <v>0</v>
      </c>
      <c r="EN770" s="457">
        <v>175</v>
      </c>
      <c r="EO770" s="457">
        <v>118</v>
      </c>
      <c r="EP770" s="548"/>
      <c r="EQ770" s="548">
        <v>2</v>
      </c>
      <c r="ER770" s="1034">
        <v>42767</v>
      </c>
      <c r="ES770" s="548"/>
      <c r="ET770" s="548"/>
      <c r="EU770" s="233"/>
      <c r="EV770" s="457"/>
      <c r="EW770" s="457"/>
      <c r="EX770" s="93"/>
      <c r="EY770" s="93"/>
      <c r="EZ770" s="93"/>
      <c r="FA770" s="93"/>
      <c r="FB770" s="601"/>
      <c r="FC770" s="601"/>
      <c r="FD770" s="93"/>
      <c r="FE770" s="93"/>
      <c r="FF770" s="714"/>
      <c r="FG770" s="93"/>
      <c r="FH770" s="589"/>
      <c r="FI770" s="589"/>
      <c r="FJ770" s="589"/>
      <c r="FK770" s="592"/>
      <c r="FL770" s="592"/>
      <c r="FM770" s="592"/>
      <c r="FN770" s="733"/>
      <c r="FO770" s="544"/>
      <c r="FP770" s="93"/>
      <c r="FQ770" s="101"/>
      <c r="FR770" s="93"/>
      <c r="FS770" s="93"/>
      <c r="FT770" s="93"/>
      <c r="FU770" s="93"/>
      <c r="FV770" s="93"/>
      <c r="FW770" s="93"/>
      <c r="FX770" s="93"/>
      <c r="FY770" s="93"/>
      <c r="FZ770" s="93"/>
      <c r="GA770" s="93"/>
      <c r="GB770" s="93"/>
      <c r="GC770" s="93"/>
      <c r="GD770" s="93"/>
      <c r="GE770" s="93"/>
      <c r="GF770" s="93"/>
      <c r="GG770" s="93"/>
      <c r="GH770" s="93"/>
      <c r="GI770" s="93"/>
      <c r="GJ770" s="93"/>
      <c r="GK770" s="93"/>
      <c r="GL770" s="93"/>
      <c r="GM770" s="93"/>
      <c r="GN770" s="93"/>
      <c r="GO770" s="93"/>
      <c r="GP770" s="93"/>
      <c r="GQ770" s="93"/>
      <c r="GR770" s="93"/>
      <c r="GS770" s="93"/>
    </row>
    <row r="771" spans="1:201" ht="15.75" hidden="1" x14ac:dyDescent="0.25">
      <c r="A771" s="101">
        <v>652</v>
      </c>
      <c r="B771" s="228">
        <f>COUNTIFS($E$1:E771,E771,$G$1:G771,G771)</f>
        <v>1</v>
      </c>
      <c r="C771" s="228"/>
      <c r="D771" s="1042">
        <v>9987</v>
      </c>
      <c r="E771" s="223" t="s">
        <v>2192</v>
      </c>
      <c r="F771" s="223" t="s">
        <v>1699</v>
      </c>
      <c r="G771" s="230">
        <v>9211286227</v>
      </c>
      <c r="H771" s="230">
        <v>26</v>
      </c>
      <c r="I771" s="223" t="s">
        <v>2193</v>
      </c>
      <c r="J771" s="223" t="s">
        <v>2194</v>
      </c>
      <c r="K771" s="230" t="s">
        <v>53</v>
      </c>
      <c r="L771" s="230" t="s">
        <v>48</v>
      </c>
      <c r="M771" s="230">
        <v>6</v>
      </c>
      <c r="N771" s="231" t="s">
        <v>1919</v>
      </c>
      <c r="O771" s="231" t="s">
        <v>863</v>
      </c>
      <c r="Q771" s="226" t="s">
        <v>2200</v>
      </c>
      <c r="DO771" s="46" t="s">
        <v>48</v>
      </c>
      <c r="DP771" s="545" t="s">
        <v>161</v>
      </c>
      <c r="DX771" s="230">
        <v>1.5</v>
      </c>
      <c r="DY771" s="223" t="s">
        <v>863</v>
      </c>
      <c r="DZ771" s="230">
        <v>1043</v>
      </c>
      <c r="EA771" s="223">
        <v>1.4</v>
      </c>
      <c r="EB771" s="223">
        <v>98.6</v>
      </c>
      <c r="EC771" s="223" t="s">
        <v>863</v>
      </c>
      <c r="ED771" s="223" t="s">
        <v>863</v>
      </c>
      <c r="EE771" s="223" t="s">
        <v>863</v>
      </c>
      <c r="EF771" s="223" t="s">
        <v>863</v>
      </c>
      <c r="EG771" s="223">
        <v>0</v>
      </c>
      <c r="GR771" s="225"/>
      <c r="GS771" s="225"/>
    </row>
    <row r="772" spans="1:201" ht="15.75" hidden="1" x14ac:dyDescent="0.25">
      <c r="A772" s="101">
        <v>653</v>
      </c>
      <c r="B772" s="228">
        <f>COUNTIFS($E$1:E772,E772,$G$1:G772,G772)</f>
        <v>1</v>
      </c>
      <c r="C772" s="228"/>
      <c r="D772" s="1042">
        <v>9988</v>
      </c>
      <c r="E772" s="223" t="s">
        <v>2195</v>
      </c>
      <c r="F772" s="223" t="s">
        <v>41</v>
      </c>
      <c r="G772" s="230">
        <v>426115432</v>
      </c>
      <c r="H772" s="230">
        <v>76</v>
      </c>
      <c r="I772" s="223" t="s">
        <v>2193</v>
      </c>
      <c r="J772" s="223" t="s">
        <v>2196</v>
      </c>
      <c r="K772" s="230" t="s">
        <v>53</v>
      </c>
      <c r="L772" s="230" t="s">
        <v>48</v>
      </c>
      <c r="M772" s="230">
        <v>21</v>
      </c>
      <c r="N772" s="231" t="s">
        <v>1879</v>
      </c>
      <c r="O772" s="231" t="s">
        <v>863</v>
      </c>
      <c r="Q772" s="226" t="s">
        <v>2200</v>
      </c>
      <c r="DO772" s="46" t="s">
        <v>48</v>
      </c>
      <c r="DP772" s="545" t="s">
        <v>158</v>
      </c>
      <c r="DX772" s="230">
        <v>2.5</v>
      </c>
      <c r="DY772" s="223" t="s">
        <v>863</v>
      </c>
      <c r="DZ772" s="230">
        <v>640</v>
      </c>
      <c r="EA772" s="908">
        <v>4.5</v>
      </c>
      <c r="EB772" s="908">
        <v>95.5</v>
      </c>
      <c r="EC772" s="908" t="s">
        <v>863</v>
      </c>
      <c r="ED772" s="908" t="s">
        <v>863</v>
      </c>
      <c r="EE772" s="908" t="s">
        <v>863</v>
      </c>
      <c r="EF772" s="908" t="s">
        <v>863</v>
      </c>
      <c r="EG772" s="230">
        <v>0</v>
      </c>
      <c r="GR772" s="225"/>
      <c r="GS772" s="225"/>
    </row>
    <row r="773" spans="1:201" ht="15.75" hidden="1" x14ac:dyDescent="0.25">
      <c r="A773" s="101">
        <v>654</v>
      </c>
      <c r="B773" s="228">
        <f>COUNTIFS($E$1:E773,E773,$G$1:G773,G773)</f>
        <v>1</v>
      </c>
      <c r="C773" s="228"/>
      <c r="D773" s="1042">
        <v>9992</v>
      </c>
      <c r="E773" s="223" t="s">
        <v>555</v>
      </c>
      <c r="F773" s="223" t="s">
        <v>184</v>
      </c>
      <c r="G773" s="230">
        <v>5707290512</v>
      </c>
      <c r="H773" s="230">
        <f t="shared" ref="H773:H784" si="21">LEFT(I773,4)-CONCATENATE(19,LEFT(G773,2))</f>
        <v>61</v>
      </c>
      <c r="I773" s="223" t="s">
        <v>2197</v>
      </c>
      <c r="J773" s="223" t="s">
        <v>34</v>
      </c>
      <c r="K773" s="230" t="s">
        <v>53</v>
      </c>
      <c r="L773" s="230" t="s">
        <v>48</v>
      </c>
      <c r="M773" s="223">
        <v>12</v>
      </c>
      <c r="N773" s="231" t="s">
        <v>757</v>
      </c>
      <c r="O773" s="231" t="s">
        <v>863</v>
      </c>
      <c r="Q773" s="226" t="s">
        <v>2200</v>
      </c>
      <c r="DO773" s="46" t="s">
        <v>48</v>
      </c>
      <c r="DP773" s="544" t="s">
        <v>161</v>
      </c>
      <c r="DX773" s="223" t="s">
        <v>863</v>
      </c>
      <c r="DY773" s="223" t="s">
        <v>863</v>
      </c>
      <c r="DZ773" s="230">
        <v>8541</v>
      </c>
      <c r="EA773" s="230">
        <v>52.9</v>
      </c>
      <c r="EB773" s="230">
        <v>47.1</v>
      </c>
      <c r="EC773" s="223" t="s">
        <v>863</v>
      </c>
      <c r="ED773" s="223" t="s">
        <v>863</v>
      </c>
      <c r="EE773" s="223" t="s">
        <v>863</v>
      </c>
      <c r="EF773" s="223" t="s">
        <v>863</v>
      </c>
      <c r="EG773" s="230">
        <v>0</v>
      </c>
      <c r="GR773" s="225"/>
      <c r="GS773" s="225"/>
    </row>
    <row r="774" spans="1:201" s="552" customFormat="1" ht="15.75" hidden="1" x14ac:dyDescent="0.25">
      <c r="A774" s="101">
        <v>655</v>
      </c>
      <c r="B774" s="228">
        <f>COUNTIFS($E$1:E774,E774,$G$1:G774,G774)</f>
        <v>1</v>
      </c>
      <c r="C774" s="228"/>
      <c r="D774" s="1042">
        <v>9993</v>
      </c>
      <c r="E774" s="223" t="s">
        <v>2198</v>
      </c>
      <c r="F774" s="223" t="s">
        <v>61</v>
      </c>
      <c r="G774" s="230">
        <v>6704301637</v>
      </c>
      <c r="H774" s="230">
        <f t="shared" si="21"/>
        <v>51</v>
      </c>
      <c r="I774" s="223" t="s">
        <v>2197</v>
      </c>
      <c r="J774" s="223" t="s">
        <v>27</v>
      </c>
      <c r="K774" s="230" t="s">
        <v>53</v>
      </c>
      <c r="L774" s="230" t="s">
        <v>48</v>
      </c>
      <c r="M774" s="230">
        <v>24</v>
      </c>
      <c r="N774" s="231" t="s">
        <v>1218</v>
      </c>
      <c r="O774" s="231" t="s">
        <v>863</v>
      </c>
      <c r="P774" s="224"/>
      <c r="Q774" s="226" t="s">
        <v>2200</v>
      </c>
      <c r="R774" s="66"/>
      <c r="S774" s="66"/>
      <c r="T774" s="181"/>
      <c r="U774" s="181"/>
      <c r="V774" s="181"/>
      <c r="W774" s="684"/>
      <c r="X774" s="181"/>
      <c r="Y774" s="181"/>
      <c r="Z774" s="168"/>
      <c r="AA774" s="72"/>
      <c r="AB774" s="72"/>
      <c r="AC774" s="226"/>
      <c r="AD774" s="226"/>
      <c r="AE774" s="226"/>
      <c r="AF774" s="226"/>
      <c r="AG774" s="226"/>
      <c r="AH774" s="76"/>
      <c r="AI774" s="72"/>
      <c r="AJ774" s="226"/>
      <c r="AK774" s="226"/>
      <c r="AL774" s="338"/>
      <c r="AM774" s="226"/>
      <c r="AN774" s="226"/>
      <c r="AO774" s="226"/>
      <c r="AP774" s="370"/>
      <c r="AQ774" s="487"/>
      <c r="AR774" s="488"/>
      <c r="AS774" s="322"/>
      <c r="AT774" s="153"/>
      <c r="AU774" s="4"/>
      <c r="AV774" s="519"/>
      <c r="AW774" s="226"/>
      <c r="AX774" s="340"/>
      <c r="AY774" s="226"/>
      <c r="AZ774" s="226"/>
      <c r="BA774" s="345"/>
      <c r="BB774" s="226"/>
      <c r="BC774" s="491"/>
      <c r="BD774" s="62"/>
      <c r="BE774" s="226"/>
      <c r="BF774" s="226"/>
      <c r="BG774" s="226"/>
      <c r="BH774" s="226"/>
      <c r="BI774" s="226"/>
      <c r="BJ774" s="226"/>
      <c r="BK774" s="226"/>
      <c r="BL774" s="341"/>
      <c r="BM774" s="342"/>
      <c r="BN774" s="226"/>
      <c r="BO774" s="226"/>
      <c r="BP774" s="226"/>
      <c r="BQ774" s="1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226"/>
      <c r="CE774" s="226"/>
      <c r="CF774" s="226"/>
      <c r="CG774" s="226"/>
      <c r="CH774" s="226"/>
      <c r="CI774" s="226"/>
      <c r="CJ774" s="226"/>
      <c r="CK774" s="226"/>
      <c r="CL774" s="226"/>
      <c r="CM774" s="226"/>
      <c r="CN774" s="66"/>
      <c r="CO774" s="66"/>
      <c r="CP774" s="66"/>
      <c r="CQ774" s="66"/>
      <c r="CR774" s="66"/>
      <c r="CS774" s="66"/>
      <c r="CT774" s="66"/>
      <c r="CU774" s="348"/>
      <c r="CV774" s="226"/>
      <c r="CW774" s="226"/>
      <c r="CX774" s="226"/>
      <c r="CY774" s="226"/>
      <c r="CZ774" s="226"/>
      <c r="DA774" s="226"/>
      <c r="DB774" s="335"/>
      <c r="DC774" s="226"/>
      <c r="DD774" s="226"/>
      <c r="DE774" s="226"/>
      <c r="DF774" s="226"/>
      <c r="DG774" s="226"/>
      <c r="DH774" s="226"/>
      <c r="DI774" s="4"/>
      <c r="DJ774" s="226"/>
      <c r="DK774" s="226"/>
      <c r="DL774" s="226"/>
      <c r="DM774" s="226"/>
      <c r="DN774" s="62"/>
      <c r="DO774" s="46" t="s">
        <v>48</v>
      </c>
      <c r="DP774" s="544" t="s">
        <v>161</v>
      </c>
      <c r="DQ774" s="230">
        <v>2</v>
      </c>
      <c r="DR774" s="547"/>
      <c r="DS774" s="547"/>
      <c r="DT774" s="230"/>
      <c r="DU774" s="230"/>
      <c r="DV774" s="230"/>
      <c r="DW774" s="230"/>
      <c r="DX774" s="230">
        <v>17</v>
      </c>
      <c r="DY774" s="223" t="s">
        <v>863</v>
      </c>
      <c r="DZ774" s="230">
        <v>85645</v>
      </c>
      <c r="EA774" s="223">
        <v>88.4</v>
      </c>
      <c r="EB774" s="223">
        <v>11.6</v>
      </c>
      <c r="EC774" s="485" t="s">
        <v>863</v>
      </c>
      <c r="ED774" s="485" t="s">
        <v>863</v>
      </c>
      <c r="EE774" s="485" t="s">
        <v>863</v>
      </c>
      <c r="EF774" s="485" t="s">
        <v>863</v>
      </c>
      <c r="EG774" s="457" t="s">
        <v>2778</v>
      </c>
      <c r="EH774" s="547"/>
      <c r="EI774" s="282"/>
      <c r="EJ774" s="282"/>
      <c r="EK774" s="457"/>
      <c r="EL774" s="457"/>
      <c r="EM774" s="457"/>
      <c r="EN774" s="457"/>
      <c r="EO774" s="457"/>
      <c r="EP774" s="548"/>
      <c r="EQ774" s="548">
        <v>2</v>
      </c>
      <c r="ER774" s="457"/>
      <c r="ES774" s="548">
        <v>3</v>
      </c>
      <c r="ET774" s="548">
        <v>2</v>
      </c>
      <c r="EU774" s="457"/>
      <c r="EV774" s="457"/>
      <c r="EW774" s="457"/>
      <c r="EX774" s="588"/>
      <c r="EY774" s="93"/>
      <c r="EZ774" s="93"/>
      <c r="FA774" s="93"/>
      <c r="FB774" s="93"/>
      <c r="FC774" s="93"/>
      <c r="FD774" s="589"/>
      <c r="FE774" s="589"/>
      <c r="FF774" s="590"/>
      <c r="FG774" s="93"/>
      <c r="FH774" s="93"/>
      <c r="FI774" s="93"/>
      <c r="FJ774" s="93"/>
      <c r="FK774" s="93"/>
      <c r="FL774" s="589"/>
      <c r="FM774" s="589"/>
      <c r="FN774" s="591"/>
      <c r="FO774" s="592"/>
      <c r="FP774" s="593"/>
      <c r="FQ774" s="35"/>
      <c r="FR774" s="544"/>
      <c r="FS774" s="93"/>
      <c r="FT774" s="93"/>
      <c r="FU774" s="93"/>
      <c r="FV774" s="93"/>
      <c r="FW774" s="93"/>
      <c r="FX774" s="93"/>
      <c r="FY774" s="93"/>
      <c r="FZ774" s="93"/>
      <c r="GA774" s="93"/>
      <c r="GB774" s="93"/>
      <c r="GC774" s="93"/>
      <c r="GD774" s="93"/>
      <c r="GE774" s="93"/>
      <c r="GF774" s="93"/>
      <c r="GG774" s="93"/>
      <c r="GH774" s="93"/>
      <c r="GI774" s="93"/>
      <c r="GJ774" s="93"/>
      <c r="GK774" s="93"/>
      <c r="GL774" s="93"/>
      <c r="GM774" s="93"/>
      <c r="GN774" s="93"/>
      <c r="GO774" s="93"/>
      <c r="GP774" s="93"/>
      <c r="GQ774" s="93"/>
      <c r="GR774" s="225"/>
      <c r="GS774" s="225"/>
    </row>
    <row r="775" spans="1:201" s="552" customFormat="1" ht="15.75" hidden="1" x14ac:dyDescent="0.25">
      <c r="A775" s="101">
        <v>656</v>
      </c>
      <c r="B775" s="228">
        <f>COUNTIFS($E$1:E775,E775,$G$1:G775,G775)</f>
        <v>5</v>
      </c>
      <c r="C775" s="228"/>
      <c r="D775" s="1042">
        <v>9999</v>
      </c>
      <c r="E775" s="209" t="s">
        <v>50</v>
      </c>
      <c r="F775" s="209" t="s">
        <v>51</v>
      </c>
      <c r="G775" s="207">
        <v>375515445</v>
      </c>
      <c r="H775" s="207">
        <f t="shared" si="21"/>
        <v>82</v>
      </c>
      <c r="I775" s="209" t="s">
        <v>2203</v>
      </c>
      <c r="J775" s="209" t="s">
        <v>104</v>
      </c>
      <c r="K775" s="209" t="s">
        <v>37</v>
      </c>
      <c r="L775" s="207" t="s">
        <v>48</v>
      </c>
      <c r="M775" s="207">
        <v>7</v>
      </c>
      <c r="N775" s="209" t="s">
        <v>1133</v>
      </c>
      <c r="O775" s="209" t="s">
        <v>969</v>
      </c>
      <c r="P775" s="101"/>
      <c r="Q775" s="207" t="s">
        <v>2200</v>
      </c>
      <c r="R775" s="71"/>
      <c r="S775" s="71"/>
      <c r="T775" s="685"/>
      <c r="U775" s="685"/>
      <c r="V775" s="685"/>
      <c r="W775" s="582"/>
      <c r="X775" s="582"/>
      <c r="Y775" s="582"/>
      <c r="Z775" s="172"/>
      <c r="AA775" s="457"/>
      <c r="AB775" s="457"/>
      <c r="AC775" s="230"/>
      <c r="AD775" s="230"/>
      <c r="AE775" s="230"/>
      <c r="AF775" s="230"/>
      <c r="AG775" s="230"/>
      <c r="AH775" s="441"/>
      <c r="AI775" s="457"/>
      <c r="AJ775" s="230"/>
      <c r="AK775" s="230"/>
      <c r="AL775" s="443"/>
      <c r="AM775" s="230"/>
      <c r="AN775" s="230"/>
      <c r="AO775" s="230"/>
      <c r="AP775" s="525"/>
      <c r="AQ775" s="525"/>
      <c r="AR775" s="525"/>
      <c r="AS775" s="322"/>
      <c r="AT775" s="583"/>
      <c r="AU775" s="233"/>
      <c r="AV775" s="584"/>
      <c r="AW775" s="230"/>
      <c r="AX775" s="444"/>
      <c r="AY775" s="230"/>
      <c r="AZ775" s="230"/>
      <c r="BA775" s="445"/>
      <c r="BB775" s="230"/>
      <c r="BC775" s="585"/>
      <c r="BD775" s="98"/>
      <c r="BE775" s="230"/>
      <c r="BF775" s="230"/>
      <c r="BG775" s="230"/>
      <c r="BH775" s="230"/>
      <c r="BI775" s="230"/>
      <c r="BJ775" s="230"/>
      <c r="BK775" s="230"/>
      <c r="BL775" s="446"/>
      <c r="BM775" s="447"/>
      <c r="BN775" s="230"/>
      <c r="BO775" s="230"/>
      <c r="BP775" s="230"/>
      <c r="BQ775" s="586"/>
      <c r="BR775" s="98"/>
      <c r="BS775" s="98"/>
      <c r="BT775" s="98"/>
      <c r="BU775" s="98"/>
      <c r="BV775" s="98"/>
      <c r="BW775" s="98"/>
      <c r="BX775" s="98"/>
      <c r="BY775" s="98"/>
      <c r="BZ775" s="98"/>
      <c r="CA775" s="98"/>
      <c r="CB775" s="98"/>
      <c r="CC775" s="98"/>
      <c r="CD775" s="230"/>
      <c r="CE775" s="230"/>
      <c r="CF775" s="230"/>
      <c r="CG775" s="230"/>
      <c r="CH775" s="230"/>
      <c r="CI775" s="230"/>
      <c r="CJ775" s="230"/>
      <c r="CK775" s="230"/>
      <c r="CL775" s="230"/>
      <c r="CM775" s="230"/>
      <c r="CN775" s="71"/>
      <c r="CO775" s="71"/>
      <c r="CP775" s="71"/>
      <c r="CQ775" s="71"/>
      <c r="CR775" s="71"/>
      <c r="CS775" s="71"/>
      <c r="CT775" s="71"/>
      <c r="CU775" s="587"/>
      <c r="CV775" s="230"/>
      <c r="CW775" s="230"/>
      <c r="CX775" s="230"/>
      <c r="CY775" s="230"/>
      <c r="CZ775" s="230"/>
      <c r="DA775" s="230"/>
      <c r="DB775" s="448"/>
      <c r="DC775" s="230"/>
      <c r="DD775" s="230"/>
      <c r="DE775" s="230"/>
      <c r="DF775" s="230"/>
      <c r="DG775" s="230"/>
      <c r="DH775" s="230"/>
      <c r="DI775" s="233"/>
      <c r="DJ775" s="230"/>
      <c r="DK775" s="230"/>
      <c r="DL775" s="230"/>
      <c r="DM775" s="230"/>
      <c r="DN775" s="98"/>
      <c r="DO775" s="279" t="s">
        <v>48</v>
      </c>
      <c r="DP775" s="545" t="s">
        <v>161</v>
      </c>
      <c r="DQ775" s="230">
        <v>2</v>
      </c>
      <c r="DR775" s="546" t="s">
        <v>2237</v>
      </c>
      <c r="DS775" s="557" t="s">
        <v>1028</v>
      </c>
      <c r="DT775" s="230">
        <v>1</v>
      </c>
      <c r="DU775" s="230">
        <v>1</v>
      </c>
      <c r="DV775" s="230">
        <v>2009.2013999999999</v>
      </c>
      <c r="DW775" s="230">
        <v>1</v>
      </c>
      <c r="DX775" s="230">
        <v>79.5</v>
      </c>
      <c r="DY775" s="223" t="s">
        <v>863</v>
      </c>
      <c r="DZ775" s="230">
        <v>15562</v>
      </c>
      <c r="EA775" s="230">
        <v>89.3</v>
      </c>
      <c r="EB775" s="230">
        <v>10.7</v>
      </c>
      <c r="EC775" s="230">
        <v>56.7</v>
      </c>
      <c r="ED775" s="230">
        <v>38318</v>
      </c>
      <c r="EE775" s="230">
        <v>4469.3</v>
      </c>
      <c r="EF775" s="230">
        <v>10.88</v>
      </c>
      <c r="EG775" s="844" t="s">
        <v>2779</v>
      </c>
      <c r="EH775" s="547"/>
      <c r="EI775" s="282"/>
      <c r="EJ775" s="282"/>
      <c r="EK775" s="457"/>
      <c r="EL775" s="457"/>
      <c r="EM775" s="457"/>
      <c r="EN775" s="457">
        <v>154</v>
      </c>
      <c r="EO775" s="457">
        <v>79</v>
      </c>
      <c r="EP775" s="548"/>
      <c r="EQ775" s="548">
        <v>2</v>
      </c>
      <c r="ER775" s="1034">
        <v>43467</v>
      </c>
      <c r="ES775" s="548">
        <v>3</v>
      </c>
      <c r="ET775" s="548">
        <v>2</v>
      </c>
      <c r="EU775" s="457"/>
      <c r="EV775" s="457"/>
      <c r="EW775" s="457"/>
      <c r="EX775" s="588"/>
      <c r="EY775" s="93"/>
      <c r="EZ775" s="93"/>
      <c r="FA775" s="93"/>
      <c r="FB775" s="93"/>
      <c r="FC775" s="93"/>
      <c r="FD775" s="589"/>
      <c r="FE775" s="589"/>
      <c r="FF775" s="590"/>
      <c r="FG775" s="93"/>
      <c r="FH775" s="93"/>
      <c r="FI775" s="93"/>
      <c r="FJ775" s="93"/>
      <c r="FK775" s="93"/>
      <c r="FL775" s="589"/>
      <c r="FM775" s="589"/>
      <c r="FN775" s="591"/>
      <c r="FO775" s="592"/>
      <c r="FP775" s="593"/>
      <c r="FQ775" s="35"/>
      <c r="FR775" s="544"/>
      <c r="FS775" s="93"/>
      <c r="FT775" s="93"/>
      <c r="FU775" s="93"/>
      <c r="FV775" s="93"/>
      <c r="FW775" s="93"/>
      <c r="FX775" s="93"/>
      <c r="FY775" s="93"/>
      <c r="FZ775" s="93"/>
      <c r="GA775" s="93"/>
      <c r="GB775" s="93"/>
      <c r="GC775" s="93"/>
      <c r="GD775" s="93"/>
      <c r="GE775" s="93"/>
      <c r="GF775" s="93"/>
      <c r="GG775" s="93"/>
      <c r="GH775" s="93"/>
      <c r="GI775" s="93"/>
      <c r="GJ775" s="93"/>
      <c r="GK775" s="93"/>
      <c r="GL775" s="93"/>
      <c r="GM775" s="93"/>
      <c r="GN775" s="93"/>
      <c r="GO775" s="93"/>
      <c r="GP775" s="93"/>
      <c r="GQ775" s="93"/>
      <c r="GR775" s="93"/>
      <c r="GS775" s="93"/>
    </row>
    <row r="776" spans="1:201" ht="15.75" hidden="1" x14ac:dyDescent="0.25">
      <c r="A776" s="101">
        <v>657</v>
      </c>
      <c r="B776" s="228">
        <f>COUNTIFS($E$1:E776,E776,$G$1:G776,G776)</f>
        <v>1</v>
      </c>
      <c r="C776" s="228"/>
      <c r="D776" s="1042">
        <v>10007</v>
      </c>
      <c r="E776" s="223" t="s">
        <v>2204</v>
      </c>
      <c r="F776" s="223" t="s">
        <v>63</v>
      </c>
      <c r="G776" s="230">
        <v>6801231635</v>
      </c>
      <c r="H776" s="230">
        <f t="shared" si="21"/>
        <v>51</v>
      </c>
      <c r="I776" s="223" t="s">
        <v>2205</v>
      </c>
      <c r="J776" s="223" t="s">
        <v>34</v>
      </c>
      <c r="K776" s="230" t="s">
        <v>53</v>
      </c>
      <c r="L776" s="230" t="s">
        <v>48</v>
      </c>
      <c r="M776" s="230">
        <v>10</v>
      </c>
      <c r="N776" s="231" t="s">
        <v>2206</v>
      </c>
      <c r="O776" s="231" t="s">
        <v>969</v>
      </c>
      <c r="Q776" s="231" t="s">
        <v>2229</v>
      </c>
      <c r="W776" s="684"/>
      <c r="DL776" s="231" t="s">
        <v>957</v>
      </c>
      <c r="DO776" s="46" t="s">
        <v>48</v>
      </c>
      <c r="DP776" s="545" t="s">
        <v>158</v>
      </c>
      <c r="DX776" s="223" t="s">
        <v>863</v>
      </c>
      <c r="DY776" s="223" t="s">
        <v>863</v>
      </c>
      <c r="DZ776" s="230">
        <v>753</v>
      </c>
      <c r="EA776" s="230">
        <v>8.1999999999999993</v>
      </c>
      <c r="EB776" s="230">
        <v>91.8</v>
      </c>
      <c r="EC776" s="223" t="s">
        <v>863</v>
      </c>
      <c r="ED776" s="223" t="s">
        <v>863</v>
      </c>
      <c r="EE776" s="223" t="s">
        <v>863</v>
      </c>
      <c r="EF776" s="223" t="s">
        <v>863</v>
      </c>
      <c r="EG776" s="230">
        <v>0</v>
      </c>
      <c r="GR776" s="225"/>
      <c r="GS776" s="225"/>
    </row>
    <row r="777" spans="1:201" s="63" customFormat="1" ht="15.75" hidden="1" x14ac:dyDescent="0.25">
      <c r="A777" s="101">
        <v>659</v>
      </c>
      <c r="B777" s="228">
        <f>COUNTIFS($E$1:E777,E777,$G$1:G777,G777)</f>
        <v>1</v>
      </c>
      <c r="C777" s="228"/>
      <c r="D777" s="1042">
        <v>10015</v>
      </c>
      <c r="E777" s="223" t="s">
        <v>2208</v>
      </c>
      <c r="F777" s="223" t="s">
        <v>52</v>
      </c>
      <c r="G777" s="230">
        <v>8753196155</v>
      </c>
      <c r="H777" s="230">
        <f t="shared" ref="H777" si="22">LEFT(I777,4)-CONCATENATE(19,LEFT(G777,2))</f>
        <v>32</v>
      </c>
      <c r="I777" s="223" t="s">
        <v>2207</v>
      </c>
      <c r="J777" s="223" t="s">
        <v>2133</v>
      </c>
      <c r="K777" s="223" t="s">
        <v>28</v>
      </c>
      <c r="L777" s="230" t="s">
        <v>48</v>
      </c>
      <c r="M777" s="230">
        <v>5</v>
      </c>
      <c r="N777" s="223" t="s">
        <v>838</v>
      </c>
      <c r="O777" s="223" t="s">
        <v>863</v>
      </c>
      <c r="P777" s="101"/>
      <c r="Q777" s="223" t="s">
        <v>2229</v>
      </c>
      <c r="R777" s="71"/>
      <c r="S777" s="71"/>
      <c r="T777" s="685"/>
      <c r="U777" s="685"/>
      <c r="V777" s="685"/>
      <c r="W777" s="582"/>
      <c r="X777" s="582"/>
      <c r="Y777" s="582"/>
      <c r="Z777" s="172"/>
      <c r="AA777" s="457"/>
      <c r="AB777" s="457"/>
      <c r="AC777" s="230"/>
      <c r="AD777" s="230"/>
      <c r="AE777" s="230"/>
      <c r="AF777" s="230"/>
      <c r="AG777" s="230"/>
      <c r="AH777" s="441"/>
      <c r="AI777" s="457"/>
      <c r="AJ777" s="230"/>
      <c r="AK777" s="230"/>
      <c r="AL777" s="443"/>
      <c r="AM777" s="230"/>
      <c r="AN777" s="230"/>
      <c r="AO777" s="230"/>
      <c r="AP777" s="525"/>
      <c r="AQ777" s="525"/>
      <c r="AR777" s="525"/>
      <c r="AS777" s="322"/>
      <c r="AT777" s="583"/>
      <c r="AU777" s="233"/>
      <c r="AV777" s="584"/>
      <c r="AW777" s="230"/>
      <c r="AX777" s="444"/>
      <c r="AY777" s="230"/>
      <c r="AZ777" s="230"/>
      <c r="BA777" s="445"/>
      <c r="BB777" s="230"/>
      <c r="BC777" s="585"/>
      <c r="BD777" s="98"/>
      <c r="BE777" s="230"/>
      <c r="BF777" s="230"/>
      <c r="BG777" s="230"/>
      <c r="BH777" s="230"/>
      <c r="BI777" s="230"/>
      <c r="BJ777" s="230"/>
      <c r="BK777" s="230"/>
      <c r="BL777" s="446"/>
      <c r="BM777" s="447"/>
      <c r="BN777" s="230"/>
      <c r="BO777" s="230"/>
      <c r="BP777" s="230"/>
      <c r="BQ777" s="586"/>
      <c r="BR777" s="98"/>
      <c r="BS777" s="98"/>
      <c r="BT777" s="98"/>
      <c r="BU777" s="98"/>
      <c r="BV777" s="98"/>
      <c r="BW777" s="98"/>
      <c r="BX777" s="98"/>
      <c r="BY777" s="98"/>
      <c r="BZ777" s="98"/>
      <c r="CA777" s="98"/>
      <c r="CB777" s="98"/>
      <c r="CC777" s="98"/>
      <c r="CD777" s="230"/>
      <c r="CE777" s="230"/>
      <c r="CF777" s="230"/>
      <c r="CG777" s="230"/>
      <c r="CH777" s="230"/>
      <c r="CI777" s="230"/>
      <c r="CJ777" s="230"/>
      <c r="CK777" s="230"/>
      <c r="CL777" s="230"/>
      <c r="CM777" s="230"/>
      <c r="CN777" s="71"/>
      <c r="CO777" s="71"/>
      <c r="CP777" s="71"/>
      <c r="CQ777" s="71"/>
      <c r="CR777" s="71"/>
      <c r="CS777" s="71"/>
      <c r="CT777" s="71"/>
      <c r="CU777" s="587"/>
      <c r="CV777" s="230"/>
      <c r="CW777" s="230"/>
      <c r="CX777" s="230"/>
      <c r="CY777" s="230"/>
      <c r="CZ777" s="230"/>
      <c r="DA777" s="230"/>
      <c r="DB777" s="448"/>
      <c r="DC777" s="230"/>
      <c r="DD777" s="230"/>
      <c r="DE777" s="230"/>
      <c r="DF777" s="230"/>
      <c r="DG777" s="230"/>
      <c r="DH777" s="230"/>
      <c r="DI777" s="233"/>
      <c r="DJ777" s="230"/>
      <c r="DK777" s="230"/>
      <c r="DL777" s="230"/>
      <c r="DM777" s="230"/>
      <c r="DN777" s="98"/>
      <c r="DO777" s="279" t="s">
        <v>48</v>
      </c>
      <c r="DP777" s="544" t="s">
        <v>161</v>
      </c>
      <c r="DQ777" s="230">
        <v>2</v>
      </c>
      <c r="DR777" s="546" t="s">
        <v>92</v>
      </c>
      <c r="DS777" s="547"/>
      <c r="DT777" s="107" t="s">
        <v>863</v>
      </c>
      <c r="DU777" s="107" t="s">
        <v>863</v>
      </c>
      <c r="DV777" s="107" t="s">
        <v>863</v>
      </c>
      <c r="DW777" s="107" t="s">
        <v>863</v>
      </c>
      <c r="DX777" s="223" t="s">
        <v>863</v>
      </c>
      <c r="DY777" s="223" t="s">
        <v>863</v>
      </c>
      <c r="DZ777" s="230">
        <v>614</v>
      </c>
      <c r="EA777" s="230">
        <v>14.7</v>
      </c>
      <c r="EB777" s="230">
        <v>85.3</v>
      </c>
      <c r="EC777" s="230">
        <v>0.1</v>
      </c>
      <c r="ED777" s="230">
        <v>2522</v>
      </c>
      <c r="EE777" s="223" t="s">
        <v>863</v>
      </c>
      <c r="EF777" s="230">
        <v>1.96</v>
      </c>
      <c r="EG777" s="230">
        <v>0</v>
      </c>
      <c r="EH777" s="547">
        <v>1</v>
      </c>
      <c r="EI777" s="282"/>
      <c r="EJ777" s="282"/>
      <c r="EK777" s="457">
        <v>18</v>
      </c>
      <c r="EL777" s="457"/>
      <c r="EM777" s="457"/>
      <c r="EN777" s="609" t="s">
        <v>754</v>
      </c>
      <c r="EO777" s="609" t="s">
        <v>754</v>
      </c>
      <c r="EP777" s="548"/>
      <c r="EQ777" s="548">
        <v>2</v>
      </c>
      <c r="ER777" s="609" t="s">
        <v>863</v>
      </c>
      <c r="ES777" s="548">
        <v>0</v>
      </c>
      <c r="ET777" s="548"/>
      <c r="EU777" s="609" t="s">
        <v>754</v>
      </c>
      <c r="EV777" s="609" t="s">
        <v>754</v>
      </c>
      <c r="EW777" s="457"/>
      <c r="EX777" s="588"/>
      <c r="EY777" s="93"/>
      <c r="EZ777" s="93"/>
      <c r="FA777" s="93"/>
      <c r="FB777" s="93"/>
      <c r="FC777" s="93"/>
      <c r="FD777" s="589"/>
      <c r="FE777" s="589"/>
      <c r="FF777" s="590"/>
      <c r="FG777" s="93"/>
      <c r="FH777" s="93"/>
      <c r="FI777" s="93"/>
      <c r="FJ777" s="93"/>
      <c r="FK777" s="93"/>
      <c r="FL777" s="589"/>
      <c r="FM777" s="589"/>
      <c r="FN777" s="591"/>
      <c r="FO777" s="592"/>
      <c r="FP777" s="593"/>
      <c r="FQ777" s="35"/>
      <c r="FR777" s="544"/>
      <c r="FS777" s="93"/>
      <c r="FT777" s="93"/>
      <c r="FU777" s="93"/>
      <c r="FV777" s="93"/>
      <c r="FW777" s="93"/>
      <c r="FX777" s="93"/>
      <c r="FY777" s="93"/>
      <c r="FZ777" s="93"/>
      <c r="GA777" s="93"/>
      <c r="GB777" s="93"/>
      <c r="GC777" s="93"/>
      <c r="GD777" s="93"/>
      <c r="GE777" s="93"/>
      <c r="GF777" s="93"/>
      <c r="GG777" s="93"/>
      <c r="GH777" s="93"/>
      <c r="GI777" s="93"/>
      <c r="GJ777" s="93"/>
      <c r="GK777" s="93"/>
      <c r="GL777" s="93"/>
      <c r="GM777" s="93"/>
      <c r="GN777" s="93"/>
      <c r="GO777" s="93"/>
      <c r="GP777" s="93"/>
      <c r="GQ777" s="93"/>
      <c r="GR777" s="93"/>
      <c r="GS777" s="93"/>
    </row>
    <row r="778" spans="1:201" ht="15.75" hidden="1" x14ac:dyDescent="0.25">
      <c r="A778" s="101">
        <v>659</v>
      </c>
      <c r="B778" s="228">
        <f>COUNTIFS($E$1:E778,E778,$G$1:G778,G778)</f>
        <v>3</v>
      </c>
      <c r="C778" s="228"/>
      <c r="D778" s="1042">
        <v>10016</v>
      </c>
      <c r="E778" s="223" t="s">
        <v>2132</v>
      </c>
      <c r="F778" s="223" t="s">
        <v>232</v>
      </c>
      <c r="G778" s="100">
        <v>6251061828</v>
      </c>
      <c r="H778" s="230">
        <f t="shared" ref="H778" si="23">LEFT(I778,4)-CONCATENATE(IF(LEFT(G778, 2)&lt;MID(I778, 3, 4), 20, 19),LEFT(G778,2))</f>
        <v>57</v>
      </c>
      <c r="I778" s="223" t="s">
        <v>2207</v>
      </c>
      <c r="J778" s="223" t="s">
        <v>2133</v>
      </c>
      <c r="K778" s="223" t="s">
        <v>28</v>
      </c>
      <c r="L778" s="230" t="s">
        <v>48</v>
      </c>
      <c r="M778" s="230">
        <v>5</v>
      </c>
      <c r="N778" s="231" t="s">
        <v>838</v>
      </c>
      <c r="O778" s="680" t="s">
        <v>863</v>
      </c>
      <c r="P778" s="227"/>
      <c r="Q778" s="231" t="s">
        <v>2229</v>
      </c>
      <c r="R778" s="227"/>
      <c r="S778" s="227"/>
      <c r="T778" s="685"/>
      <c r="U778" s="685"/>
      <c r="V778" s="685"/>
      <c r="W778" s="582"/>
      <c r="X778" s="582"/>
      <c r="Y778" s="582"/>
      <c r="Z778" s="172"/>
      <c r="AA778" s="457"/>
      <c r="AB778" s="457"/>
      <c r="AC778" s="230"/>
      <c r="AD778" s="230"/>
      <c r="AE778" s="230"/>
      <c r="AF778" s="230"/>
      <c r="AG778" s="230"/>
      <c r="AH778" s="441"/>
      <c r="AI778" s="457"/>
      <c r="AJ778" s="230"/>
      <c r="AK778" s="230"/>
      <c r="AL778" s="443"/>
      <c r="AM778" s="230"/>
      <c r="AN778" s="230"/>
      <c r="AO778" s="230"/>
      <c r="AP778" s="525"/>
      <c r="AQ778" s="525"/>
      <c r="AR778" s="525"/>
      <c r="AT778" s="583"/>
      <c r="AU778" s="233"/>
      <c r="AV778" s="584"/>
      <c r="AW778" s="230"/>
      <c r="AX778" s="444"/>
      <c r="AY778" s="230"/>
      <c r="AZ778" s="230"/>
      <c r="BA778" s="445"/>
      <c r="BB778" s="230"/>
      <c r="BC778" s="585"/>
      <c r="BD778" s="98"/>
      <c r="BE778" s="230"/>
      <c r="BF778" s="230"/>
      <c r="BG778" s="230"/>
      <c r="BH778" s="230"/>
      <c r="BI778" s="230"/>
      <c r="BJ778" s="230"/>
      <c r="BK778" s="230"/>
      <c r="BL778" s="446"/>
      <c r="BM778" s="447"/>
      <c r="BN778" s="230"/>
      <c r="BO778" s="230"/>
      <c r="BP778" s="230"/>
      <c r="BQ778" s="586"/>
      <c r="BR778" s="98"/>
      <c r="BS778" s="98"/>
      <c r="BT778" s="98"/>
      <c r="BU778" s="98"/>
      <c r="BV778" s="98"/>
      <c r="BW778" s="98"/>
      <c r="BX778" s="98"/>
      <c r="BY778" s="98"/>
      <c r="BZ778" s="98"/>
      <c r="CA778" s="98"/>
      <c r="CB778" s="98"/>
      <c r="CC778" s="98"/>
      <c r="CD778" s="230"/>
      <c r="CE778" s="230"/>
      <c r="CF778" s="230"/>
      <c r="CG778" s="230"/>
      <c r="CH778" s="230"/>
      <c r="CI778" s="230"/>
      <c r="CJ778" s="230"/>
      <c r="CK778" s="230"/>
      <c r="CL778" s="230"/>
      <c r="CM778" s="230"/>
      <c r="CN778" s="71"/>
      <c r="CO778" s="71"/>
      <c r="CP778" s="71"/>
      <c r="CQ778" s="71"/>
      <c r="CR778" s="71"/>
      <c r="CS778" s="71"/>
      <c r="CT778" s="71"/>
      <c r="CU778" s="587"/>
      <c r="CV778" s="230"/>
      <c r="CW778" s="230"/>
      <c r="CX778" s="230"/>
      <c r="CY778" s="230"/>
      <c r="CZ778" s="230"/>
      <c r="DA778" s="230"/>
      <c r="DB778" s="448"/>
      <c r="DC778" s="230"/>
      <c r="DD778" s="230"/>
      <c r="DE778" s="230"/>
      <c r="DF778" s="230"/>
      <c r="DG778" s="230"/>
      <c r="DH778" s="230"/>
      <c r="DI778" s="233"/>
      <c r="DJ778" s="230"/>
      <c r="DK778" s="230"/>
      <c r="DL778" s="230"/>
      <c r="DM778" s="230"/>
      <c r="DN778" s="98"/>
      <c r="DO778" s="279" t="s">
        <v>48</v>
      </c>
      <c r="DP778" s="545" t="s">
        <v>532</v>
      </c>
      <c r="DR778" s="546"/>
      <c r="DT778" s="107"/>
      <c r="DU778" s="107"/>
      <c r="DV778" s="107"/>
      <c r="DW778" s="107"/>
      <c r="DX778" s="223"/>
      <c r="DY778" s="223"/>
      <c r="EE778" s="223"/>
      <c r="EN778" s="609"/>
      <c r="EO778" s="609"/>
      <c r="ER778" s="609"/>
      <c r="EU778" s="609"/>
      <c r="EV778" s="609"/>
    </row>
    <row r="779" spans="1:201" ht="15.75" hidden="1" x14ac:dyDescent="0.25">
      <c r="A779" s="101">
        <v>660</v>
      </c>
      <c r="B779" s="228">
        <f>COUNTIFS($E$1:E779,E779,$G$1:G779,G779)</f>
        <v>2</v>
      </c>
      <c r="C779" s="228"/>
      <c r="D779" s="1042">
        <v>10029</v>
      </c>
      <c r="E779" s="223" t="s">
        <v>1754</v>
      </c>
      <c r="F779" s="223" t="s">
        <v>62</v>
      </c>
      <c r="G779" s="230">
        <v>511022335</v>
      </c>
      <c r="H779" s="230">
        <f t="shared" si="21"/>
        <v>68</v>
      </c>
      <c r="I779" s="223" t="s">
        <v>2209</v>
      </c>
      <c r="J779" s="223" t="s">
        <v>34</v>
      </c>
      <c r="K779" s="230" t="s">
        <v>53</v>
      </c>
      <c r="L779" s="230" t="s">
        <v>48</v>
      </c>
      <c r="M779" s="230">
        <v>7</v>
      </c>
      <c r="N779" s="223" t="s">
        <v>757</v>
      </c>
      <c r="O779" s="223" t="s">
        <v>965</v>
      </c>
      <c r="Q779" s="231" t="s">
        <v>2229</v>
      </c>
      <c r="W779" s="684"/>
      <c r="DO779" s="46" t="s">
        <v>48</v>
      </c>
      <c r="DP779" s="544" t="s">
        <v>161</v>
      </c>
      <c r="DQ779" s="230">
        <v>2</v>
      </c>
      <c r="DX779" s="223" t="s">
        <v>863</v>
      </c>
      <c r="DY779" s="223" t="s">
        <v>863</v>
      </c>
      <c r="DZ779" s="230">
        <v>53188</v>
      </c>
      <c r="EA779" s="230">
        <v>91.2</v>
      </c>
      <c r="EB779" s="230">
        <v>8.4</v>
      </c>
      <c r="EC779" s="223" t="s">
        <v>863</v>
      </c>
      <c r="ED779" s="223" t="s">
        <v>863</v>
      </c>
      <c r="EE779" s="223" t="s">
        <v>863</v>
      </c>
      <c r="EF779" s="223" t="s">
        <v>863</v>
      </c>
      <c r="EG779" s="230">
        <v>0</v>
      </c>
      <c r="EQ779" s="548">
        <v>2</v>
      </c>
      <c r="ES779" s="548">
        <v>2</v>
      </c>
      <c r="ET779" s="548">
        <v>2</v>
      </c>
      <c r="GR779" s="225"/>
      <c r="GS779" s="225"/>
    </row>
    <row r="780" spans="1:201" ht="15.75" hidden="1" x14ac:dyDescent="0.25">
      <c r="A780" s="101">
        <v>661</v>
      </c>
      <c r="B780" s="228">
        <f>COUNTIFS($E$1:E780,E780,$G$1:G780,G780)</f>
        <v>1</v>
      </c>
      <c r="C780" s="228"/>
      <c r="D780" s="1042">
        <v>10046</v>
      </c>
      <c r="E780" s="223" t="s">
        <v>2214</v>
      </c>
      <c r="F780" s="223" t="s">
        <v>406</v>
      </c>
      <c r="G780" s="230">
        <v>6652271692</v>
      </c>
      <c r="H780" s="230">
        <f t="shared" si="21"/>
        <v>53</v>
      </c>
      <c r="I780" s="223" t="s">
        <v>2212</v>
      </c>
      <c r="J780" s="223" t="s">
        <v>34</v>
      </c>
      <c r="K780" s="230" t="s">
        <v>53</v>
      </c>
      <c r="L780" s="230" t="s">
        <v>48</v>
      </c>
      <c r="M780" s="230">
        <v>10</v>
      </c>
      <c r="N780" s="223" t="s">
        <v>1551</v>
      </c>
      <c r="O780" s="223" t="s">
        <v>863</v>
      </c>
      <c r="Q780" s="230" t="s">
        <v>2229</v>
      </c>
      <c r="T780" s="684"/>
      <c r="U780" s="684"/>
      <c r="V780" s="684"/>
      <c r="DO780" s="46" t="s">
        <v>48</v>
      </c>
      <c r="DP780" s="545" t="s">
        <v>161</v>
      </c>
      <c r="DX780" s="223" t="s">
        <v>863</v>
      </c>
      <c r="DY780" s="223" t="s">
        <v>863</v>
      </c>
      <c r="DZ780" s="230">
        <v>237</v>
      </c>
      <c r="EA780" s="230">
        <v>1.7</v>
      </c>
      <c r="EB780" s="230">
        <v>98.3</v>
      </c>
      <c r="EC780" s="230" t="s">
        <v>863</v>
      </c>
      <c r="ED780" s="230" t="s">
        <v>863</v>
      </c>
      <c r="EE780" s="230" t="s">
        <v>863</v>
      </c>
      <c r="EF780" s="230" t="s">
        <v>863</v>
      </c>
      <c r="EG780" s="230">
        <v>0</v>
      </c>
      <c r="EX780" s="35"/>
      <c r="FD780" s="612"/>
      <c r="FF780" s="713"/>
      <c r="FM780" s="612"/>
      <c r="FN780" s="592"/>
      <c r="GR780" s="225"/>
      <c r="GS780" s="225"/>
    </row>
    <row r="781" spans="1:201" ht="15.75" hidden="1" x14ac:dyDescent="0.25">
      <c r="A781" s="101">
        <v>662</v>
      </c>
      <c r="B781" s="228">
        <f>COUNTIFS($E$1:E781,E781,$G$1:G781,G781)</f>
        <v>1</v>
      </c>
      <c r="C781" s="228"/>
      <c r="D781" s="1042">
        <v>10047</v>
      </c>
      <c r="E781" s="223" t="s">
        <v>2215</v>
      </c>
      <c r="F781" s="223" t="s">
        <v>51</v>
      </c>
      <c r="G781" s="230">
        <v>7253175325</v>
      </c>
      <c r="H781" s="230">
        <f t="shared" si="21"/>
        <v>47</v>
      </c>
      <c r="I781" s="223" t="s">
        <v>2212</v>
      </c>
      <c r="J781" s="223" t="s">
        <v>684</v>
      </c>
      <c r="K781" s="230" t="s">
        <v>53</v>
      </c>
      <c r="L781" s="230" t="s">
        <v>48</v>
      </c>
      <c r="M781" s="230">
        <v>5</v>
      </c>
      <c r="N781" s="223" t="s">
        <v>1551</v>
      </c>
      <c r="O781" s="223" t="s">
        <v>863</v>
      </c>
      <c r="Q781" s="230" t="s">
        <v>2229</v>
      </c>
      <c r="W781" s="684"/>
      <c r="DO781" s="46" t="s">
        <v>48</v>
      </c>
      <c r="DP781" s="545" t="s">
        <v>158</v>
      </c>
      <c r="DX781" s="223" t="s">
        <v>863</v>
      </c>
      <c r="DY781" s="223" t="s">
        <v>863</v>
      </c>
      <c r="DZ781" s="230">
        <v>442</v>
      </c>
      <c r="EA781" s="223">
        <v>9.3000000000000007</v>
      </c>
      <c r="EB781" s="223">
        <v>90.7</v>
      </c>
      <c r="EC781" s="223" t="s">
        <v>863</v>
      </c>
      <c r="ED781" s="223" t="s">
        <v>863</v>
      </c>
      <c r="EE781" s="223" t="s">
        <v>863</v>
      </c>
      <c r="EF781" s="223" t="s">
        <v>863</v>
      </c>
      <c r="EG781" s="223">
        <v>0</v>
      </c>
      <c r="EX781" s="35"/>
      <c r="FD781" s="612"/>
      <c r="FF781" s="713"/>
      <c r="FM781" s="612"/>
      <c r="FN781" s="592"/>
      <c r="GR781" s="225"/>
      <c r="GS781" s="225"/>
    </row>
    <row r="782" spans="1:201" ht="15.75" hidden="1" x14ac:dyDescent="0.25">
      <c r="A782" s="101">
        <v>663</v>
      </c>
      <c r="B782" s="228">
        <f>COUNTIFS($E$1:E782,E782,$G$1:G782,G782)</f>
        <v>1</v>
      </c>
      <c r="C782" s="228"/>
      <c r="D782" s="1042">
        <v>10048</v>
      </c>
      <c r="E782" s="223" t="s">
        <v>2216</v>
      </c>
      <c r="F782" s="223" t="s">
        <v>29</v>
      </c>
      <c r="G782" s="230">
        <v>485627414</v>
      </c>
      <c r="H782" s="230">
        <f t="shared" si="21"/>
        <v>71</v>
      </c>
      <c r="I782" s="223" t="s">
        <v>2212</v>
      </c>
      <c r="J782" s="223" t="s">
        <v>1274</v>
      </c>
      <c r="K782" s="230" t="s">
        <v>53</v>
      </c>
      <c r="L782" s="230" t="s">
        <v>48</v>
      </c>
      <c r="M782" s="230">
        <v>2</v>
      </c>
      <c r="N782" s="223" t="s">
        <v>1551</v>
      </c>
      <c r="O782" s="223" t="s">
        <v>863</v>
      </c>
      <c r="Q782" s="230" t="s">
        <v>2229</v>
      </c>
      <c r="T782" s="684"/>
      <c r="U782" s="684"/>
      <c r="V782" s="684"/>
      <c r="DO782" s="46" t="s">
        <v>48</v>
      </c>
      <c r="DP782" s="545" t="s">
        <v>161</v>
      </c>
      <c r="DX782" s="223" t="s">
        <v>863</v>
      </c>
      <c r="DY782" s="223" t="s">
        <v>863</v>
      </c>
      <c r="DZ782" s="230">
        <v>337</v>
      </c>
      <c r="EA782" s="223">
        <v>5.3</v>
      </c>
      <c r="EB782" s="223">
        <v>94.7</v>
      </c>
      <c r="EC782" s="218" t="s">
        <v>863</v>
      </c>
      <c r="ED782" s="218" t="s">
        <v>863</v>
      </c>
      <c r="EE782" s="218" t="s">
        <v>863</v>
      </c>
      <c r="EF782" s="218" t="s">
        <v>863</v>
      </c>
      <c r="EG782" s="223">
        <v>0</v>
      </c>
      <c r="EX782" s="35"/>
      <c r="FD782" s="612"/>
      <c r="FF782" s="713"/>
      <c r="FM782" s="612"/>
      <c r="FN782" s="592"/>
      <c r="GR782" s="225"/>
      <c r="GS782" s="225"/>
    </row>
    <row r="783" spans="1:201" ht="15.75" hidden="1" x14ac:dyDescent="0.25">
      <c r="A783" s="101">
        <v>664</v>
      </c>
      <c r="B783" s="228">
        <f>COUNTIFS($E$1:E783,E783,$G$1:G783,G783)</f>
        <v>2</v>
      </c>
      <c r="C783" s="228"/>
      <c r="D783" s="1042">
        <v>10049</v>
      </c>
      <c r="E783" s="209" t="s">
        <v>2152</v>
      </c>
      <c r="F783" s="209" t="s">
        <v>56</v>
      </c>
      <c r="G783" s="207">
        <v>8404225313</v>
      </c>
      <c r="H783" s="207">
        <f t="shared" si="21"/>
        <v>35</v>
      </c>
      <c r="I783" s="209" t="s">
        <v>2212</v>
      </c>
      <c r="J783" s="209" t="s">
        <v>656</v>
      </c>
      <c r="K783" s="207" t="s">
        <v>53</v>
      </c>
      <c r="L783" s="207" t="s">
        <v>48</v>
      </c>
      <c r="M783" s="230">
        <v>5</v>
      </c>
      <c r="N783" s="231">
        <v>6</v>
      </c>
      <c r="O783" s="226" t="s">
        <v>863</v>
      </c>
      <c r="Q783" s="226" t="s">
        <v>2229</v>
      </c>
      <c r="W783" s="684"/>
      <c r="DO783" s="46" t="s">
        <v>48</v>
      </c>
      <c r="DP783" s="545" t="s">
        <v>158</v>
      </c>
      <c r="DQ783" s="230">
        <v>2</v>
      </c>
      <c r="DX783" s="223" t="s">
        <v>863</v>
      </c>
      <c r="DY783" s="223" t="s">
        <v>863</v>
      </c>
      <c r="DZ783" s="230">
        <v>13034</v>
      </c>
      <c r="EA783" s="230">
        <v>85.4</v>
      </c>
      <c r="EB783" s="230">
        <v>14.6</v>
      </c>
      <c r="EC783" s="230" t="s">
        <v>863</v>
      </c>
      <c r="ED783" s="230" t="s">
        <v>863</v>
      </c>
      <c r="EE783" s="230" t="s">
        <v>863</v>
      </c>
      <c r="EF783" s="230" t="s">
        <v>863</v>
      </c>
      <c r="EG783" s="230">
        <v>0</v>
      </c>
      <c r="EQ783" s="548">
        <v>2</v>
      </c>
      <c r="ES783" s="548">
        <v>1</v>
      </c>
      <c r="ET783" s="548">
        <v>1</v>
      </c>
      <c r="EX783" s="35"/>
      <c r="FD783" s="612"/>
      <c r="FF783" s="713"/>
      <c r="FM783" s="612"/>
      <c r="FN783" s="592"/>
      <c r="GR783" s="225"/>
      <c r="GS783" s="225"/>
    </row>
    <row r="784" spans="1:201" s="552" customFormat="1" ht="15.75" hidden="1" x14ac:dyDescent="0.25">
      <c r="A784" s="101">
        <v>665</v>
      </c>
      <c r="B784" s="228">
        <f>COUNTIFS($E$1:E784,E784,$G$1:G784,G784)</f>
        <v>1</v>
      </c>
      <c r="C784" s="228"/>
      <c r="D784" s="1042">
        <v>10050</v>
      </c>
      <c r="E784" s="223" t="s">
        <v>2217</v>
      </c>
      <c r="F784" s="223" t="s">
        <v>44</v>
      </c>
      <c r="G784" s="230">
        <v>5805262012</v>
      </c>
      <c r="H784" s="230">
        <f t="shared" si="21"/>
        <v>61</v>
      </c>
      <c r="I784" s="223" t="s">
        <v>2212</v>
      </c>
      <c r="J784" s="223" t="s">
        <v>27</v>
      </c>
      <c r="K784" s="230" t="s">
        <v>53</v>
      </c>
      <c r="L784" s="230" t="s">
        <v>48</v>
      </c>
      <c r="M784" s="230">
        <v>12</v>
      </c>
      <c r="N784" s="231">
        <v>3</v>
      </c>
      <c r="O784" s="226" t="s">
        <v>863</v>
      </c>
      <c r="P784" s="224"/>
      <c r="Q784" s="226" t="s">
        <v>2229</v>
      </c>
      <c r="R784" s="66"/>
      <c r="S784" s="66"/>
      <c r="T784" s="181"/>
      <c r="U784" s="181"/>
      <c r="V784" s="181"/>
      <c r="W784" s="181"/>
      <c r="X784" s="181"/>
      <c r="Y784" s="181"/>
      <c r="Z784" s="168"/>
      <c r="AA784" s="72"/>
      <c r="AB784" s="72"/>
      <c r="AC784" s="226"/>
      <c r="AD784" s="226"/>
      <c r="AE784" s="226"/>
      <c r="AF784" s="226"/>
      <c r="AG784" s="226"/>
      <c r="AH784" s="76"/>
      <c r="AI784" s="72"/>
      <c r="AJ784" s="226"/>
      <c r="AK784" s="226"/>
      <c r="AL784" s="338"/>
      <c r="AM784" s="226"/>
      <c r="AN784" s="226"/>
      <c r="AO784" s="226"/>
      <c r="AP784" s="370"/>
      <c r="AQ784" s="487"/>
      <c r="AR784" s="488"/>
      <c r="AS784" s="322"/>
      <c r="AT784" s="153"/>
      <c r="AU784" s="4"/>
      <c r="AV784" s="519"/>
      <c r="AW784" s="226"/>
      <c r="AX784" s="340"/>
      <c r="AY784" s="226"/>
      <c r="AZ784" s="226"/>
      <c r="BA784" s="345"/>
      <c r="BB784" s="226"/>
      <c r="BC784" s="491"/>
      <c r="BD784" s="62"/>
      <c r="BE784" s="226"/>
      <c r="BF784" s="226"/>
      <c r="BG784" s="226"/>
      <c r="BH784" s="226"/>
      <c r="BI784" s="226"/>
      <c r="BJ784" s="226"/>
      <c r="BK784" s="226"/>
      <c r="BL784" s="341"/>
      <c r="BM784" s="342"/>
      <c r="BN784" s="226"/>
      <c r="BO784" s="226"/>
      <c r="BP784" s="226"/>
      <c r="BQ784" s="1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226"/>
      <c r="CE784" s="226"/>
      <c r="CF784" s="226"/>
      <c r="CG784" s="226"/>
      <c r="CH784" s="226"/>
      <c r="CI784" s="226"/>
      <c r="CJ784" s="226"/>
      <c r="CK784" s="226"/>
      <c r="CL784" s="226"/>
      <c r="CM784" s="226"/>
      <c r="CN784" s="66"/>
      <c r="CO784" s="66"/>
      <c r="CP784" s="66"/>
      <c r="CQ784" s="66"/>
      <c r="CR784" s="66"/>
      <c r="CS784" s="66"/>
      <c r="CT784" s="66"/>
      <c r="CU784" s="348"/>
      <c r="CV784" s="226"/>
      <c r="CW784" s="226"/>
      <c r="CX784" s="226"/>
      <c r="CY784" s="226"/>
      <c r="CZ784" s="226"/>
      <c r="DA784" s="226"/>
      <c r="DB784" s="335"/>
      <c r="DC784" s="226"/>
      <c r="DD784" s="226"/>
      <c r="DE784" s="226"/>
      <c r="DF784" s="226"/>
      <c r="DG784" s="226"/>
      <c r="DH784" s="226"/>
      <c r="DI784" s="4"/>
      <c r="DJ784" s="226"/>
      <c r="DK784" s="226"/>
      <c r="DL784" s="226"/>
      <c r="DM784" s="226"/>
      <c r="DN784" s="62"/>
      <c r="DO784" s="46" t="s">
        <v>48</v>
      </c>
      <c r="DP784" s="545" t="s">
        <v>161</v>
      </c>
      <c r="DQ784" s="230"/>
      <c r="DR784" s="547"/>
      <c r="DS784" s="547"/>
      <c r="DT784" s="230"/>
      <c r="DU784" s="230"/>
      <c r="DV784" s="230"/>
      <c r="DW784" s="230"/>
      <c r="DX784" s="223" t="s">
        <v>863</v>
      </c>
      <c r="DY784" s="223" t="s">
        <v>863</v>
      </c>
      <c r="DZ784" s="230">
        <v>173</v>
      </c>
      <c r="EA784" s="457">
        <v>49.7</v>
      </c>
      <c r="EB784" s="457">
        <v>50.3</v>
      </c>
      <c r="EC784" s="223" t="s">
        <v>863</v>
      </c>
      <c r="ED784" s="223" t="s">
        <v>863</v>
      </c>
      <c r="EE784" s="223" t="s">
        <v>863</v>
      </c>
      <c r="EF784" s="223" t="s">
        <v>863</v>
      </c>
      <c r="EG784" s="230">
        <v>0</v>
      </c>
      <c r="EH784" s="547"/>
      <c r="EI784" s="282"/>
      <c r="EJ784" s="282"/>
      <c r="EK784" s="457"/>
      <c r="EL784" s="457"/>
      <c r="EM784" s="457"/>
      <c r="EN784" s="457"/>
      <c r="EO784" s="457"/>
      <c r="EP784" s="548"/>
      <c r="EQ784" s="548"/>
      <c r="ER784" s="457"/>
      <c r="ES784" s="548"/>
      <c r="ET784" s="548"/>
      <c r="EU784" s="457"/>
      <c r="EV784" s="457"/>
      <c r="EW784" s="457"/>
      <c r="EX784" s="35"/>
      <c r="EY784" s="93"/>
      <c r="EZ784" s="93"/>
      <c r="FA784" s="93"/>
      <c r="FB784" s="93"/>
      <c r="FC784" s="93"/>
      <c r="FD784" s="612"/>
      <c r="FE784" s="589"/>
      <c r="FF784" s="713"/>
      <c r="FG784" s="93"/>
      <c r="FH784" s="93"/>
      <c r="FI784" s="93"/>
      <c r="FJ784" s="93"/>
      <c r="FK784" s="93"/>
      <c r="FL784" s="589"/>
      <c r="FM784" s="612"/>
      <c r="FN784" s="592"/>
      <c r="FO784" s="592"/>
      <c r="FP784" s="593"/>
      <c r="FQ784" s="35"/>
      <c r="FR784" s="544"/>
      <c r="FS784" s="93"/>
      <c r="FT784" s="93"/>
      <c r="FU784" s="93"/>
      <c r="FV784" s="93"/>
      <c r="FW784" s="93"/>
      <c r="FX784" s="93"/>
      <c r="FY784" s="93"/>
      <c r="FZ784" s="93"/>
      <c r="GA784" s="93"/>
      <c r="GB784" s="93"/>
      <c r="GC784" s="93"/>
      <c r="GD784" s="93"/>
      <c r="GE784" s="93"/>
      <c r="GF784" s="93"/>
      <c r="GG784" s="93"/>
      <c r="GH784" s="93"/>
      <c r="GI784" s="93"/>
      <c r="GJ784" s="93"/>
      <c r="GK784" s="93"/>
      <c r="GL784" s="93"/>
      <c r="GM784" s="93"/>
      <c r="GN784" s="93"/>
      <c r="GO784" s="93"/>
      <c r="GP784" s="93"/>
      <c r="GQ784" s="93"/>
      <c r="GR784" s="225"/>
      <c r="GS784" s="225"/>
    </row>
    <row r="785" spans="1:201" ht="15.75" hidden="1" x14ac:dyDescent="0.25">
      <c r="A785" s="101">
        <v>666</v>
      </c>
      <c r="B785" s="228">
        <f>COUNTIFS($E$1:E785,E785,$G$1:G785,G785)</f>
        <v>1</v>
      </c>
      <c r="C785" s="228"/>
      <c r="D785" s="1042">
        <v>10077</v>
      </c>
      <c r="E785" s="223" t="s">
        <v>2221</v>
      </c>
      <c r="F785" s="223" t="s">
        <v>2222</v>
      </c>
      <c r="G785" s="230">
        <v>531220062</v>
      </c>
      <c r="H785" s="230">
        <v>66</v>
      </c>
      <c r="I785" s="223" t="s">
        <v>2223</v>
      </c>
      <c r="J785" s="223" t="s">
        <v>2096</v>
      </c>
      <c r="K785" s="230" t="s">
        <v>53</v>
      </c>
      <c r="L785" s="230" t="s">
        <v>48</v>
      </c>
      <c r="M785" s="230">
        <v>7</v>
      </c>
      <c r="N785" s="231" t="s">
        <v>1551</v>
      </c>
      <c r="O785" s="226" t="s">
        <v>863</v>
      </c>
      <c r="Q785" s="226" t="s">
        <v>2229</v>
      </c>
      <c r="DO785" s="46" t="s">
        <v>48</v>
      </c>
      <c r="DP785" s="545" t="s">
        <v>158</v>
      </c>
      <c r="DX785" s="223" t="s">
        <v>863</v>
      </c>
      <c r="DY785" s="223" t="s">
        <v>863</v>
      </c>
      <c r="DZ785" s="230">
        <v>308</v>
      </c>
      <c r="EA785" s="223">
        <v>44.5</v>
      </c>
      <c r="EB785" s="223">
        <v>55.5</v>
      </c>
      <c r="EC785" s="485" t="s">
        <v>863</v>
      </c>
      <c r="ED785" s="485" t="s">
        <v>863</v>
      </c>
      <c r="EE785" s="485" t="s">
        <v>863</v>
      </c>
      <c r="EF785" s="485" t="s">
        <v>863</v>
      </c>
      <c r="EG785" s="223">
        <v>0</v>
      </c>
      <c r="EX785" s="35"/>
      <c r="FD785" s="612"/>
      <c r="FF785" s="713"/>
      <c r="FM785" s="612"/>
      <c r="FN785" s="592"/>
      <c r="GR785" s="225"/>
      <c r="GS785" s="225"/>
    </row>
    <row r="786" spans="1:201" s="552" customFormat="1" ht="15.75" hidden="1" x14ac:dyDescent="0.25">
      <c r="A786" s="101">
        <v>667</v>
      </c>
      <c r="B786" s="228">
        <f>COUNTIFS($E$1:E786,E786,$G$1:G786,G786)</f>
        <v>2</v>
      </c>
      <c r="C786" s="228"/>
      <c r="D786" s="1042">
        <v>10098</v>
      </c>
      <c r="E786" s="223" t="s">
        <v>378</v>
      </c>
      <c r="F786" s="223" t="s">
        <v>184</v>
      </c>
      <c r="G786" s="230">
        <v>460424497</v>
      </c>
      <c r="H786" s="230">
        <v>24</v>
      </c>
      <c r="I786" s="223" t="s">
        <v>2227</v>
      </c>
      <c r="J786" s="223" t="s">
        <v>2228</v>
      </c>
      <c r="K786" s="223" t="s">
        <v>28</v>
      </c>
      <c r="L786" s="230" t="s">
        <v>48</v>
      </c>
      <c r="M786" s="230">
        <v>8</v>
      </c>
      <c r="N786" s="223" t="s">
        <v>838</v>
      </c>
      <c r="O786" s="230"/>
      <c r="P786" s="228"/>
      <c r="Q786" s="230"/>
      <c r="R786" s="71"/>
      <c r="S786" s="71"/>
      <c r="T786" s="582"/>
      <c r="U786" s="582"/>
      <c r="V786" s="582"/>
      <c r="W786" s="582"/>
      <c r="X786" s="582"/>
      <c r="Y786" s="582"/>
      <c r="Z786" s="172"/>
      <c r="AA786" s="457"/>
      <c r="AB786" s="457"/>
      <c r="AC786" s="230"/>
      <c r="AD786" s="230"/>
      <c r="AE786" s="230"/>
      <c r="AF786" s="230"/>
      <c r="AG786" s="230"/>
      <c r="AH786" s="441"/>
      <c r="AI786" s="457"/>
      <c r="AJ786" s="230"/>
      <c r="AK786" s="230"/>
      <c r="AL786" s="443"/>
      <c r="AM786" s="230"/>
      <c r="AN786" s="230"/>
      <c r="AO786" s="230"/>
      <c r="AP786" s="525"/>
      <c r="AQ786" s="525"/>
      <c r="AR786" s="525"/>
      <c r="AS786" s="322"/>
      <c r="AT786" s="583"/>
      <c r="AU786" s="233"/>
      <c r="AV786" s="584"/>
      <c r="AW786" s="230"/>
      <c r="AX786" s="444"/>
      <c r="AY786" s="230"/>
      <c r="AZ786" s="230"/>
      <c r="BA786" s="445"/>
      <c r="BB786" s="230"/>
      <c r="BC786" s="585"/>
      <c r="BD786" s="98"/>
      <c r="BE786" s="230"/>
      <c r="BF786" s="230"/>
      <c r="BG786" s="230"/>
      <c r="BH786" s="230"/>
      <c r="BI786" s="230"/>
      <c r="BJ786" s="230"/>
      <c r="BK786" s="230"/>
      <c r="BL786" s="446"/>
      <c r="BM786" s="447"/>
      <c r="BN786" s="230"/>
      <c r="BO786" s="230"/>
      <c r="BP786" s="230"/>
      <c r="BQ786" s="586"/>
      <c r="BR786" s="98"/>
      <c r="BS786" s="98"/>
      <c r="BT786" s="98"/>
      <c r="BU786" s="98"/>
      <c r="BV786" s="98"/>
      <c r="BW786" s="98"/>
      <c r="BX786" s="98"/>
      <c r="BY786" s="98"/>
      <c r="BZ786" s="98"/>
      <c r="CA786" s="98"/>
      <c r="CB786" s="98"/>
      <c r="CC786" s="98"/>
      <c r="CD786" s="230"/>
      <c r="CE786" s="230"/>
      <c r="CF786" s="230"/>
      <c r="CG786" s="230"/>
      <c r="CH786" s="230"/>
      <c r="CI786" s="230"/>
      <c r="CJ786" s="230"/>
      <c r="CK786" s="230"/>
      <c r="CL786" s="230"/>
      <c r="CM786" s="230"/>
      <c r="CN786" s="71"/>
      <c r="CO786" s="71"/>
      <c r="CP786" s="71"/>
      <c r="CQ786" s="71"/>
      <c r="CR786" s="71"/>
      <c r="CS786" s="71"/>
      <c r="CT786" s="71"/>
      <c r="CU786" s="587"/>
      <c r="CV786" s="230"/>
      <c r="CW786" s="230"/>
      <c r="CX786" s="230"/>
      <c r="CY786" s="230"/>
      <c r="CZ786" s="230"/>
      <c r="DA786" s="230"/>
      <c r="DB786" s="448"/>
      <c r="DC786" s="230"/>
      <c r="DD786" s="230"/>
      <c r="DE786" s="230"/>
      <c r="DF786" s="230"/>
      <c r="DG786" s="230"/>
      <c r="DH786" s="230"/>
      <c r="DI786" s="233"/>
      <c r="DJ786" s="230"/>
      <c r="DK786" s="230"/>
      <c r="DL786" s="230"/>
      <c r="DM786" s="230"/>
      <c r="DN786" s="98"/>
      <c r="DO786" s="279" t="s">
        <v>48</v>
      </c>
      <c r="DP786" s="545" t="s">
        <v>532</v>
      </c>
      <c r="DQ786" s="230">
        <v>2</v>
      </c>
      <c r="DR786" s="546" t="s">
        <v>2238</v>
      </c>
      <c r="DS786" s="546" t="s">
        <v>1028</v>
      </c>
      <c r="DT786" s="230">
        <v>0</v>
      </c>
      <c r="DU786" s="230"/>
      <c r="DV786" s="230">
        <v>2016</v>
      </c>
      <c r="DW786" s="230">
        <v>1</v>
      </c>
      <c r="DX786" s="230">
        <v>1.5</v>
      </c>
      <c r="DY786" s="223" t="s">
        <v>2762</v>
      </c>
      <c r="DZ786" s="230">
        <v>646</v>
      </c>
      <c r="EA786" s="223">
        <v>28.9</v>
      </c>
      <c r="EB786" s="223">
        <v>71.099999999999994</v>
      </c>
      <c r="EC786" s="223" t="s">
        <v>863</v>
      </c>
      <c r="ED786" s="223" t="s">
        <v>863</v>
      </c>
      <c r="EE786" s="223" t="s">
        <v>863</v>
      </c>
      <c r="EF786" s="223" t="s">
        <v>863</v>
      </c>
      <c r="EG786" s="223">
        <v>0</v>
      </c>
      <c r="EH786" s="547"/>
      <c r="EI786" s="282"/>
      <c r="EJ786" s="282"/>
      <c r="EK786" s="457"/>
      <c r="EL786" s="457"/>
      <c r="EM786" s="457"/>
      <c r="EN786" s="457">
        <v>172</v>
      </c>
      <c r="EO786" s="457">
        <v>105</v>
      </c>
      <c r="EP786" s="548">
        <v>35.5</v>
      </c>
      <c r="EQ786" s="548">
        <v>2</v>
      </c>
      <c r="ER786" s="1034">
        <v>43483</v>
      </c>
      <c r="ES786" s="548"/>
      <c r="ET786" s="548"/>
      <c r="EU786" s="457"/>
      <c r="EV786" s="457"/>
      <c r="EW786" s="457"/>
      <c r="EX786" s="35"/>
      <c r="EY786" s="93"/>
      <c r="EZ786" s="93"/>
      <c r="FA786" s="93"/>
      <c r="FB786" s="93"/>
      <c r="FC786" s="93"/>
      <c r="FD786" s="612"/>
      <c r="FE786" s="589"/>
      <c r="FF786" s="713"/>
      <c r="FG786" s="93"/>
      <c r="FH786" s="93"/>
      <c r="FI786" s="93"/>
      <c r="FJ786" s="93"/>
      <c r="FK786" s="93"/>
      <c r="FL786" s="589"/>
      <c r="FM786" s="612"/>
      <c r="FN786" s="592"/>
      <c r="FO786" s="592"/>
      <c r="FP786" s="593"/>
      <c r="FQ786" s="35"/>
      <c r="FR786" s="544"/>
      <c r="FS786" s="93"/>
      <c r="FT786" s="93"/>
      <c r="FU786" s="93"/>
      <c r="FV786" s="93"/>
      <c r="FW786" s="93"/>
      <c r="FX786" s="93"/>
      <c r="FY786" s="93"/>
      <c r="FZ786" s="93"/>
      <c r="GA786" s="93"/>
      <c r="GB786" s="93"/>
      <c r="GC786" s="93"/>
      <c r="GD786" s="93"/>
      <c r="GE786" s="93"/>
      <c r="GF786" s="93"/>
      <c r="GG786" s="93"/>
      <c r="GH786" s="93"/>
      <c r="GI786" s="93"/>
      <c r="GJ786" s="93"/>
      <c r="GK786" s="93"/>
      <c r="GL786" s="93"/>
      <c r="GM786" s="93"/>
      <c r="GN786" s="93"/>
      <c r="GO786" s="93"/>
      <c r="GP786" s="93"/>
      <c r="GQ786" s="93"/>
      <c r="GR786" s="93"/>
      <c r="GS786" s="93"/>
    </row>
    <row r="787" spans="1:201" s="552" customFormat="1" hidden="1" x14ac:dyDescent="0.25">
      <c r="A787" s="101">
        <v>668</v>
      </c>
      <c r="B787" s="228">
        <f>COUNTIFS($E$1:E787,E787,$G$1:G787,G787)</f>
        <v>1</v>
      </c>
      <c r="C787" s="228"/>
      <c r="D787" s="966">
        <v>10114</v>
      </c>
      <c r="E787" s="223" t="s">
        <v>2243</v>
      </c>
      <c r="F787" s="223" t="s">
        <v>2244</v>
      </c>
      <c r="G787" s="230">
        <v>460708170</v>
      </c>
      <c r="H787" s="230">
        <f>LEFT(I787,4)-CONCATENATE(19,LEFT(G787,2))</f>
        <v>73</v>
      </c>
      <c r="I787" s="223" t="s">
        <v>2245</v>
      </c>
      <c r="J787" s="223" t="s">
        <v>104</v>
      </c>
      <c r="K787" s="223" t="s">
        <v>28</v>
      </c>
      <c r="L787" s="230" t="s">
        <v>48</v>
      </c>
      <c r="M787" s="230">
        <v>4</v>
      </c>
      <c r="N787" s="231">
        <v>10</v>
      </c>
      <c r="O787" s="226" t="s">
        <v>863</v>
      </c>
      <c r="P787" s="224"/>
      <c r="Q787" s="226" t="s">
        <v>2229</v>
      </c>
      <c r="R787" s="66"/>
      <c r="S787" s="66"/>
      <c r="T787" s="238" t="s">
        <v>1545</v>
      </c>
      <c r="U787" s="238" t="s">
        <v>1214</v>
      </c>
      <c r="V787" s="238" t="s">
        <v>545</v>
      </c>
      <c r="W787" s="249" t="s">
        <v>1298</v>
      </c>
      <c r="X787" s="238" t="s">
        <v>808</v>
      </c>
      <c r="Y787" s="238" t="s">
        <v>545</v>
      </c>
      <c r="Z787" s="238" t="s">
        <v>545</v>
      </c>
      <c r="AA787" s="72"/>
      <c r="AB787" s="72"/>
      <c r="AC787" s="226"/>
      <c r="AD787" s="226"/>
      <c r="AE787" s="226"/>
      <c r="AF787" s="226"/>
      <c r="AG787" s="226"/>
      <c r="AH787" s="76"/>
      <c r="AI787" s="72"/>
      <c r="AJ787" s="226"/>
      <c r="AK787" s="226"/>
      <c r="AL787" s="338"/>
      <c r="AM787" s="226"/>
      <c r="AN787" s="226"/>
      <c r="AO787" s="226"/>
      <c r="AP787" s="370"/>
      <c r="AQ787" s="487"/>
      <c r="AR787" s="488"/>
      <c r="AS787" s="322"/>
      <c r="AT787" s="153"/>
      <c r="AU787" s="4"/>
      <c r="AV787" s="519"/>
      <c r="AW787" s="226"/>
      <c r="AX787" s="340"/>
      <c r="AY787" s="226"/>
      <c r="AZ787" s="226"/>
      <c r="BA787" s="345"/>
      <c r="BB787" s="226"/>
      <c r="BC787" s="491"/>
      <c r="BD787" s="62"/>
      <c r="BE787" s="226"/>
      <c r="BF787" s="226"/>
      <c r="BG787" s="226"/>
      <c r="BH787" s="226"/>
      <c r="BI787" s="226"/>
      <c r="BJ787" s="226"/>
      <c r="BK787" s="226"/>
      <c r="BL787" s="341"/>
      <c r="BM787" s="342"/>
      <c r="BN787" s="226"/>
      <c r="BO787" s="226"/>
      <c r="BP787" s="226"/>
      <c r="BQ787" s="1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226"/>
      <c r="CE787" s="226"/>
      <c r="CF787" s="226"/>
      <c r="CG787" s="226"/>
      <c r="CH787" s="226"/>
      <c r="CI787" s="226"/>
      <c r="CJ787" s="226"/>
      <c r="CK787" s="226"/>
      <c r="CL787" s="226"/>
      <c r="CM787" s="226"/>
      <c r="CN787" s="66"/>
      <c r="CO787" s="66"/>
      <c r="CP787" s="66"/>
      <c r="CQ787" s="66"/>
      <c r="CR787" s="66"/>
      <c r="CS787" s="66"/>
      <c r="CT787" s="66"/>
      <c r="CU787" s="348"/>
      <c r="CV787" s="226"/>
      <c r="CW787" s="226"/>
      <c r="CX787" s="226"/>
      <c r="CY787" s="226"/>
      <c r="CZ787" s="226"/>
      <c r="DA787" s="226"/>
      <c r="DB787" s="335"/>
      <c r="DC787" s="226"/>
      <c r="DD787" s="226"/>
      <c r="DE787" s="226"/>
      <c r="DF787" s="226"/>
      <c r="DG787" s="226"/>
      <c r="DH787" s="226"/>
      <c r="DI787" s="4"/>
      <c r="DJ787" s="226"/>
      <c r="DK787" s="226"/>
      <c r="DL787" s="226"/>
      <c r="DM787" s="226"/>
      <c r="DN787" s="62"/>
      <c r="DO787" s="62"/>
      <c r="DP787" s="545" t="s">
        <v>532</v>
      </c>
      <c r="DQ787" s="230">
        <v>2</v>
      </c>
      <c r="DR787" s="547"/>
      <c r="DS787" s="547"/>
      <c r="DT787" s="230"/>
      <c r="DU787" s="230"/>
      <c r="DV787" s="230"/>
      <c r="DW787" s="230"/>
      <c r="DX787" s="230">
        <v>13.4</v>
      </c>
      <c r="DY787" s="223" t="s">
        <v>863</v>
      </c>
      <c r="DZ787" s="223" t="s">
        <v>863</v>
      </c>
      <c r="EA787" s="485" t="s">
        <v>863</v>
      </c>
      <c r="EB787" s="223" t="s">
        <v>863</v>
      </c>
      <c r="EC787" s="223" t="s">
        <v>863</v>
      </c>
      <c r="ED787" s="223" t="s">
        <v>863</v>
      </c>
      <c r="EE787" s="223" t="s">
        <v>863</v>
      </c>
      <c r="EF787" s="223" t="s">
        <v>863</v>
      </c>
      <c r="EG787" s="230">
        <v>0</v>
      </c>
      <c r="EH787" s="547"/>
      <c r="EI787" s="282"/>
      <c r="EJ787" s="282"/>
      <c r="EK787" s="457"/>
      <c r="EL787" s="457"/>
      <c r="EM787" s="457"/>
      <c r="EN787" s="457"/>
      <c r="EO787" s="457"/>
      <c r="EP787" s="548"/>
      <c r="EQ787" s="548">
        <v>3</v>
      </c>
      <c r="ER787" s="457"/>
      <c r="ES787" s="548">
        <v>3</v>
      </c>
      <c r="ET787" s="548">
        <v>2</v>
      </c>
      <c r="EU787" s="457"/>
      <c r="EV787" s="457"/>
      <c r="EW787" s="457"/>
      <c r="EX787" s="35"/>
      <c r="EY787" s="93"/>
      <c r="EZ787" s="93"/>
      <c r="FA787" s="93"/>
      <c r="FB787" s="93"/>
      <c r="FC787" s="93"/>
      <c r="FD787" s="612"/>
      <c r="FE787" s="589"/>
      <c r="FF787" s="713"/>
      <c r="FG787" s="93"/>
      <c r="FH787" s="93"/>
      <c r="FI787" s="93"/>
      <c r="FJ787" s="93"/>
      <c r="FK787" s="93"/>
      <c r="FL787" s="589"/>
      <c r="FM787" s="612"/>
      <c r="FN787" s="592"/>
      <c r="FO787" s="592"/>
      <c r="FP787" s="593"/>
      <c r="FQ787" s="35"/>
      <c r="FR787" s="544"/>
      <c r="FS787" s="93"/>
      <c r="FT787" s="93"/>
      <c r="FU787" s="93"/>
      <c r="FV787" s="93"/>
      <c r="FW787" s="93"/>
      <c r="FX787" s="93"/>
      <c r="FY787" s="93"/>
      <c r="FZ787" s="93"/>
      <c r="GA787" s="93"/>
      <c r="GB787" s="93"/>
      <c r="GC787" s="93"/>
      <c r="GD787" s="93"/>
      <c r="GE787" s="93"/>
      <c r="GF787" s="93"/>
      <c r="GG787" s="93"/>
      <c r="GH787" s="93"/>
      <c r="GI787" s="93"/>
      <c r="GJ787" s="93"/>
      <c r="GK787" s="93"/>
      <c r="GL787" s="93"/>
      <c r="GM787" s="93"/>
      <c r="GN787" s="93"/>
      <c r="GO787" s="93"/>
      <c r="GP787" s="93"/>
      <c r="GQ787" s="93"/>
      <c r="GR787" s="225"/>
      <c r="GS787" s="225"/>
    </row>
    <row r="788" spans="1:201" s="552" customFormat="1" hidden="1" x14ac:dyDescent="0.25">
      <c r="A788" s="101">
        <v>669</v>
      </c>
      <c r="B788" s="228">
        <f>COUNTIFS($E$1:E788,E788,$G$1:G788,G788)</f>
        <v>1</v>
      </c>
      <c r="C788" s="228"/>
      <c r="D788" s="966">
        <v>10133</v>
      </c>
      <c r="E788" s="223" t="s">
        <v>2247</v>
      </c>
      <c r="F788" s="223" t="s">
        <v>63</v>
      </c>
      <c r="G788" s="230">
        <v>6010251478</v>
      </c>
      <c r="H788" s="230">
        <f>LEFT(I788,4)-CONCATENATE(19,LEFT(G788,2))</f>
        <v>59</v>
      </c>
      <c r="I788" s="223" t="s">
        <v>2248</v>
      </c>
      <c r="J788" s="223" t="s">
        <v>2249</v>
      </c>
      <c r="K788" s="230" t="s">
        <v>53</v>
      </c>
      <c r="L788" s="230" t="s">
        <v>48</v>
      </c>
      <c r="M788" s="230">
        <v>24</v>
      </c>
      <c r="N788" s="231" t="s">
        <v>408</v>
      </c>
      <c r="O788" s="231" t="s">
        <v>863</v>
      </c>
      <c r="P788" s="224"/>
      <c r="Q788" s="226" t="s">
        <v>2229</v>
      </c>
      <c r="R788" s="66"/>
      <c r="S788" s="66"/>
      <c r="T788" s="238" t="s">
        <v>1545</v>
      </c>
      <c r="U788" s="238" t="s">
        <v>1214</v>
      </c>
      <c r="V788" s="238" t="s">
        <v>545</v>
      </c>
      <c r="W788" s="249" t="s">
        <v>1298</v>
      </c>
      <c r="X788" s="238" t="s">
        <v>808</v>
      </c>
      <c r="Y788" s="238" t="s">
        <v>545</v>
      </c>
      <c r="Z788" s="238" t="s">
        <v>545</v>
      </c>
      <c r="AA788" s="72"/>
      <c r="AB788" s="72"/>
      <c r="AC788" s="226"/>
      <c r="AD788" s="226"/>
      <c r="AE788" s="226"/>
      <c r="AF788" s="226"/>
      <c r="AG788" s="226"/>
      <c r="AH788" s="76"/>
      <c r="AI788" s="72"/>
      <c r="AJ788" s="226"/>
      <c r="AK788" s="226"/>
      <c r="AL788" s="338"/>
      <c r="AM788" s="226"/>
      <c r="AN788" s="226"/>
      <c r="AO788" s="226"/>
      <c r="AP788" s="370"/>
      <c r="AQ788" s="487"/>
      <c r="AR788" s="488"/>
      <c r="AS788" s="322"/>
      <c r="AT788" s="153"/>
      <c r="AU788" s="4"/>
      <c r="AV788" s="519"/>
      <c r="AW788" s="226"/>
      <c r="AX788" s="340"/>
      <c r="AY788" s="226"/>
      <c r="AZ788" s="226"/>
      <c r="BA788" s="345"/>
      <c r="BB788" s="226"/>
      <c r="BC788" s="491"/>
      <c r="BD788" s="62"/>
      <c r="BE788" s="226"/>
      <c r="BF788" s="226"/>
      <c r="BG788" s="226"/>
      <c r="BH788" s="226"/>
      <c r="BI788" s="226"/>
      <c r="BJ788" s="226"/>
      <c r="BK788" s="226"/>
      <c r="BL788" s="341"/>
      <c r="BM788" s="342"/>
      <c r="BN788" s="226"/>
      <c r="BO788" s="226"/>
      <c r="BP788" s="226"/>
      <c r="BQ788" s="1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226"/>
      <c r="CE788" s="226"/>
      <c r="CF788" s="226"/>
      <c r="CG788" s="226"/>
      <c r="CH788" s="226"/>
      <c r="CI788" s="226"/>
      <c r="CJ788" s="226"/>
      <c r="CK788" s="226"/>
      <c r="CL788" s="226"/>
      <c r="CM788" s="226"/>
      <c r="CN788" s="66"/>
      <c r="CO788" s="66"/>
      <c r="CP788" s="66"/>
      <c r="CQ788" s="66"/>
      <c r="CR788" s="66"/>
      <c r="CS788" s="66"/>
      <c r="CT788" s="66"/>
      <c r="CU788" s="348"/>
      <c r="CV788" s="226"/>
      <c r="CW788" s="226"/>
      <c r="CX788" s="226"/>
      <c r="CY788" s="226"/>
      <c r="CZ788" s="226"/>
      <c r="DA788" s="226"/>
      <c r="DB788" s="335"/>
      <c r="DC788" s="226"/>
      <c r="DD788" s="226"/>
      <c r="DE788" s="226"/>
      <c r="DF788" s="226"/>
      <c r="DG788" s="226"/>
      <c r="DH788" s="226"/>
      <c r="DI788" s="4"/>
      <c r="DJ788" s="226"/>
      <c r="DK788" s="226"/>
      <c r="DL788" s="226"/>
      <c r="DM788" s="226"/>
      <c r="DN788" s="62"/>
      <c r="DO788" s="62"/>
      <c r="DP788" s="545" t="s">
        <v>161</v>
      </c>
      <c r="DQ788" s="230">
        <v>2</v>
      </c>
      <c r="DR788" s="547"/>
      <c r="DS788" s="547"/>
      <c r="DT788" s="230"/>
      <c r="DU788" s="230"/>
      <c r="DV788" s="230"/>
      <c r="DW788" s="230"/>
      <c r="DX788" s="223" t="s">
        <v>863</v>
      </c>
      <c r="DY788" s="223" t="s">
        <v>863</v>
      </c>
      <c r="DZ788" s="230">
        <v>92311</v>
      </c>
      <c r="EA788" s="230">
        <v>96.2</v>
      </c>
      <c r="EB788" s="230">
        <v>3.8</v>
      </c>
      <c r="EC788" s="223" t="s">
        <v>863</v>
      </c>
      <c r="ED788" s="223" t="s">
        <v>863</v>
      </c>
      <c r="EE788" s="223" t="s">
        <v>863</v>
      </c>
      <c r="EF788" s="223" t="s">
        <v>863</v>
      </c>
      <c r="EG788" s="230">
        <v>0</v>
      </c>
      <c r="EH788" s="547"/>
      <c r="EI788" s="282"/>
      <c r="EJ788" s="282"/>
      <c r="EK788" s="457"/>
      <c r="EL788" s="457"/>
      <c r="EM788" s="457"/>
      <c r="EN788" s="457"/>
      <c r="EO788" s="457"/>
      <c r="EP788" s="548"/>
      <c r="EQ788" s="548">
        <v>2</v>
      </c>
      <c r="ER788" s="457"/>
      <c r="ES788" s="548">
        <v>1</v>
      </c>
      <c r="ET788" s="548">
        <v>1</v>
      </c>
      <c r="EU788" s="457"/>
      <c r="EV788" s="457"/>
      <c r="EW788" s="457"/>
      <c r="EX788" s="35"/>
      <c r="EY788" s="93"/>
      <c r="EZ788" s="93"/>
      <c r="FA788" s="93"/>
      <c r="FB788" s="93"/>
      <c r="FC788" s="93"/>
      <c r="FD788" s="612"/>
      <c r="FE788" s="589"/>
      <c r="FF788" s="713"/>
      <c r="FG788" s="93"/>
      <c r="FH788" s="93"/>
      <c r="FI788" s="93"/>
      <c r="FJ788" s="93"/>
      <c r="FK788" s="93"/>
      <c r="FL788" s="589"/>
      <c r="FM788" s="612"/>
      <c r="FN788" s="592"/>
      <c r="FO788" s="592"/>
      <c r="FP788" s="593"/>
      <c r="FQ788" s="35"/>
      <c r="FR788" s="544"/>
      <c r="FS788" s="93"/>
      <c r="FT788" s="93"/>
      <c r="FU788" s="93"/>
      <c r="FV788" s="93"/>
      <c r="FW788" s="93"/>
      <c r="FX788" s="93"/>
      <c r="FY788" s="93"/>
      <c r="FZ788" s="93"/>
      <c r="GA788" s="93"/>
      <c r="GB788" s="93"/>
      <c r="GC788" s="93"/>
      <c r="GD788" s="93"/>
      <c r="GE788" s="93"/>
      <c r="GF788" s="93"/>
      <c r="GG788" s="93"/>
      <c r="GH788" s="93"/>
      <c r="GI788" s="93"/>
      <c r="GJ788" s="93"/>
      <c r="GK788" s="93"/>
      <c r="GL788" s="93"/>
      <c r="GM788" s="93"/>
      <c r="GN788" s="93"/>
      <c r="GO788" s="93"/>
      <c r="GP788" s="93"/>
      <c r="GQ788" s="93"/>
      <c r="GR788" s="225"/>
      <c r="GS788" s="225"/>
    </row>
    <row r="789" spans="1:201" s="552" customFormat="1" hidden="1" x14ac:dyDescent="0.25">
      <c r="A789" s="101">
        <v>670</v>
      </c>
      <c r="B789" s="228">
        <f>COUNTIFS($E$1:E789,E789,$G$1:G789,G789)</f>
        <v>1</v>
      </c>
      <c r="C789" s="228"/>
      <c r="D789" s="966">
        <v>10141</v>
      </c>
      <c r="E789" s="223" t="s">
        <v>2250</v>
      </c>
      <c r="F789" s="223" t="s">
        <v>2251</v>
      </c>
      <c r="G789" s="123" t="s">
        <v>2252</v>
      </c>
      <c r="H789" s="230">
        <v>17</v>
      </c>
      <c r="I789" s="223" t="s">
        <v>2253</v>
      </c>
      <c r="J789" s="223" t="s">
        <v>2254</v>
      </c>
      <c r="K789" s="230" t="s">
        <v>1322</v>
      </c>
      <c r="L789" s="230" t="s">
        <v>48</v>
      </c>
      <c r="M789" s="230">
        <v>17</v>
      </c>
      <c r="N789" s="231">
        <v>6</v>
      </c>
      <c r="O789" s="226" t="s">
        <v>863</v>
      </c>
      <c r="P789" s="224"/>
      <c r="Q789" s="226" t="s">
        <v>2229</v>
      </c>
      <c r="R789" s="66"/>
      <c r="S789" s="66"/>
      <c r="T789" s="238" t="s">
        <v>1545</v>
      </c>
      <c r="U789" s="238" t="s">
        <v>1214</v>
      </c>
      <c r="V789" s="238" t="s">
        <v>545</v>
      </c>
      <c r="W789" s="249" t="s">
        <v>1298</v>
      </c>
      <c r="X789" s="238" t="s">
        <v>808</v>
      </c>
      <c r="Y789" s="238" t="s">
        <v>545</v>
      </c>
      <c r="Z789" s="238" t="s">
        <v>545</v>
      </c>
      <c r="AA789" s="72"/>
      <c r="AB789" s="72"/>
      <c r="AC789" s="226"/>
      <c r="AD789" s="226"/>
      <c r="AE789" s="226"/>
      <c r="AF789" s="226"/>
      <c r="AG789" s="226"/>
      <c r="AH789" s="76"/>
      <c r="AI789" s="72"/>
      <c r="AJ789" s="226"/>
      <c r="AK789" s="226"/>
      <c r="AL789" s="338"/>
      <c r="AM789" s="226"/>
      <c r="AN789" s="226"/>
      <c r="AO789" s="226"/>
      <c r="AP789" s="370"/>
      <c r="AQ789" s="487"/>
      <c r="AR789" s="488"/>
      <c r="AS789" s="322"/>
      <c r="AT789" s="153"/>
      <c r="AU789" s="4"/>
      <c r="AV789" s="519"/>
      <c r="AW789" s="226"/>
      <c r="AX789" s="340"/>
      <c r="AY789" s="226"/>
      <c r="AZ789" s="226"/>
      <c r="BA789" s="345"/>
      <c r="BB789" s="226"/>
      <c r="BC789" s="491"/>
      <c r="BD789" s="62"/>
      <c r="BE789" s="226"/>
      <c r="BF789" s="226"/>
      <c r="BG789" s="226"/>
      <c r="BH789" s="226"/>
      <c r="BI789" s="226"/>
      <c r="BJ789" s="226"/>
      <c r="BK789" s="226"/>
      <c r="BL789" s="341"/>
      <c r="BM789" s="342"/>
      <c r="BN789" s="226"/>
      <c r="BO789" s="226"/>
      <c r="BP789" s="226"/>
      <c r="BQ789" s="1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226"/>
      <c r="CE789" s="226"/>
      <c r="CF789" s="226"/>
      <c r="CG789" s="226"/>
      <c r="CH789" s="226"/>
      <c r="CI789" s="226"/>
      <c r="CJ789" s="226"/>
      <c r="CK789" s="226"/>
      <c r="CL789" s="226"/>
      <c r="CM789" s="226"/>
      <c r="CN789" s="66"/>
      <c r="CO789" s="66"/>
      <c r="CP789" s="66"/>
      <c r="CQ789" s="66"/>
      <c r="CR789" s="66"/>
      <c r="CS789" s="66"/>
      <c r="CT789" s="66"/>
      <c r="CU789" s="348"/>
      <c r="CV789" s="226"/>
      <c r="CW789" s="226"/>
      <c r="CX789" s="226"/>
      <c r="CY789" s="226"/>
      <c r="CZ789" s="226"/>
      <c r="DA789" s="226"/>
      <c r="DB789" s="335"/>
      <c r="DC789" s="226"/>
      <c r="DD789" s="226"/>
      <c r="DE789" s="226"/>
      <c r="DF789" s="226"/>
      <c r="DG789" s="226"/>
      <c r="DH789" s="226"/>
      <c r="DI789" s="4"/>
      <c r="DJ789" s="226"/>
      <c r="DK789" s="226"/>
      <c r="DL789" s="226"/>
      <c r="DM789" s="226"/>
      <c r="DN789" s="62"/>
      <c r="DO789" s="62"/>
      <c r="DP789" s="545" t="s">
        <v>161</v>
      </c>
      <c r="DQ789" s="230"/>
      <c r="DR789" s="547"/>
      <c r="DS789" s="547"/>
      <c r="DT789" s="230"/>
      <c r="DU789" s="230"/>
      <c r="DV789" s="230"/>
      <c r="DW789" s="230"/>
      <c r="DX789" s="223" t="s">
        <v>2746</v>
      </c>
      <c r="DY789" s="223" t="s">
        <v>863</v>
      </c>
      <c r="DZ789" s="223" t="s">
        <v>863</v>
      </c>
      <c r="EA789" s="223" t="s">
        <v>863</v>
      </c>
      <c r="EB789" s="223" t="s">
        <v>863</v>
      </c>
      <c r="EC789" s="223" t="s">
        <v>863</v>
      </c>
      <c r="ED789" s="223" t="s">
        <v>863</v>
      </c>
      <c r="EE789" s="223" t="s">
        <v>863</v>
      </c>
      <c r="EF789" s="223" t="s">
        <v>863</v>
      </c>
      <c r="EG789" s="223">
        <v>0</v>
      </c>
      <c r="EH789" s="547"/>
      <c r="EI789" s="282"/>
      <c r="EJ789" s="282"/>
      <c r="EK789" s="457"/>
      <c r="EL789" s="457"/>
      <c r="EM789" s="457"/>
      <c r="EN789" s="457"/>
      <c r="EO789" s="457"/>
      <c r="EP789" s="548"/>
      <c r="EQ789" s="548"/>
      <c r="ER789" s="457"/>
      <c r="ES789" s="548"/>
      <c r="ET789" s="548"/>
      <c r="EU789" s="457"/>
      <c r="EV789" s="457"/>
      <c r="EW789" s="457"/>
      <c r="EX789" s="35"/>
      <c r="EY789" s="93"/>
      <c r="EZ789" s="93"/>
      <c r="FA789" s="93"/>
      <c r="FB789" s="93"/>
      <c r="FC789" s="93"/>
      <c r="FD789" s="612"/>
      <c r="FE789" s="589"/>
      <c r="FF789" s="713"/>
      <c r="FG789" s="93"/>
      <c r="FH789" s="93"/>
      <c r="FI789" s="93"/>
      <c r="FJ789" s="93"/>
      <c r="FK789" s="93"/>
      <c r="FL789" s="589"/>
      <c r="FM789" s="612"/>
      <c r="FN789" s="592"/>
      <c r="FO789" s="592"/>
      <c r="FP789" s="593"/>
      <c r="FQ789" s="35"/>
      <c r="FR789" s="544"/>
      <c r="FS789" s="93"/>
      <c r="FT789" s="93"/>
      <c r="FU789" s="93"/>
      <c r="FV789" s="93"/>
      <c r="FW789" s="93"/>
      <c r="FX789" s="93"/>
      <c r="FY789" s="93"/>
      <c r="FZ789" s="93"/>
      <c r="GA789" s="93"/>
      <c r="GB789" s="93"/>
      <c r="GC789" s="93"/>
      <c r="GD789" s="93"/>
      <c r="GE789" s="93"/>
      <c r="GF789" s="93"/>
      <c r="GG789" s="93"/>
      <c r="GH789" s="93"/>
      <c r="GI789" s="93"/>
      <c r="GJ789" s="93"/>
      <c r="GK789" s="93"/>
      <c r="GL789" s="93"/>
      <c r="GM789" s="93"/>
      <c r="GN789" s="93"/>
      <c r="GO789" s="93"/>
      <c r="GP789" s="93"/>
      <c r="GQ789" s="93"/>
      <c r="GR789" s="225"/>
      <c r="GS789" s="225"/>
    </row>
    <row r="790" spans="1:201" hidden="1" x14ac:dyDescent="0.25">
      <c r="A790" s="101">
        <v>671</v>
      </c>
      <c r="B790" s="228">
        <f>COUNTIFS($E$1:E790,E790,$G$1:G790,G790)</f>
        <v>2</v>
      </c>
      <c r="C790" s="228"/>
      <c r="D790" s="966">
        <v>10142</v>
      </c>
      <c r="E790" s="223" t="s">
        <v>2250</v>
      </c>
      <c r="F790" s="223" t="s">
        <v>2251</v>
      </c>
      <c r="G790" s="123" t="s">
        <v>2252</v>
      </c>
      <c r="H790" s="230">
        <v>17</v>
      </c>
      <c r="I790" s="223" t="s">
        <v>2253</v>
      </c>
      <c r="J790" s="223" t="s">
        <v>2254</v>
      </c>
      <c r="K790" s="230" t="s">
        <v>1322</v>
      </c>
      <c r="L790" s="230" t="s">
        <v>48</v>
      </c>
      <c r="M790" s="230">
        <v>5</v>
      </c>
      <c r="N790" s="231" t="s">
        <v>575</v>
      </c>
      <c r="O790" s="226" t="s">
        <v>863</v>
      </c>
      <c r="Q790" s="226" t="s">
        <v>2229</v>
      </c>
      <c r="T790" s="238" t="s">
        <v>1545</v>
      </c>
      <c r="U790" s="238" t="s">
        <v>1214</v>
      </c>
      <c r="V790" s="238" t="s">
        <v>545</v>
      </c>
      <c r="W790" s="249" t="s">
        <v>1298</v>
      </c>
      <c r="X790" s="238" t="s">
        <v>808</v>
      </c>
      <c r="Y790" s="238" t="s">
        <v>545</v>
      </c>
      <c r="Z790" s="238" t="s">
        <v>545</v>
      </c>
      <c r="DP790" s="545" t="s">
        <v>158</v>
      </c>
      <c r="DX790" s="223" t="s">
        <v>2746</v>
      </c>
      <c r="DY790" s="223" t="s">
        <v>863</v>
      </c>
      <c r="DZ790" s="223" t="s">
        <v>863</v>
      </c>
      <c r="EA790" s="223" t="s">
        <v>863</v>
      </c>
      <c r="EB790" s="223" t="s">
        <v>863</v>
      </c>
      <c r="EC790" s="223" t="s">
        <v>863</v>
      </c>
      <c r="ED790" s="223" t="s">
        <v>863</v>
      </c>
      <c r="EE790" s="223" t="s">
        <v>863</v>
      </c>
      <c r="EF790" s="223" t="s">
        <v>863</v>
      </c>
      <c r="EG790" s="223">
        <v>0</v>
      </c>
      <c r="EX790" s="35"/>
      <c r="FD790" s="612"/>
      <c r="FF790" s="713"/>
      <c r="FM790" s="612"/>
      <c r="FN790" s="592"/>
      <c r="GR790" s="225"/>
      <c r="GS790" s="225"/>
    </row>
    <row r="791" spans="1:201" s="552" customFormat="1" hidden="1" x14ac:dyDescent="0.25">
      <c r="A791" s="101">
        <v>672</v>
      </c>
      <c r="B791" s="228">
        <f>COUNTIFS($E$1:E791,E791,$G$1:G791,G791)</f>
        <v>4</v>
      </c>
      <c r="C791" s="228"/>
      <c r="D791" s="966">
        <v>10147</v>
      </c>
      <c r="E791" s="223" t="s">
        <v>2078</v>
      </c>
      <c r="F791" s="223" t="s">
        <v>284</v>
      </c>
      <c r="G791" s="230">
        <v>5503042655</v>
      </c>
      <c r="H791" s="230">
        <f t="shared" ref="H791:H822" si="24">LEFT(I791,4)-CONCATENATE(19,LEFT(G791,2))</f>
        <v>64</v>
      </c>
      <c r="I791" s="223" t="s">
        <v>2259</v>
      </c>
      <c r="J791" s="223" t="s">
        <v>2260</v>
      </c>
      <c r="K791" s="230" t="s">
        <v>53</v>
      </c>
      <c r="L791" s="230" t="s">
        <v>48</v>
      </c>
      <c r="M791" s="230">
        <v>7</v>
      </c>
      <c r="N791" s="231" t="s">
        <v>1551</v>
      </c>
      <c r="O791" s="226" t="s">
        <v>863</v>
      </c>
      <c r="P791" s="224"/>
      <c r="Q791" s="226" t="s">
        <v>2229</v>
      </c>
      <c r="R791" s="66"/>
      <c r="S791" s="66"/>
      <c r="T791" s="238" t="s">
        <v>545</v>
      </c>
      <c r="U791" s="238" t="s">
        <v>545</v>
      </c>
      <c r="V791" s="238" t="s">
        <v>545</v>
      </c>
      <c r="W791" s="259" t="s">
        <v>1882</v>
      </c>
      <c r="X791" s="238" t="s">
        <v>545</v>
      </c>
      <c r="Y791" s="238" t="s">
        <v>545</v>
      </c>
      <c r="Z791" s="238" t="s">
        <v>545</v>
      </c>
      <c r="AA791" s="72"/>
      <c r="AB791" s="72"/>
      <c r="AC791" s="226"/>
      <c r="AD791" s="226"/>
      <c r="AE791" s="226"/>
      <c r="AF791" s="226"/>
      <c r="AG791" s="226"/>
      <c r="AH791" s="76"/>
      <c r="AI791" s="72"/>
      <c r="AJ791" s="226"/>
      <c r="AK791" s="226"/>
      <c r="AL791" s="338"/>
      <c r="AM791" s="226"/>
      <c r="AN791" s="226"/>
      <c r="AO791" s="226"/>
      <c r="AP791" s="370"/>
      <c r="AQ791" s="487"/>
      <c r="AR791" s="488"/>
      <c r="AS791" s="322"/>
      <c r="AT791" s="153"/>
      <c r="AU791" s="4"/>
      <c r="AV791" s="519"/>
      <c r="AW791" s="226"/>
      <c r="AX791" s="340"/>
      <c r="AY791" s="226"/>
      <c r="AZ791" s="226"/>
      <c r="BA791" s="345"/>
      <c r="BB791" s="226"/>
      <c r="BC791" s="491"/>
      <c r="BD791" s="62"/>
      <c r="BE791" s="226"/>
      <c r="BF791" s="226"/>
      <c r="BG791" s="226"/>
      <c r="BH791" s="226"/>
      <c r="BI791" s="226"/>
      <c r="BJ791" s="226"/>
      <c r="BK791" s="226"/>
      <c r="BL791" s="341"/>
      <c r="BM791" s="342"/>
      <c r="BN791" s="226"/>
      <c r="BO791" s="226"/>
      <c r="BP791" s="226"/>
      <c r="BQ791" s="1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226"/>
      <c r="CE791" s="226"/>
      <c r="CF791" s="226"/>
      <c r="CG791" s="226"/>
      <c r="CH791" s="226"/>
      <c r="CI791" s="226"/>
      <c r="CJ791" s="226"/>
      <c r="CK791" s="226"/>
      <c r="CL791" s="226"/>
      <c r="CM791" s="226"/>
      <c r="CN791" s="66"/>
      <c r="CO791" s="66"/>
      <c r="CP791" s="66"/>
      <c r="CQ791" s="66"/>
      <c r="CR791" s="66"/>
      <c r="CS791" s="66"/>
      <c r="CT791" s="66"/>
      <c r="CU791" s="348"/>
      <c r="CV791" s="226"/>
      <c r="CW791" s="226"/>
      <c r="CX791" s="226"/>
      <c r="CY791" s="226"/>
      <c r="CZ791" s="226"/>
      <c r="DA791" s="226"/>
      <c r="DB791" s="335"/>
      <c r="DC791" s="226"/>
      <c r="DD791" s="226"/>
      <c r="DE791" s="226"/>
      <c r="DF791" s="226"/>
      <c r="DG791" s="226"/>
      <c r="DH791" s="226"/>
      <c r="DI791" s="4"/>
      <c r="DJ791" s="226"/>
      <c r="DK791" s="226"/>
      <c r="DL791" s="226"/>
      <c r="DM791" s="226"/>
      <c r="DN791" s="62"/>
      <c r="DO791" s="62"/>
      <c r="DP791" s="545" t="s">
        <v>161</v>
      </c>
      <c r="DQ791" s="230"/>
      <c r="DR791" s="547"/>
      <c r="DS791" s="547"/>
      <c r="DT791" s="230"/>
      <c r="DU791" s="230"/>
      <c r="DV791" s="230"/>
      <c r="DW791" s="230"/>
      <c r="DX791" s="223" t="s">
        <v>863</v>
      </c>
      <c r="DY791" s="223" t="s">
        <v>863</v>
      </c>
      <c r="DZ791" s="230">
        <v>87</v>
      </c>
      <c r="EA791" s="230">
        <v>42.5</v>
      </c>
      <c r="EB791" s="230">
        <v>57.5</v>
      </c>
      <c r="EC791" s="223" t="s">
        <v>863</v>
      </c>
      <c r="ED791" s="223" t="s">
        <v>863</v>
      </c>
      <c r="EE791" s="223" t="s">
        <v>863</v>
      </c>
      <c r="EF791" s="223" t="s">
        <v>863</v>
      </c>
      <c r="EG791" s="230">
        <v>0</v>
      </c>
      <c r="EH791" s="547"/>
      <c r="EI791" s="282"/>
      <c r="EJ791" s="282"/>
      <c r="EK791" s="457"/>
      <c r="EL791" s="457"/>
      <c r="EM791" s="457"/>
      <c r="EN791" s="457"/>
      <c r="EO791" s="457"/>
      <c r="EP791" s="548"/>
      <c r="EQ791" s="548"/>
      <c r="ER791" s="457"/>
      <c r="ES791" s="548"/>
      <c r="ET791" s="548"/>
      <c r="EU791" s="457"/>
      <c r="EV791" s="457"/>
      <c r="EW791" s="457"/>
      <c r="EX791" s="35"/>
      <c r="EY791" s="93"/>
      <c r="EZ791" s="93"/>
      <c r="FA791" s="93"/>
      <c r="FB791" s="93"/>
      <c r="FC791" s="93"/>
      <c r="FD791" s="612"/>
      <c r="FE791" s="589"/>
      <c r="FF791" s="713"/>
      <c r="FG791" s="93"/>
      <c r="FH791" s="93"/>
      <c r="FI791" s="93"/>
      <c r="FJ791" s="93"/>
      <c r="FK791" s="93"/>
      <c r="FL791" s="589"/>
      <c r="FM791" s="612"/>
      <c r="FN791" s="592"/>
      <c r="FO791" s="592"/>
      <c r="FP791" s="593"/>
      <c r="FQ791" s="35"/>
      <c r="FR791" s="544"/>
      <c r="FS791" s="93"/>
      <c r="FT791" s="93"/>
      <c r="FU791" s="93"/>
      <c r="FV791" s="93"/>
      <c r="FW791" s="93"/>
      <c r="FX791" s="93"/>
      <c r="FY791" s="93"/>
      <c r="FZ791" s="93"/>
      <c r="GA791" s="93"/>
      <c r="GB791" s="93"/>
      <c r="GC791" s="93"/>
      <c r="GD791" s="93"/>
      <c r="GE791" s="93"/>
      <c r="GF791" s="93"/>
      <c r="GG791" s="93"/>
      <c r="GH791" s="93"/>
      <c r="GI791" s="93"/>
      <c r="GJ791" s="93"/>
      <c r="GK791" s="93"/>
      <c r="GL791" s="93"/>
      <c r="GM791" s="93"/>
      <c r="GN791" s="93"/>
      <c r="GO791" s="93"/>
      <c r="GP791" s="93"/>
      <c r="GQ791" s="93"/>
      <c r="GR791" s="225"/>
      <c r="GS791" s="225"/>
    </row>
    <row r="792" spans="1:201" hidden="1" x14ac:dyDescent="0.25">
      <c r="A792" s="101">
        <v>673</v>
      </c>
      <c r="B792" s="228">
        <f>COUNTIFS($E$1:E792,E792,$G$1:G792,G792)</f>
        <v>1</v>
      </c>
      <c r="C792" s="228"/>
      <c r="D792" s="966">
        <v>10148</v>
      </c>
      <c r="E792" s="223" t="s">
        <v>2261</v>
      </c>
      <c r="F792" s="223" t="s">
        <v>319</v>
      </c>
      <c r="G792" s="230">
        <v>8602014938</v>
      </c>
      <c r="H792" s="230">
        <f t="shared" si="24"/>
        <v>33</v>
      </c>
      <c r="I792" s="223" t="s">
        <v>2262</v>
      </c>
      <c r="J792" s="223" t="s">
        <v>2263</v>
      </c>
      <c r="K792" s="230" t="s">
        <v>53</v>
      </c>
      <c r="L792" s="230" t="s">
        <v>48</v>
      </c>
      <c r="M792" s="230">
        <v>6</v>
      </c>
      <c r="N792" s="231">
        <v>7</v>
      </c>
      <c r="O792" s="231" t="s">
        <v>863</v>
      </c>
      <c r="Q792" s="226" t="s">
        <v>2229</v>
      </c>
      <c r="T792" s="238" t="s">
        <v>1545</v>
      </c>
      <c r="U792" s="238" t="s">
        <v>1214</v>
      </c>
      <c r="V792" s="238" t="s">
        <v>545</v>
      </c>
      <c r="W792" s="249" t="s">
        <v>1298</v>
      </c>
      <c r="X792" s="238" t="s">
        <v>808</v>
      </c>
      <c r="Y792" s="238" t="s">
        <v>545</v>
      </c>
      <c r="Z792" s="238" t="s">
        <v>545</v>
      </c>
      <c r="DP792" s="545" t="s">
        <v>161</v>
      </c>
      <c r="DX792" s="223" t="s">
        <v>863</v>
      </c>
      <c r="DY792" s="223" t="s">
        <v>863</v>
      </c>
      <c r="DZ792" s="230">
        <v>14925</v>
      </c>
      <c r="EA792" s="223">
        <v>78.599999999999994</v>
      </c>
      <c r="EB792" s="223">
        <v>21.4</v>
      </c>
      <c r="EC792" s="223" t="s">
        <v>863</v>
      </c>
      <c r="ED792" s="223" t="s">
        <v>863</v>
      </c>
      <c r="EE792" s="223" t="s">
        <v>863</v>
      </c>
      <c r="EF792" s="223" t="s">
        <v>863</v>
      </c>
      <c r="EG792" s="223">
        <v>0</v>
      </c>
      <c r="EX792" s="35"/>
      <c r="FD792" s="612"/>
      <c r="FF792" s="713"/>
      <c r="FM792" s="612"/>
      <c r="FN792" s="592"/>
      <c r="GR792" s="225"/>
      <c r="GS792" s="225"/>
    </row>
    <row r="793" spans="1:201" hidden="1" x14ac:dyDescent="0.25">
      <c r="A793" s="101">
        <v>674</v>
      </c>
      <c r="B793" s="228">
        <f>COUNTIFS($E$1:E793,E793,$G$1:G793,G793)</f>
        <v>1</v>
      </c>
      <c r="C793" s="228"/>
      <c r="D793" s="966">
        <v>10149</v>
      </c>
      <c r="E793" s="223" t="s">
        <v>1752</v>
      </c>
      <c r="F793" s="223" t="s">
        <v>353</v>
      </c>
      <c r="G793" s="230">
        <v>7203300841</v>
      </c>
      <c r="H793" s="230">
        <f t="shared" si="24"/>
        <v>47</v>
      </c>
      <c r="I793" s="223" t="s">
        <v>2262</v>
      </c>
      <c r="J793" s="223" t="s">
        <v>1770</v>
      </c>
      <c r="K793" s="230" t="s">
        <v>53</v>
      </c>
      <c r="L793" s="230" t="s">
        <v>48</v>
      </c>
      <c r="M793" s="230">
        <v>6</v>
      </c>
      <c r="N793" s="231" t="s">
        <v>1551</v>
      </c>
      <c r="O793" s="231" t="s">
        <v>863</v>
      </c>
      <c r="Q793" s="226" t="s">
        <v>2229</v>
      </c>
      <c r="T793" s="238" t="s">
        <v>545</v>
      </c>
      <c r="U793" s="104" t="s">
        <v>545</v>
      </c>
      <c r="V793" s="238" t="s">
        <v>545</v>
      </c>
      <c r="W793" s="259" t="s">
        <v>1882</v>
      </c>
      <c r="X793" s="238" t="s">
        <v>545</v>
      </c>
      <c r="Y793" s="238" t="s">
        <v>545</v>
      </c>
      <c r="Z793" s="238" t="s">
        <v>545</v>
      </c>
      <c r="DP793" s="545" t="s">
        <v>158</v>
      </c>
      <c r="DX793" s="223" t="s">
        <v>863</v>
      </c>
      <c r="DY793" s="223" t="s">
        <v>863</v>
      </c>
      <c r="DZ793" s="230">
        <v>310</v>
      </c>
      <c r="EA793" s="230">
        <v>44.8</v>
      </c>
      <c r="EB793" s="230">
        <v>55.2</v>
      </c>
      <c r="EC793" s="223" t="s">
        <v>863</v>
      </c>
      <c r="ED793" s="223" t="s">
        <v>863</v>
      </c>
      <c r="EE793" s="223" t="s">
        <v>863</v>
      </c>
      <c r="EF793" s="223" t="s">
        <v>863</v>
      </c>
      <c r="EG793" s="230">
        <v>0</v>
      </c>
      <c r="EX793" s="35"/>
      <c r="FD793" s="612"/>
      <c r="FF793" s="713"/>
      <c r="FM793" s="612"/>
      <c r="FN793" s="592"/>
      <c r="GR793" s="225"/>
      <c r="GS793" s="225"/>
    </row>
    <row r="794" spans="1:201" s="552" customFormat="1" ht="15.75" hidden="1" x14ac:dyDescent="0.25">
      <c r="A794" s="101">
        <v>675</v>
      </c>
      <c r="B794" s="228">
        <f>COUNTIFS($E$1:E794,E794,$G$1:G794,G794)</f>
        <v>2</v>
      </c>
      <c r="C794" s="228"/>
      <c r="D794" s="966">
        <v>10150</v>
      </c>
      <c r="E794" s="223" t="s">
        <v>2169</v>
      </c>
      <c r="F794" s="223" t="s">
        <v>36</v>
      </c>
      <c r="G794" s="230">
        <v>6609101235</v>
      </c>
      <c r="H794" s="230">
        <f t="shared" si="24"/>
        <v>53</v>
      </c>
      <c r="I794" s="223" t="s">
        <v>2262</v>
      </c>
      <c r="J794" s="223" t="s">
        <v>2264</v>
      </c>
      <c r="K794" s="230" t="s">
        <v>53</v>
      </c>
      <c r="L794" s="230" t="s">
        <v>48</v>
      </c>
      <c r="M794" s="230">
        <v>18</v>
      </c>
      <c r="N794" s="231">
        <v>6</v>
      </c>
      <c r="O794" s="231" t="s">
        <v>863</v>
      </c>
      <c r="P794" s="224"/>
      <c r="Q794" s="231" t="s">
        <v>2447</v>
      </c>
      <c r="R794" s="66"/>
      <c r="S794" s="66"/>
      <c r="T794" s="238" t="s">
        <v>1545</v>
      </c>
      <c r="U794" s="238" t="s">
        <v>1214</v>
      </c>
      <c r="V794" s="238" t="s">
        <v>545</v>
      </c>
      <c r="W794" s="249" t="s">
        <v>1298</v>
      </c>
      <c r="X794" s="238" t="s">
        <v>808</v>
      </c>
      <c r="Y794" s="238" t="s">
        <v>545</v>
      </c>
      <c r="Z794" s="238" t="s">
        <v>545</v>
      </c>
      <c r="AA794" s="72"/>
      <c r="AB794" s="72"/>
      <c r="AC794" s="518"/>
      <c r="AD794" s="518"/>
      <c r="AE794" s="518"/>
      <c r="AF794" s="518"/>
      <c r="AG794" s="518"/>
      <c r="AH794" s="76"/>
      <c r="AI794" s="72"/>
      <c r="AJ794" s="226"/>
      <c r="AK794" s="226"/>
      <c r="AL794" s="318"/>
      <c r="AM794" s="226"/>
      <c r="AN794" s="226"/>
      <c r="AO794" s="226"/>
      <c r="AP794" s="370"/>
      <c r="AQ794" s="487"/>
      <c r="AR794" s="488"/>
      <c r="AS794" s="322"/>
      <c r="AT794" s="153"/>
      <c r="AU794" s="267"/>
      <c r="AV794" s="513"/>
      <c r="AW794" s="267"/>
      <c r="AX794" s="514"/>
      <c r="AY794" s="267"/>
      <c r="AZ794" s="108"/>
      <c r="BA794" s="345"/>
      <c r="BB794" s="267"/>
      <c r="BC794" s="515"/>
      <c r="BD794" s="464"/>
      <c r="BE794" s="267"/>
      <c r="BF794" s="267"/>
      <c r="BG794" s="267"/>
      <c r="BH794" s="267"/>
      <c r="BI794" s="267"/>
      <c r="BJ794" s="226"/>
      <c r="BK794" s="226"/>
      <c r="BL794" s="341"/>
      <c r="BM794" s="342"/>
      <c r="BN794" s="226"/>
      <c r="BO794" s="226"/>
      <c r="BP794" s="226"/>
      <c r="BQ794" s="1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226"/>
      <c r="CE794" s="226"/>
      <c r="CF794" s="226"/>
      <c r="CG794" s="226"/>
      <c r="CH794" s="226"/>
      <c r="CI794" s="226"/>
      <c r="CJ794" s="226"/>
      <c r="CK794" s="226"/>
      <c r="CL794" s="226"/>
      <c r="CM794" s="226"/>
      <c r="CN794" s="66"/>
      <c r="CO794" s="66"/>
      <c r="CP794" s="66"/>
      <c r="CQ794" s="66"/>
      <c r="CR794" s="66"/>
      <c r="CS794" s="66"/>
      <c r="CT794" s="66"/>
      <c r="CU794" s="348"/>
      <c r="CV794" s="226"/>
      <c r="CW794" s="226"/>
      <c r="CX794" s="226"/>
      <c r="CY794" s="226"/>
      <c r="CZ794" s="226"/>
      <c r="DA794" s="226"/>
      <c r="DB794" s="335"/>
      <c r="DC794" s="226"/>
      <c r="DD794" s="226"/>
      <c r="DE794" s="226"/>
      <c r="DF794" s="226"/>
      <c r="DG794" s="226"/>
      <c r="DH794" s="226"/>
      <c r="DI794" s="4"/>
      <c r="DJ794" s="226"/>
      <c r="DK794" s="226"/>
      <c r="DL794" s="226"/>
      <c r="DM794" s="226"/>
      <c r="DN794" s="62"/>
      <c r="DO794" s="62"/>
      <c r="DP794" s="545" t="s">
        <v>161</v>
      </c>
      <c r="DQ794" s="230">
        <v>2</v>
      </c>
      <c r="DR794" s="547"/>
      <c r="DS794" s="547"/>
      <c r="DT794" s="230"/>
      <c r="DU794" s="230"/>
      <c r="DV794" s="230"/>
      <c r="DW794" s="230"/>
      <c r="DX794" s="274" t="s">
        <v>863</v>
      </c>
      <c r="DY794" s="274" t="s">
        <v>863</v>
      </c>
      <c r="DZ794" s="230">
        <v>44832</v>
      </c>
      <c r="EA794" s="230">
        <v>91.4</v>
      </c>
      <c r="EB794" s="230">
        <v>8.6</v>
      </c>
      <c r="EC794" s="908" t="s">
        <v>863</v>
      </c>
      <c r="ED794" s="908" t="s">
        <v>863</v>
      </c>
      <c r="EE794" s="908" t="s">
        <v>863</v>
      </c>
      <c r="EF794" s="274" t="s">
        <v>863</v>
      </c>
      <c r="EG794" s="223">
        <v>0</v>
      </c>
      <c r="EH794" s="547"/>
      <c r="EI794" s="282"/>
      <c r="EJ794" s="282"/>
      <c r="EK794" s="457"/>
      <c r="EL794" s="457"/>
      <c r="EM794" s="457"/>
      <c r="EN794" s="457"/>
      <c r="EO794" s="457"/>
      <c r="EP794" s="548"/>
      <c r="EQ794" s="548">
        <v>2</v>
      </c>
      <c r="ER794" s="457"/>
      <c r="ES794" s="548">
        <v>2</v>
      </c>
      <c r="ET794" s="548">
        <v>2</v>
      </c>
      <c r="EU794" s="457"/>
      <c r="EV794" s="457"/>
      <c r="EW794" s="457"/>
      <c r="EX794" s="35"/>
      <c r="EY794" s="93"/>
      <c r="EZ794" s="93"/>
      <c r="FA794" s="93"/>
      <c r="FB794" s="93"/>
      <c r="FC794" s="93"/>
      <c r="FD794" s="612"/>
      <c r="FE794" s="601"/>
      <c r="FF794" s="93"/>
      <c r="FG794" s="93"/>
      <c r="FH794" s="93"/>
      <c r="FI794" s="93"/>
      <c r="FJ794" s="589"/>
      <c r="FK794" s="589"/>
      <c r="FL794" s="589"/>
      <c r="FM794" s="591"/>
      <c r="FN794" s="592"/>
      <c r="FO794" s="592"/>
      <c r="FP794" s="602"/>
      <c r="FQ794" s="544"/>
      <c r="FR794" s="93"/>
      <c r="FS794" s="101"/>
      <c r="FT794" s="93"/>
      <c r="FU794" s="93"/>
      <c r="FV794" s="93"/>
      <c r="FW794" s="93"/>
      <c r="FX794" s="93"/>
      <c r="FY794" s="93"/>
      <c r="FZ794" s="93"/>
      <c r="GA794" s="93"/>
      <c r="GB794" s="93"/>
      <c r="GC794" s="93"/>
      <c r="GD794" s="93"/>
      <c r="GE794" s="93"/>
      <c r="GF794" s="93"/>
      <c r="GG794" s="93"/>
      <c r="GH794" s="93"/>
      <c r="GI794" s="93"/>
      <c r="GJ794" s="93"/>
      <c r="GK794" s="93"/>
      <c r="GL794" s="93"/>
      <c r="GM794" s="93"/>
      <c r="GN794" s="93"/>
      <c r="GO794" s="93"/>
      <c r="GP794" s="93"/>
      <c r="GQ794" s="93"/>
      <c r="GR794" s="225"/>
      <c r="GS794" s="225"/>
    </row>
    <row r="795" spans="1:201" ht="15.75" hidden="1" x14ac:dyDescent="0.25">
      <c r="A795" s="101">
        <v>676</v>
      </c>
      <c r="B795" s="228">
        <f>COUNTIFS($E$1:E795,E795,$G$1:G795,G795)</f>
        <v>1</v>
      </c>
      <c r="C795" s="228"/>
      <c r="D795" s="966">
        <v>10151</v>
      </c>
      <c r="E795" s="223" t="s">
        <v>2265</v>
      </c>
      <c r="F795" s="223" t="s">
        <v>1838</v>
      </c>
      <c r="G795" s="230">
        <v>445922439</v>
      </c>
      <c r="H795" s="230">
        <f t="shared" si="24"/>
        <v>75</v>
      </c>
      <c r="I795" s="223" t="s">
        <v>2262</v>
      </c>
      <c r="J795" s="223" t="s">
        <v>34</v>
      </c>
      <c r="K795" s="230" t="s">
        <v>53</v>
      </c>
      <c r="L795" s="230" t="s">
        <v>48</v>
      </c>
      <c r="M795" s="230">
        <v>11</v>
      </c>
      <c r="N795" s="231">
        <v>1</v>
      </c>
      <c r="O795" s="680" t="s">
        <v>863</v>
      </c>
      <c r="Q795" s="231" t="s">
        <v>2447</v>
      </c>
      <c r="T795" s="238" t="s">
        <v>545</v>
      </c>
      <c r="U795" s="104" t="s">
        <v>545</v>
      </c>
      <c r="V795" s="238" t="s">
        <v>545</v>
      </c>
      <c r="W795" s="259" t="s">
        <v>1882</v>
      </c>
      <c r="X795" s="238" t="s">
        <v>545</v>
      </c>
      <c r="Y795" s="238" t="s">
        <v>545</v>
      </c>
      <c r="Z795" s="238" t="s">
        <v>545</v>
      </c>
      <c r="AC795" s="518"/>
      <c r="AD795" s="518"/>
      <c r="AE795" s="518"/>
      <c r="AF795" s="518"/>
      <c r="AG795" s="518"/>
      <c r="AL795" s="318"/>
      <c r="AU795" s="267"/>
      <c r="AV795" s="513"/>
      <c r="AW795" s="267"/>
      <c r="AX795" s="514"/>
      <c r="AY795" s="267"/>
      <c r="AZ795" s="108"/>
      <c r="BB795" s="267"/>
      <c r="BC795" s="515"/>
      <c r="BD795" s="464"/>
      <c r="BE795" s="267"/>
      <c r="BF795" s="267"/>
      <c r="BG795" s="267"/>
      <c r="BH795" s="267"/>
      <c r="BI795" s="267"/>
      <c r="DP795" s="545" t="s">
        <v>161</v>
      </c>
      <c r="DX795" s="223" t="s">
        <v>863</v>
      </c>
      <c r="DY795" s="223" t="s">
        <v>863</v>
      </c>
      <c r="DZ795" s="230">
        <v>659</v>
      </c>
      <c r="EA795" s="457">
        <v>26.1</v>
      </c>
      <c r="EB795" s="457">
        <v>73.900000000000006</v>
      </c>
      <c r="EC795" s="223" t="s">
        <v>863</v>
      </c>
      <c r="ED795" s="223" t="s">
        <v>863</v>
      </c>
      <c r="EE795" s="223" t="s">
        <v>863</v>
      </c>
      <c r="EF795" s="223" t="s">
        <v>863</v>
      </c>
      <c r="EG795" s="230">
        <v>0</v>
      </c>
      <c r="EX795" s="35"/>
      <c r="FD795" s="612"/>
      <c r="FE795" s="601"/>
      <c r="FF795" s="93"/>
      <c r="FJ795" s="589"/>
      <c r="FK795" s="589"/>
      <c r="FM795" s="591"/>
      <c r="FN795" s="592"/>
      <c r="FP795" s="602"/>
      <c r="FQ795" s="544"/>
      <c r="FR795" s="93"/>
      <c r="FS795" s="101"/>
      <c r="GR795" s="225"/>
      <c r="GS795" s="225"/>
    </row>
    <row r="796" spans="1:201" ht="15.75" hidden="1" x14ac:dyDescent="0.25">
      <c r="A796" s="101">
        <v>677</v>
      </c>
      <c r="B796" s="228">
        <f>COUNTIFS($E$1:E796,E796,$G$1:G796,G796)</f>
        <v>2</v>
      </c>
      <c r="C796" s="228"/>
      <c r="D796" s="966">
        <v>10152</v>
      </c>
      <c r="E796" s="223" t="s">
        <v>2266</v>
      </c>
      <c r="F796" s="223" t="s">
        <v>30</v>
      </c>
      <c r="G796" s="230">
        <v>6802222042</v>
      </c>
      <c r="H796" s="230">
        <f t="shared" si="24"/>
        <v>51</v>
      </c>
      <c r="I796" s="223" t="s">
        <v>2262</v>
      </c>
      <c r="J796" s="223" t="s">
        <v>2267</v>
      </c>
      <c r="K796" s="230" t="s">
        <v>53</v>
      </c>
      <c r="L796" s="230" t="s">
        <v>48</v>
      </c>
      <c r="M796" s="230">
        <v>12</v>
      </c>
      <c r="N796" s="231">
        <v>7</v>
      </c>
      <c r="O796" s="681" t="s">
        <v>863</v>
      </c>
      <c r="Q796" s="681" t="s">
        <v>2447</v>
      </c>
      <c r="T796" s="238" t="s">
        <v>1545</v>
      </c>
      <c r="U796" s="238" t="s">
        <v>1214</v>
      </c>
      <c r="V796" s="238" t="s">
        <v>545</v>
      </c>
      <c r="W796" s="249" t="s">
        <v>1298</v>
      </c>
      <c r="X796" s="238" t="s">
        <v>808</v>
      </c>
      <c r="Y796" s="238" t="s">
        <v>545</v>
      </c>
      <c r="Z796" s="238" t="s">
        <v>545</v>
      </c>
      <c r="AC796" s="518"/>
      <c r="AD796" s="518"/>
      <c r="AE796" s="518"/>
      <c r="AF796" s="518"/>
      <c r="AG796" s="518"/>
      <c r="AL796" s="318"/>
      <c r="AU796" s="267"/>
      <c r="AV796" s="513"/>
      <c r="AW796" s="267"/>
      <c r="AX796" s="514"/>
      <c r="AY796" s="267"/>
      <c r="AZ796" s="108"/>
      <c r="BB796" s="267"/>
      <c r="BC796" s="515"/>
      <c r="BD796" s="464"/>
      <c r="BE796" s="267"/>
      <c r="BF796" s="267"/>
      <c r="BG796" s="267"/>
      <c r="BH796" s="267"/>
      <c r="BI796" s="267"/>
      <c r="DP796" s="545" t="s">
        <v>158</v>
      </c>
      <c r="DX796" s="223" t="s">
        <v>863</v>
      </c>
      <c r="DY796" s="223" t="s">
        <v>863</v>
      </c>
      <c r="DZ796" s="230">
        <v>3190</v>
      </c>
      <c r="EA796" s="230">
        <v>42.1</v>
      </c>
      <c r="EB796" s="230">
        <v>57.9</v>
      </c>
      <c r="EC796" s="230" t="s">
        <v>863</v>
      </c>
      <c r="ED796" s="230" t="s">
        <v>863</v>
      </c>
      <c r="EE796" s="230" t="s">
        <v>863</v>
      </c>
      <c r="EF796" s="230" t="s">
        <v>863</v>
      </c>
      <c r="EG796" s="230">
        <v>0</v>
      </c>
      <c r="EX796" s="35"/>
      <c r="FD796" s="612"/>
      <c r="FE796" s="601"/>
      <c r="FF796" s="93"/>
      <c r="FJ796" s="589"/>
      <c r="FK796" s="589"/>
      <c r="FM796" s="591"/>
      <c r="FN796" s="592"/>
      <c r="FP796" s="602"/>
      <c r="FQ796" s="544"/>
      <c r="FR796" s="93"/>
      <c r="FS796" s="101"/>
      <c r="GR796" s="225"/>
      <c r="GS796" s="225"/>
    </row>
    <row r="797" spans="1:201" hidden="1" x14ac:dyDescent="0.25">
      <c r="A797" s="101">
        <v>678</v>
      </c>
      <c r="B797" s="228">
        <f>COUNTIFS($E$1:E797,E797,$G$1:G797,G797)</f>
        <v>3</v>
      </c>
      <c r="C797" s="228"/>
      <c r="D797" s="966">
        <v>10155</v>
      </c>
      <c r="E797" s="223" t="s">
        <v>1949</v>
      </c>
      <c r="F797" s="223" t="s">
        <v>184</v>
      </c>
      <c r="G797" s="230">
        <v>5712091671</v>
      </c>
      <c r="H797" s="230">
        <f t="shared" si="24"/>
        <v>62</v>
      </c>
      <c r="I797" s="223" t="s">
        <v>2262</v>
      </c>
      <c r="J797" s="223" t="s">
        <v>34</v>
      </c>
      <c r="K797" s="230" t="s">
        <v>53</v>
      </c>
      <c r="L797" s="230" t="s">
        <v>48</v>
      </c>
      <c r="M797" s="230">
        <v>6</v>
      </c>
      <c r="N797" s="231">
        <v>1</v>
      </c>
      <c r="O797" s="680" t="s">
        <v>863</v>
      </c>
      <c r="Q797" s="231" t="s">
        <v>2447</v>
      </c>
      <c r="T797" s="238" t="s">
        <v>545</v>
      </c>
      <c r="U797" s="104" t="s">
        <v>545</v>
      </c>
      <c r="V797" s="238" t="s">
        <v>545</v>
      </c>
      <c r="W797" s="259" t="s">
        <v>1882</v>
      </c>
      <c r="X797" s="238" t="s">
        <v>545</v>
      </c>
      <c r="Y797" s="238" t="s">
        <v>545</v>
      </c>
      <c r="Z797" s="238" t="s">
        <v>545</v>
      </c>
      <c r="AC797" s="230"/>
      <c r="AD797" s="230"/>
      <c r="AE797" s="230"/>
      <c r="AF797" s="230"/>
      <c r="AG797" s="230"/>
      <c r="AL797" s="318"/>
      <c r="AU797" s="267"/>
      <c r="AV797" s="513"/>
      <c r="AW797" s="267"/>
      <c r="AX797" s="514"/>
      <c r="AY797" s="267"/>
      <c r="AZ797" s="108"/>
      <c r="BB797" s="267"/>
      <c r="BC797" s="515"/>
      <c r="BD797" s="464"/>
      <c r="BE797" s="267"/>
      <c r="BF797" s="267"/>
      <c r="BG797" s="267"/>
      <c r="BH797" s="267"/>
      <c r="BI797" s="267"/>
      <c r="DP797" s="545" t="s">
        <v>158</v>
      </c>
      <c r="DX797" s="223" t="s">
        <v>863</v>
      </c>
      <c r="DY797" s="223" t="s">
        <v>863</v>
      </c>
      <c r="DZ797" s="230">
        <v>137</v>
      </c>
      <c r="EA797" s="230">
        <v>12.4</v>
      </c>
      <c r="EB797" s="230">
        <v>87.6</v>
      </c>
      <c r="EC797" s="223" t="s">
        <v>863</v>
      </c>
      <c r="ED797" s="223" t="s">
        <v>863</v>
      </c>
      <c r="EE797" s="223" t="s">
        <v>863</v>
      </c>
      <c r="EF797" s="223" t="s">
        <v>863</v>
      </c>
      <c r="EG797" s="230">
        <v>0</v>
      </c>
      <c r="EX797" s="35"/>
      <c r="FD797" s="612"/>
      <c r="FE797" s="601"/>
      <c r="FF797" s="93"/>
      <c r="FJ797" s="589"/>
      <c r="FK797" s="589"/>
      <c r="FM797" s="591"/>
      <c r="FN797" s="592"/>
      <c r="FP797" s="602"/>
      <c r="FQ797" s="544"/>
      <c r="FR797" s="93"/>
      <c r="FS797" s="101"/>
      <c r="GR797" s="225"/>
      <c r="GS797" s="225"/>
    </row>
    <row r="798" spans="1:201" hidden="1" x14ac:dyDescent="0.25">
      <c r="A798" s="101">
        <v>679</v>
      </c>
      <c r="B798" s="228">
        <f>COUNTIFS($E$1:E798,E798,$G$1:G798,G798)</f>
        <v>4</v>
      </c>
      <c r="C798" s="228"/>
      <c r="D798" s="966">
        <v>10165</v>
      </c>
      <c r="E798" s="217" t="s">
        <v>2070</v>
      </c>
      <c r="F798" s="217" t="s">
        <v>2064</v>
      </c>
      <c r="G798" s="217">
        <v>6008271885</v>
      </c>
      <c r="H798" s="217">
        <f t="shared" si="24"/>
        <v>59</v>
      </c>
      <c r="I798" s="217" t="s">
        <v>2269</v>
      </c>
      <c r="J798" s="217" t="s">
        <v>1935</v>
      </c>
      <c r="K798" s="217" t="s">
        <v>53</v>
      </c>
      <c r="L798" s="217" t="s">
        <v>48</v>
      </c>
      <c r="M798" s="230"/>
      <c r="N798" s="231"/>
      <c r="O798" s="680"/>
      <c r="Q798" s="231"/>
      <c r="T798" s="238"/>
      <c r="U798" s="238"/>
      <c r="V798" s="238"/>
      <c r="W798" s="259"/>
      <c r="X798" s="238"/>
      <c r="Y798" s="238"/>
      <c r="Z798" s="238"/>
      <c r="AC798" s="230"/>
      <c r="AD798" s="230"/>
      <c r="AE798" s="230"/>
      <c r="AF798" s="230"/>
      <c r="AG798" s="230"/>
      <c r="AL798" s="318"/>
      <c r="AU798" s="267"/>
      <c r="AV798" s="513"/>
      <c r="AW798" s="267"/>
      <c r="AX798" s="514"/>
      <c r="AY798" s="267"/>
      <c r="AZ798" s="108"/>
      <c r="BB798" s="267"/>
      <c r="BC798" s="515"/>
      <c r="BD798" s="464"/>
      <c r="BE798" s="267"/>
      <c r="BF798" s="267"/>
      <c r="BG798" s="267"/>
      <c r="BH798" s="267"/>
      <c r="BI798" s="267"/>
      <c r="DP798" s="545"/>
      <c r="DX798" s="230">
        <v>12.4</v>
      </c>
      <c r="DY798" s="230">
        <v>7.9</v>
      </c>
      <c r="DZ798" s="230">
        <v>1184</v>
      </c>
      <c r="EA798" s="223">
        <v>58</v>
      </c>
      <c r="EB798" s="223">
        <v>42</v>
      </c>
      <c r="EC798" s="230">
        <v>6.4</v>
      </c>
      <c r="ED798" s="230">
        <v>1346</v>
      </c>
      <c r="EE798" s="230">
        <v>190.3</v>
      </c>
      <c r="EF798" s="230">
        <v>7.63</v>
      </c>
      <c r="EG798" s="230">
        <v>0</v>
      </c>
      <c r="EX798" s="35"/>
      <c r="FD798" s="612"/>
      <c r="FE798" s="601"/>
      <c r="FF798" s="93"/>
      <c r="FJ798" s="589"/>
      <c r="FK798" s="589"/>
      <c r="FM798" s="591"/>
      <c r="FN798" s="592"/>
      <c r="FP798" s="602"/>
      <c r="FQ798" s="544"/>
      <c r="FR798" s="93"/>
      <c r="FS798" s="101"/>
      <c r="GR798" s="225"/>
      <c r="GS798" s="225"/>
    </row>
    <row r="799" spans="1:201" hidden="1" x14ac:dyDescent="0.25">
      <c r="A799" s="101">
        <v>680</v>
      </c>
      <c r="B799" s="228">
        <f>COUNTIFS($E$1:E799,E799,$G$1:G799,G799)</f>
        <v>1</v>
      </c>
      <c r="C799" s="228"/>
      <c r="D799" s="966">
        <v>10207</v>
      </c>
      <c r="E799" s="223" t="s">
        <v>2276</v>
      </c>
      <c r="F799" s="223" t="s">
        <v>2277</v>
      </c>
      <c r="G799" s="230">
        <v>8809085780</v>
      </c>
      <c r="H799" s="230">
        <f t="shared" si="24"/>
        <v>31</v>
      </c>
      <c r="I799" s="223" t="s">
        <v>2274</v>
      </c>
      <c r="J799" s="223" t="s">
        <v>2278</v>
      </c>
      <c r="K799" s="230" t="s">
        <v>53</v>
      </c>
      <c r="L799" s="230" t="s">
        <v>48</v>
      </c>
      <c r="M799" s="230">
        <v>12</v>
      </c>
      <c r="N799" s="231" t="s">
        <v>1919</v>
      </c>
      <c r="O799" s="681" t="s">
        <v>863</v>
      </c>
      <c r="Q799" s="681" t="s">
        <v>2447</v>
      </c>
      <c r="T799" s="238" t="s">
        <v>1545</v>
      </c>
      <c r="U799" s="238" t="s">
        <v>1214</v>
      </c>
      <c r="V799" s="238" t="s">
        <v>545</v>
      </c>
      <c r="W799" s="249" t="s">
        <v>1298</v>
      </c>
      <c r="X799" s="238" t="s">
        <v>808</v>
      </c>
      <c r="Y799" s="238" t="s">
        <v>545</v>
      </c>
      <c r="Z799" s="238" t="s">
        <v>545</v>
      </c>
      <c r="AL799" s="318"/>
      <c r="AU799" s="267"/>
      <c r="AV799" s="513"/>
      <c r="AW799" s="267"/>
      <c r="AX799" s="514"/>
      <c r="AY799" s="267"/>
      <c r="AZ799" s="108"/>
      <c r="BB799" s="267"/>
      <c r="BC799" s="515"/>
      <c r="BD799" s="464"/>
      <c r="BE799" s="267"/>
      <c r="BF799" s="267"/>
      <c r="BG799" s="267"/>
      <c r="BH799" s="267"/>
      <c r="BI799" s="267"/>
      <c r="DP799" s="545" t="s">
        <v>158</v>
      </c>
      <c r="DQ799" s="230">
        <v>2</v>
      </c>
      <c r="DX799" s="223" t="s">
        <v>863</v>
      </c>
      <c r="DY799" s="223" t="s">
        <v>863</v>
      </c>
      <c r="DZ799" s="230">
        <v>24544</v>
      </c>
      <c r="EA799" s="230">
        <v>92.9</v>
      </c>
      <c r="EB799" s="230">
        <v>7.1</v>
      </c>
      <c r="EC799" s="223" t="s">
        <v>863</v>
      </c>
      <c r="ED799" s="223" t="s">
        <v>863</v>
      </c>
      <c r="EE799" s="223" t="s">
        <v>863</v>
      </c>
      <c r="EF799" s="223" t="s">
        <v>863</v>
      </c>
      <c r="EG799" s="230">
        <v>0</v>
      </c>
      <c r="EQ799" s="548">
        <v>1</v>
      </c>
      <c r="ES799" s="548">
        <v>2</v>
      </c>
      <c r="ET799" s="548">
        <v>1</v>
      </c>
      <c r="EX799" s="35"/>
      <c r="FD799" s="612"/>
      <c r="FE799" s="601"/>
      <c r="FF799" s="93"/>
      <c r="FJ799" s="589"/>
      <c r="FK799" s="589"/>
      <c r="FM799" s="591"/>
      <c r="FN799" s="592"/>
      <c r="FP799" s="602"/>
      <c r="FQ799" s="544"/>
      <c r="FR799" s="93"/>
      <c r="FS799" s="101"/>
      <c r="FT799" s="544"/>
      <c r="GR799" s="225"/>
      <c r="GS799" s="225"/>
    </row>
    <row r="800" spans="1:201" hidden="1" x14ac:dyDescent="0.25">
      <c r="A800" s="101">
        <v>681</v>
      </c>
      <c r="B800" s="228">
        <f>COUNTIFS($E$1:E800,E800,$G$1:G800,G800)</f>
        <v>1</v>
      </c>
      <c r="C800" s="228"/>
      <c r="D800" s="966">
        <v>10209</v>
      </c>
      <c r="E800" s="223" t="s">
        <v>2280</v>
      </c>
      <c r="F800" s="223" t="s">
        <v>79</v>
      </c>
      <c r="G800" s="230">
        <v>425421408</v>
      </c>
      <c r="H800" s="230">
        <f t="shared" si="24"/>
        <v>77</v>
      </c>
      <c r="I800" s="223" t="s">
        <v>2274</v>
      </c>
      <c r="J800" s="223" t="s">
        <v>2281</v>
      </c>
      <c r="K800" s="223" t="s">
        <v>28</v>
      </c>
      <c r="L800" s="230" t="s">
        <v>48</v>
      </c>
      <c r="M800" s="230">
        <v>6</v>
      </c>
      <c r="N800" s="231" t="s">
        <v>2282</v>
      </c>
      <c r="O800" s="680" t="s">
        <v>863</v>
      </c>
      <c r="Q800" s="231" t="s">
        <v>2447</v>
      </c>
      <c r="T800" s="238" t="s">
        <v>545</v>
      </c>
      <c r="U800" s="238" t="s">
        <v>545</v>
      </c>
      <c r="V800" s="238" t="s">
        <v>545</v>
      </c>
      <c r="W800" s="249" t="s">
        <v>1882</v>
      </c>
      <c r="X800" s="238" t="s">
        <v>545</v>
      </c>
      <c r="Y800" s="238" t="s">
        <v>545</v>
      </c>
      <c r="Z800" s="238" t="s">
        <v>545</v>
      </c>
      <c r="AL800" s="318"/>
      <c r="AU800" s="267"/>
      <c r="AV800" s="513"/>
      <c r="AW800" s="267"/>
      <c r="AX800" s="514"/>
      <c r="AY800" s="267"/>
      <c r="AZ800" s="108"/>
      <c r="BB800" s="267"/>
      <c r="BC800" s="515"/>
      <c r="BD800" s="464"/>
      <c r="BE800" s="267"/>
      <c r="BF800" s="267"/>
      <c r="BG800" s="267"/>
      <c r="BH800" s="267"/>
      <c r="BI800" s="267"/>
      <c r="DP800" s="545" t="s">
        <v>351</v>
      </c>
      <c r="DX800" s="908" t="s">
        <v>863</v>
      </c>
      <c r="DY800" s="908" t="s">
        <v>863</v>
      </c>
      <c r="DZ800" s="908" t="s">
        <v>863</v>
      </c>
      <c r="EA800" s="908" t="s">
        <v>863</v>
      </c>
      <c r="EB800" s="908" t="s">
        <v>863</v>
      </c>
      <c r="EC800" s="908" t="s">
        <v>863</v>
      </c>
      <c r="ED800" s="908" t="s">
        <v>863</v>
      </c>
      <c r="EE800" s="908" t="s">
        <v>863</v>
      </c>
      <c r="EF800" s="908" t="s">
        <v>863</v>
      </c>
      <c r="EG800" s="908" t="s">
        <v>863</v>
      </c>
      <c r="EX800" s="35"/>
      <c r="FD800" s="612"/>
      <c r="FE800" s="601"/>
      <c r="FF800" s="93"/>
      <c r="FJ800" s="589"/>
      <c r="FK800" s="589"/>
      <c r="FM800" s="591"/>
      <c r="FN800" s="592"/>
      <c r="FP800" s="602"/>
      <c r="FQ800" s="544"/>
      <c r="FR800" s="93"/>
      <c r="FS800" s="101"/>
      <c r="FT800" s="544"/>
      <c r="FU800" s="544"/>
      <c r="FV800" s="544"/>
      <c r="GR800" s="225"/>
      <c r="GS800" s="225"/>
    </row>
    <row r="801" spans="1:201" hidden="1" x14ac:dyDescent="0.25">
      <c r="A801" s="101">
        <v>682</v>
      </c>
      <c r="B801" s="228">
        <f>COUNTIFS($E$1:E801,E801,$G$1:G801,G801)</f>
        <v>2</v>
      </c>
      <c r="C801" s="228"/>
      <c r="D801" s="966">
        <v>10220</v>
      </c>
      <c r="E801" s="223" t="s">
        <v>150</v>
      </c>
      <c r="F801" s="223" t="s">
        <v>286</v>
      </c>
      <c r="G801" s="230">
        <v>5404263403</v>
      </c>
      <c r="H801" s="230">
        <f t="shared" si="24"/>
        <v>65</v>
      </c>
      <c r="I801" s="223" t="s">
        <v>2283</v>
      </c>
      <c r="J801" s="223" t="s">
        <v>2284</v>
      </c>
      <c r="K801" s="223" t="s">
        <v>53</v>
      </c>
      <c r="L801" s="230" t="s">
        <v>48</v>
      </c>
      <c r="M801" s="230">
        <v>4</v>
      </c>
      <c r="N801" s="231" t="s">
        <v>1551</v>
      </c>
      <c r="O801" s="680" t="s">
        <v>863</v>
      </c>
      <c r="Q801" s="231" t="s">
        <v>2447</v>
      </c>
      <c r="T801" s="238" t="s">
        <v>545</v>
      </c>
      <c r="U801" s="238" t="s">
        <v>545</v>
      </c>
      <c r="V801" s="238" t="s">
        <v>545</v>
      </c>
      <c r="W801" s="249" t="s">
        <v>1882</v>
      </c>
      <c r="X801" s="238" t="s">
        <v>545</v>
      </c>
      <c r="Y801" s="238" t="s">
        <v>545</v>
      </c>
      <c r="Z801" s="238" t="s">
        <v>545</v>
      </c>
      <c r="AL801" s="318"/>
      <c r="DP801" s="545" t="s">
        <v>161</v>
      </c>
      <c r="DX801" s="223" t="s">
        <v>863</v>
      </c>
      <c r="DY801" s="223" t="s">
        <v>863</v>
      </c>
      <c r="DZ801" s="230">
        <v>151</v>
      </c>
      <c r="EA801" s="230">
        <v>17.2</v>
      </c>
      <c r="EB801" s="230">
        <v>82.8</v>
      </c>
      <c r="EC801" s="223" t="s">
        <v>863</v>
      </c>
      <c r="ED801" s="223" t="s">
        <v>863</v>
      </c>
      <c r="EE801" s="223" t="s">
        <v>863</v>
      </c>
      <c r="EF801" s="223" t="s">
        <v>863</v>
      </c>
      <c r="EG801" s="230">
        <v>0</v>
      </c>
      <c r="EX801" s="35"/>
      <c r="FD801" s="612"/>
      <c r="FE801" s="601"/>
      <c r="FF801" s="93"/>
      <c r="FJ801" s="589"/>
      <c r="FK801" s="589"/>
      <c r="FM801" s="591"/>
      <c r="FN801" s="592"/>
      <c r="FP801" s="602"/>
      <c r="FQ801" s="544"/>
      <c r="FR801" s="93"/>
      <c r="FS801" s="101"/>
      <c r="FT801" s="544"/>
      <c r="FU801" s="544"/>
      <c r="FV801" s="544"/>
      <c r="FW801" s="544"/>
      <c r="FX801" s="544"/>
      <c r="FY801" s="544"/>
      <c r="FZ801" s="544"/>
      <c r="GA801" s="544"/>
      <c r="GB801" s="544"/>
      <c r="GC801" s="544"/>
      <c r="GR801" s="225"/>
      <c r="GS801" s="225"/>
    </row>
    <row r="802" spans="1:201" hidden="1" x14ac:dyDescent="0.25">
      <c r="A802" s="101">
        <v>683</v>
      </c>
      <c r="B802" s="228">
        <f>COUNTIFS($E$1:E802,E802,$G$1:G802,G802)</f>
        <v>1</v>
      </c>
      <c r="C802" s="228"/>
      <c r="D802" s="966">
        <v>10232</v>
      </c>
      <c r="E802" s="223" t="s">
        <v>2286</v>
      </c>
      <c r="F802" s="223" t="s">
        <v>2287</v>
      </c>
      <c r="G802" s="230">
        <v>6601090188</v>
      </c>
      <c r="H802" s="230">
        <f t="shared" si="24"/>
        <v>53</v>
      </c>
      <c r="I802" s="223" t="s">
        <v>2288</v>
      </c>
      <c r="J802" s="223" t="s">
        <v>1890</v>
      </c>
      <c r="K802" s="230" t="s">
        <v>53</v>
      </c>
      <c r="L802" s="107" t="s">
        <v>48</v>
      </c>
      <c r="M802" s="230">
        <v>16</v>
      </c>
      <c r="N802" s="231" t="s">
        <v>514</v>
      </c>
      <c r="O802" s="108" t="s">
        <v>863</v>
      </c>
      <c r="Q802" s="231" t="s">
        <v>2447</v>
      </c>
      <c r="T802" s="238" t="s">
        <v>1545</v>
      </c>
      <c r="U802" s="104" t="s">
        <v>1214</v>
      </c>
      <c r="V802" s="238" t="s">
        <v>545</v>
      </c>
      <c r="W802" s="249" t="s">
        <v>1298</v>
      </c>
      <c r="X802" s="238" t="s">
        <v>808</v>
      </c>
      <c r="Y802" s="238" t="s">
        <v>545</v>
      </c>
      <c r="Z802" s="238" t="s">
        <v>545</v>
      </c>
      <c r="DD802" s="90"/>
      <c r="DE802" s="90"/>
      <c r="DF802" s="90"/>
      <c r="DG802" s="90"/>
      <c r="DH802" s="90"/>
      <c r="DP802" s="545" t="s">
        <v>161</v>
      </c>
      <c r="DQ802" s="230">
        <v>2</v>
      </c>
      <c r="DX802" s="223" t="s">
        <v>863</v>
      </c>
      <c r="DY802" s="223" t="s">
        <v>863</v>
      </c>
      <c r="DZ802" s="230">
        <v>22125</v>
      </c>
      <c r="EA802" s="230">
        <v>86.8</v>
      </c>
      <c r="EB802" s="230">
        <v>13.2</v>
      </c>
      <c r="EC802" s="223" t="s">
        <v>863</v>
      </c>
      <c r="ED802" s="223" t="s">
        <v>863</v>
      </c>
      <c r="EE802" s="223" t="s">
        <v>863</v>
      </c>
      <c r="EF802" s="223" t="s">
        <v>863</v>
      </c>
      <c r="EG802" s="230">
        <v>0</v>
      </c>
      <c r="EQ802" s="548">
        <v>1</v>
      </c>
      <c r="ES802" s="548">
        <v>2</v>
      </c>
      <c r="ET802" s="548">
        <v>2</v>
      </c>
      <c r="EX802" s="35"/>
      <c r="FD802" s="612"/>
      <c r="FE802" s="601"/>
      <c r="FF802" s="93"/>
      <c r="FJ802" s="589"/>
      <c r="FK802" s="589"/>
      <c r="FM802" s="591"/>
      <c r="FN802" s="592"/>
      <c r="FP802" s="602"/>
      <c r="FQ802" s="544"/>
      <c r="FR802" s="93"/>
      <c r="FS802" s="101"/>
      <c r="FT802" s="544"/>
      <c r="FU802" s="544"/>
      <c r="FV802" s="544"/>
      <c r="FW802" s="544"/>
      <c r="FX802" s="544"/>
      <c r="FY802" s="544"/>
      <c r="FZ802" s="544"/>
      <c r="GA802" s="544"/>
      <c r="GB802" s="544"/>
      <c r="GC802" s="544"/>
      <c r="GD802" s="544"/>
      <c r="GE802" s="544"/>
      <c r="GF802" s="544"/>
      <c r="GG802" s="544"/>
      <c r="GH802" s="544"/>
      <c r="GI802" s="544"/>
      <c r="GJ802" s="544"/>
      <c r="GK802" s="544"/>
      <c r="GL802" s="544"/>
      <c r="GM802" s="544"/>
      <c r="GN802" s="544"/>
      <c r="GO802" s="544"/>
      <c r="GP802" s="544"/>
      <c r="GQ802" s="544"/>
      <c r="GR802" s="74"/>
      <c r="GS802" s="74"/>
    </row>
    <row r="803" spans="1:201" hidden="1" x14ac:dyDescent="0.25">
      <c r="A803" s="101">
        <v>684</v>
      </c>
      <c r="B803" s="228">
        <f>COUNTIFS($E$1:E803,E803,$G$1:G803,G803)</f>
        <v>1</v>
      </c>
      <c r="C803" s="228"/>
      <c r="D803" s="966">
        <v>10233</v>
      </c>
      <c r="E803" s="223" t="s">
        <v>2289</v>
      </c>
      <c r="F803" s="223" t="s">
        <v>156</v>
      </c>
      <c r="G803" s="230">
        <v>6351102054</v>
      </c>
      <c r="H803" s="230">
        <f t="shared" si="24"/>
        <v>56</v>
      </c>
      <c r="I803" s="223" t="s">
        <v>2288</v>
      </c>
      <c r="J803" s="223" t="s">
        <v>2290</v>
      </c>
      <c r="K803" s="230" t="s">
        <v>53</v>
      </c>
      <c r="L803" s="107" t="s">
        <v>48</v>
      </c>
      <c r="M803" s="230">
        <v>1</v>
      </c>
      <c r="N803" s="231" t="s">
        <v>2282</v>
      </c>
      <c r="O803" s="231" t="s">
        <v>863</v>
      </c>
      <c r="Q803" s="231" t="s">
        <v>2448</v>
      </c>
      <c r="T803" s="238" t="s">
        <v>545</v>
      </c>
      <c r="U803" s="238" t="s">
        <v>545</v>
      </c>
      <c r="V803" s="238" t="s">
        <v>545</v>
      </c>
      <c r="W803" s="564" t="s">
        <v>1882</v>
      </c>
      <c r="X803" s="238" t="s">
        <v>545</v>
      </c>
      <c r="Y803" s="238" t="s">
        <v>545</v>
      </c>
      <c r="Z803" s="238" t="s">
        <v>545</v>
      </c>
      <c r="DD803" s="90"/>
      <c r="DE803" s="90"/>
      <c r="DF803" s="90"/>
      <c r="DG803" s="90"/>
      <c r="DH803" s="90"/>
      <c r="DP803" s="545" t="s">
        <v>158</v>
      </c>
      <c r="DX803" s="223" t="s">
        <v>863</v>
      </c>
      <c r="DY803" s="223" t="s">
        <v>863</v>
      </c>
      <c r="DZ803" s="230">
        <v>263</v>
      </c>
      <c r="EA803" s="908">
        <v>4.9000000000000004</v>
      </c>
      <c r="EB803" s="908">
        <v>95.1</v>
      </c>
      <c r="EC803" s="223" t="s">
        <v>863</v>
      </c>
      <c r="ED803" s="223" t="s">
        <v>863</v>
      </c>
      <c r="EE803" s="223" t="s">
        <v>863</v>
      </c>
      <c r="EF803" s="274" t="s">
        <v>863</v>
      </c>
      <c r="EG803" s="274">
        <v>0</v>
      </c>
      <c r="EX803" s="35"/>
      <c r="FD803" s="612"/>
      <c r="FE803" s="601"/>
      <c r="FF803" s="93"/>
      <c r="FJ803" s="589"/>
      <c r="FK803" s="589"/>
      <c r="FM803" s="591"/>
      <c r="FN803" s="592"/>
      <c r="FP803" s="602"/>
      <c r="FQ803" s="544"/>
      <c r="FR803" s="93"/>
      <c r="FS803" s="101"/>
      <c r="FT803" s="544"/>
      <c r="FU803" s="544"/>
      <c r="FV803" s="544"/>
      <c r="FW803" s="544"/>
      <c r="FX803" s="544"/>
      <c r="FY803" s="544"/>
      <c r="FZ803" s="544"/>
      <c r="GA803" s="544"/>
      <c r="GB803" s="544"/>
      <c r="GC803" s="544"/>
      <c r="GD803" s="544"/>
      <c r="GE803" s="544"/>
      <c r="GF803" s="544"/>
      <c r="GG803" s="544"/>
      <c r="GH803" s="544"/>
      <c r="GI803" s="544"/>
      <c r="GJ803" s="544"/>
      <c r="GK803" s="544"/>
      <c r="GL803" s="544"/>
      <c r="GM803" s="544"/>
      <c r="GN803" s="544"/>
      <c r="GO803" s="544"/>
      <c r="GP803" s="544"/>
      <c r="GQ803" s="544"/>
      <c r="GR803" s="74"/>
      <c r="GS803" s="74"/>
    </row>
    <row r="804" spans="1:201" hidden="1" x14ac:dyDescent="0.25">
      <c r="A804" s="101">
        <v>685</v>
      </c>
      <c r="B804" s="228">
        <f>COUNTIFS($E$1:E804,E804,$G$1:G804,G804)</f>
        <v>1</v>
      </c>
      <c r="C804" s="228"/>
      <c r="D804" s="966">
        <v>10234</v>
      </c>
      <c r="E804" s="223" t="s">
        <v>2291</v>
      </c>
      <c r="F804" s="223" t="s">
        <v>2292</v>
      </c>
      <c r="G804" s="230">
        <v>5810161346</v>
      </c>
      <c r="H804" s="230">
        <f t="shared" si="24"/>
        <v>61</v>
      </c>
      <c r="I804" s="223" t="s">
        <v>2288</v>
      </c>
      <c r="J804" s="223" t="s">
        <v>2293</v>
      </c>
      <c r="K804" s="230" t="s">
        <v>53</v>
      </c>
      <c r="L804" s="107" t="s">
        <v>48</v>
      </c>
      <c r="M804" s="230">
        <v>16</v>
      </c>
      <c r="N804" s="231" t="s">
        <v>408</v>
      </c>
      <c r="O804" s="108" t="s">
        <v>863</v>
      </c>
      <c r="Q804" s="231" t="s">
        <v>2447</v>
      </c>
      <c r="T804" s="238" t="s">
        <v>1545</v>
      </c>
      <c r="U804" s="104" t="s">
        <v>1214</v>
      </c>
      <c r="V804" s="238" t="s">
        <v>545</v>
      </c>
      <c r="W804" s="249" t="s">
        <v>1298</v>
      </c>
      <c r="X804" s="238" t="s">
        <v>808</v>
      </c>
      <c r="Y804" s="238" t="s">
        <v>545</v>
      </c>
      <c r="Z804" s="238" t="s">
        <v>545</v>
      </c>
      <c r="DP804" s="545" t="s">
        <v>161</v>
      </c>
      <c r="DQ804" s="230">
        <v>2</v>
      </c>
      <c r="DX804" s="223" t="s">
        <v>863</v>
      </c>
      <c r="DY804" s="223" t="s">
        <v>863</v>
      </c>
      <c r="DZ804" s="230">
        <v>58114</v>
      </c>
      <c r="EA804" s="457">
        <v>93.4</v>
      </c>
      <c r="EB804" s="457">
        <v>6.6</v>
      </c>
      <c r="EC804" s="485" t="s">
        <v>863</v>
      </c>
      <c r="ED804" s="485" t="s">
        <v>863</v>
      </c>
      <c r="EE804" s="485" t="s">
        <v>863</v>
      </c>
      <c r="EF804" s="485" t="s">
        <v>863</v>
      </c>
      <c r="EG804" s="230">
        <v>0</v>
      </c>
      <c r="EQ804" s="548">
        <v>1</v>
      </c>
      <c r="ES804" s="548">
        <v>2</v>
      </c>
      <c r="ET804" s="548">
        <v>2</v>
      </c>
      <c r="EX804" s="35"/>
      <c r="FD804" s="612"/>
      <c r="FE804" s="601"/>
      <c r="FF804" s="93"/>
      <c r="FJ804" s="589"/>
      <c r="FK804" s="589"/>
      <c r="FM804" s="591"/>
      <c r="FN804" s="592"/>
      <c r="FP804" s="602"/>
      <c r="FQ804" s="544"/>
      <c r="FR804" s="93"/>
      <c r="FS804" s="101"/>
      <c r="FT804" s="544"/>
      <c r="FU804" s="544"/>
      <c r="FV804" s="544"/>
      <c r="FW804" s="544"/>
      <c r="FX804" s="544"/>
      <c r="FY804" s="544"/>
      <c r="FZ804" s="544"/>
      <c r="GA804" s="544"/>
      <c r="GB804" s="544"/>
      <c r="GC804" s="544"/>
      <c r="GD804" s="544"/>
      <c r="GE804" s="544"/>
      <c r="GF804" s="544"/>
      <c r="GG804" s="544"/>
      <c r="GH804" s="544"/>
      <c r="GI804" s="544"/>
      <c r="GJ804" s="544"/>
      <c r="GK804" s="544"/>
      <c r="GL804" s="544"/>
      <c r="GM804" s="544"/>
      <c r="GN804" s="544"/>
      <c r="GO804" s="544"/>
      <c r="GP804" s="544"/>
      <c r="GQ804" s="544"/>
      <c r="GR804" s="74"/>
      <c r="GS804" s="74"/>
    </row>
    <row r="805" spans="1:201" hidden="1" x14ac:dyDescent="0.25">
      <c r="A805" s="101">
        <v>686</v>
      </c>
      <c r="B805" s="228">
        <f>COUNTIFS($E$1:E805,E805,$G$1:G805,G805)</f>
        <v>1</v>
      </c>
      <c r="C805" s="228"/>
      <c r="D805" s="966">
        <v>10240</v>
      </c>
      <c r="E805" s="223" t="s">
        <v>831</v>
      </c>
      <c r="F805" s="223" t="s">
        <v>77</v>
      </c>
      <c r="G805" s="230">
        <v>415618085</v>
      </c>
      <c r="H805" s="230">
        <f t="shared" si="24"/>
        <v>78</v>
      </c>
      <c r="I805" s="223" t="s">
        <v>2294</v>
      </c>
      <c r="J805" s="223" t="s">
        <v>2295</v>
      </c>
      <c r="K805" s="223" t="s">
        <v>28</v>
      </c>
      <c r="L805" s="107" t="s">
        <v>48</v>
      </c>
      <c r="M805" s="207">
        <v>11</v>
      </c>
      <c r="N805" s="208" t="s">
        <v>336</v>
      </c>
      <c r="O805" s="108" t="s">
        <v>863</v>
      </c>
      <c r="Q805" s="208" t="s">
        <v>2447</v>
      </c>
      <c r="T805" s="238" t="s">
        <v>1545</v>
      </c>
      <c r="U805" s="104" t="s">
        <v>1214</v>
      </c>
      <c r="V805" s="238" t="s">
        <v>545</v>
      </c>
      <c r="W805" s="249" t="s">
        <v>1298</v>
      </c>
      <c r="X805" s="238" t="s">
        <v>808</v>
      </c>
      <c r="Y805" s="238" t="s">
        <v>545</v>
      </c>
      <c r="Z805" s="238" t="s">
        <v>545</v>
      </c>
      <c r="DP805" s="545" t="s">
        <v>710</v>
      </c>
      <c r="DX805" s="230">
        <v>5.6</v>
      </c>
      <c r="DY805" s="230">
        <v>4.3</v>
      </c>
      <c r="DZ805" s="223" t="s">
        <v>863</v>
      </c>
      <c r="EA805" s="223" t="s">
        <v>863</v>
      </c>
      <c r="EB805" s="223" t="s">
        <v>863</v>
      </c>
      <c r="EC805" s="223" t="s">
        <v>863</v>
      </c>
      <c r="ED805" s="223" t="s">
        <v>863</v>
      </c>
      <c r="EE805" s="223" t="s">
        <v>863</v>
      </c>
      <c r="EF805" s="223" t="s">
        <v>863</v>
      </c>
      <c r="EG805" s="223" t="s">
        <v>863</v>
      </c>
      <c r="EX805" s="35"/>
      <c r="FD805" s="612"/>
      <c r="FE805" s="601"/>
      <c r="FF805" s="93"/>
      <c r="FJ805" s="589"/>
      <c r="FK805" s="589"/>
      <c r="FM805" s="591"/>
      <c r="FN805" s="592"/>
      <c r="FP805" s="602"/>
      <c r="FQ805" s="544"/>
      <c r="FR805" s="93"/>
      <c r="FS805" s="101"/>
      <c r="FT805" s="544"/>
      <c r="FU805" s="544"/>
      <c r="FV805" s="544"/>
      <c r="FW805" s="544"/>
      <c r="FX805" s="544"/>
      <c r="FY805" s="544"/>
      <c r="FZ805" s="544"/>
      <c r="GA805" s="544"/>
      <c r="GB805" s="544"/>
      <c r="GC805" s="544"/>
      <c r="GD805" s="544"/>
      <c r="GE805" s="544"/>
      <c r="GF805" s="544"/>
      <c r="GG805" s="544"/>
      <c r="GH805" s="544"/>
      <c r="GI805" s="544"/>
      <c r="GJ805" s="544"/>
      <c r="GK805" s="544"/>
      <c r="GL805" s="544"/>
      <c r="GM805" s="544"/>
      <c r="GN805" s="544"/>
      <c r="GO805" s="544"/>
      <c r="GP805" s="544"/>
      <c r="GQ805" s="544"/>
      <c r="GR805" s="74"/>
      <c r="GS805" s="74"/>
    </row>
    <row r="806" spans="1:201" hidden="1" x14ac:dyDescent="0.25">
      <c r="A806" s="101">
        <v>687</v>
      </c>
      <c r="B806" s="228">
        <f>COUNTIFS($E$1:E806,E806,$G$1:G806,G806)</f>
        <v>1</v>
      </c>
      <c r="C806" s="228"/>
      <c r="D806" s="966">
        <v>10242</v>
      </c>
      <c r="E806" s="223" t="s">
        <v>2296</v>
      </c>
      <c r="F806" s="223" t="s">
        <v>2297</v>
      </c>
      <c r="G806" s="230">
        <v>6951065308</v>
      </c>
      <c r="H806" s="230">
        <f t="shared" si="24"/>
        <v>50</v>
      </c>
      <c r="I806" s="223" t="s">
        <v>2294</v>
      </c>
      <c r="J806" s="223" t="s">
        <v>2298</v>
      </c>
      <c r="K806" s="230" t="s">
        <v>53</v>
      </c>
      <c r="L806" s="107" t="s">
        <v>48</v>
      </c>
      <c r="M806" s="230">
        <v>3</v>
      </c>
      <c r="N806" s="231" t="s">
        <v>2299</v>
      </c>
      <c r="O806" s="231" t="s">
        <v>965</v>
      </c>
      <c r="Q806" s="231" t="s">
        <v>2449</v>
      </c>
      <c r="T806" s="238" t="s">
        <v>545</v>
      </c>
      <c r="U806" s="238" t="s">
        <v>545</v>
      </c>
      <c r="V806" s="238" t="s">
        <v>545</v>
      </c>
      <c r="W806" s="564" t="s">
        <v>1882</v>
      </c>
      <c r="X806" s="238" t="s">
        <v>808</v>
      </c>
      <c r="Y806" s="238" t="s">
        <v>545</v>
      </c>
      <c r="Z806" s="238" t="s">
        <v>545</v>
      </c>
      <c r="DP806" s="545" t="s">
        <v>161</v>
      </c>
      <c r="DX806" s="223" t="s">
        <v>863</v>
      </c>
      <c r="DY806" s="223" t="s">
        <v>863</v>
      </c>
      <c r="DZ806" s="230">
        <v>1177</v>
      </c>
      <c r="EA806" s="223">
        <v>9.5</v>
      </c>
      <c r="EB806" s="223">
        <v>90.5</v>
      </c>
      <c r="EC806" s="223" t="s">
        <v>863</v>
      </c>
      <c r="ED806" s="223" t="s">
        <v>863</v>
      </c>
      <c r="EE806" s="223" t="s">
        <v>863</v>
      </c>
      <c r="EF806" s="223" t="s">
        <v>863</v>
      </c>
      <c r="EG806" s="223">
        <v>0</v>
      </c>
      <c r="EX806" s="35"/>
      <c r="FD806" s="612"/>
      <c r="FE806" s="601"/>
      <c r="FF806" s="93"/>
      <c r="FJ806" s="589"/>
      <c r="FK806" s="589"/>
      <c r="FM806" s="591"/>
      <c r="FN806" s="592"/>
      <c r="FP806" s="602"/>
      <c r="FQ806" s="544"/>
      <c r="FR806" s="93"/>
      <c r="FS806" s="101"/>
      <c r="FT806" s="544"/>
      <c r="FU806" s="544"/>
      <c r="FV806" s="544"/>
      <c r="FW806" s="544"/>
      <c r="FX806" s="544"/>
      <c r="FY806" s="544"/>
      <c r="FZ806" s="544"/>
      <c r="GA806" s="544"/>
      <c r="GB806" s="544"/>
      <c r="GC806" s="544"/>
      <c r="GD806" s="544"/>
      <c r="GE806" s="544"/>
      <c r="GF806" s="544"/>
      <c r="GG806" s="544"/>
      <c r="GH806" s="544"/>
      <c r="GI806" s="544"/>
      <c r="GJ806" s="544"/>
      <c r="GK806" s="544"/>
      <c r="GL806" s="544"/>
      <c r="GM806" s="544"/>
      <c r="GN806" s="544"/>
      <c r="GO806" s="544"/>
      <c r="GP806" s="544"/>
      <c r="GQ806" s="544"/>
      <c r="GR806" s="74"/>
      <c r="GS806" s="74"/>
    </row>
    <row r="807" spans="1:201" hidden="1" x14ac:dyDescent="0.25">
      <c r="A807" s="101">
        <v>688</v>
      </c>
      <c r="B807" s="228">
        <f>COUNTIFS($E$1:E807,E807,$G$1:G807,G807)</f>
        <v>1</v>
      </c>
      <c r="C807" s="228"/>
      <c r="D807" s="966">
        <v>10243</v>
      </c>
      <c r="E807" s="223" t="s">
        <v>2300</v>
      </c>
      <c r="F807" s="223" t="s">
        <v>44</v>
      </c>
      <c r="G807" s="230">
        <v>520716252</v>
      </c>
      <c r="H807" s="230">
        <f t="shared" si="24"/>
        <v>67</v>
      </c>
      <c r="I807" s="223" t="s">
        <v>2294</v>
      </c>
      <c r="J807" s="223" t="s">
        <v>1928</v>
      </c>
      <c r="K807" s="230" t="s">
        <v>53</v>
      </c>
      <c r="L807" s="107" t="s">
        <v>48</v>
      </c>
      <c r="M807" s="230">
        <v>3</v>
      </c>
      <c r="N807" s="231" t="s">
        <v>1551</v>
      </c>
      <c r="O807" s="108" t="s">
        <v>863</v>
      </c>
      <c r="Q807" s="231" t="s">
        <v>2447</v>
      </c>
      <c r="T807" s="238" t="s">
        <v>545</v>
      </c>
      <c r="U807" s="238" t="s">
        <v>545</v>
      </c>
      <c r="V807" s="238" t="s">
        <v>545</v>
      </c>
      <c r="W807" s="564" t="s">
        <v>1882</v>
      </c>
      <c r="X807" s="238" t="s">
        <v>545</v>
      </c>
      <c r="Y807" s="238" t="s">
        <v>545</v>
      </c>
      <c r="Z807" s="238" t="s">
        <v>545</v>
      </c>
      <c r="DP807" s="545" t="s">
        <v>161</v>
      </c>
      <c r="DX807" s="223" t="s">
        <v>863</v>
      </c>
      <c r="DY807" s="223" t="s">
        <v>863</v>
      </c>
      <c r="DZ807" s="230">
        <v>294</v>
      </c>
      <c r="EA807" s="223">
        <v>12.2</v>
      </c>
      <c r="EB807" s="223">
        <v>87.8</v>
      </c>
      <c r="EC807" s="223" t="s">
        <v>863</v>
      </c>
      <c r="ED807" s="223" t="s">
        <v>863</v>
      </c>
      <c r="EE807" s="223" t="s">
        <v>863</v>
      </c>
      <c r="EF807" s="223" t="s">
        <v>863</v>
      </c>
      <c r="EG807" s="230">
        <v>0</v>
      </c>
      <c r="EX807" s="35"/>
      <c r="FD807" s="612"/>
      <c r="FE807" s="601"/>
      <c r="FF807" s="93"/>
      <c r="FJ807" s="589"/>
      <c r="FK807" s="589"/>
      <c r="FM807" s="591"/>
      <c r="FN807" s="592"/>
      <c r="FP807" s="602"/>
      <c r="FQ807" s="544"/>
      <c r="FR807" s="93"/>
      <c r="FS807" s="101"/>
      <c r="FT807" s="544"/>
      <c r="FU807" s="544"/>
      <c r="FV807" s="544"/>
      <c r="FW807" s="544"/>
      <c r="FX807" s="544"/>
      <c r="FY807" s="544"/>
      <c r="FZ807" s="544"/>
      <c r="GA807" s="544"/>
      <c r="GB807" s="544"/>
      <c r="GC807" s="544"/>
      <c r="GD807" s="544"/>
      <c r="GE807" s="544"/>
      <c r="GF807" s="544"/>
      <c r="GG807" s="544"/>
      <c r="GH807" s="544"/>
      <c r="GI807" s="544"/>
      <c r="GJ807" s="544"/>
      <c r="GK807" s="544"/>
      <c r="GL807" s="544"/>
      <c r="GM807" s="544"/>
      <c r="GN807" s="544"/>
      <c r="GO807" s="544"/>
      <c r="GP807" s="544"/>
      <c r="GQ807" s="544"/>
      <c r="GR807" s="74"/>
      <c r="GS807" s="74"/>
    </row>
    <row r="808" spans="1:201" hidden="1" x14ac:dyDescent="0.25">
      <c r="A808" s="101">
        <v>689</v>
      </c>
      <c r="B808" s="228">
        <f>COUNTIFS($E$1:E808,E808,$G$1:G808,G808)</f>
        <v>2</v>
      </c>
      <c r="C808" s="228"/>
      <c r="D808" s="966">
        <v>10249</v>
      </c>
      <c r="E808" s="223" t="s">
        <v>2125</v>
      </c>
      <c r="F808" s="223" t="s">
        <v>41</v>
      </c>
      <c r="G808" s="230">
        <v>385916420</v>
      </c>
      <c r="H808" s="230">
        <f t="shared" si="24"/>
        <v>81</v>
      </c>
      <c r="I808" s="223" t="s">
        <v>2294</v>
      </c>
      <c r="J808" s="223" t="s">
        <v>2301</v>
      </c>
      <c r="K808" s="230" t="s">
        <v>53</v>
      </c>
      <c r="L808" s="107" t="s">
        <v>48</v>
      </c>
      <c r="M808" s="230">
        <v>6</v>
      </c>
      <c r="N808" s="231" t="s">
        <v>514</v>
      </c>
      <c r="O808" s="108" t="s">
        <v>863</v>
      </c>
      <c r="Q808" s="231" t="s">
        <v>2447</v>
      </c>
      <c r="T808" s="238" t="s">
        <v>1545</v>
      </c>
      <c r="U808" s="104" t="s">
        <v>1214</v>
      </c>
      <c r="V808" s="238" t="s">
        <v>545</v>
      </c>
      <c r="W808" s="249" t="s">
        <v>1298</v>
      </c>
      <c r="X808" s="238" t="s">
        <v>808</v>
      </c>
      <c r="Y808" s="238" t="s">
        <v>545</v>
      </c>
      <c r="Z808" s="238" t="s">
        <v>545</v>
      </c>
      <c r="DP808" s="545" t="s">
        <v>161</v>
      </c>
      <c r="DX808" s="223" t="s">
        <v>863</v>
      </c>
      <c r="DY808" s="223" t="s">
        <v>863</v>
      </c>
      <c r="DZ808" s="230">
        <v>157480</v>
      </c>
      <c r="EA808" s="230">
        <v>83.1</v>
      </c>
      <c r="EB808" s="230">
        <v>16.899999999999999</v>
      </c>
      <c r="EC808" s="230">
        <v>20.399999999999999</v>
      </c>
      <c r="ED808" s="230">
        <v>18135</v>
      </c>
      <c r="EE808" s="230">
        <v>4472.7</v>
      </c>
      <c r="EF808" s="230">
        <v>15.73</v>
      </c>
      <c r="EG808" s="223">
        <v>0</v>
      </c>
      <c r="EX808" s="35"/>
      <c r="FD808" s="612"/>
      <c r="FE808" s="601"/>
      <c r="FF808" s="93"/>
      <c r="FJ808" s="589"/>
      <c r="FK808" s="589"/>
      <c r="FM808" s="591"/>
      <c r="FN808" s="592"/>
      <c r="FP808" s="602"/>
      <c r="FQ808" s="544"/>
      <c r="FR808" s="93"/>
      <c r="FS808" s="101"/>
      <c r="FT808" s="544"/>
      <c r="FU808" s="544"/>
      <c r="FV808" s="544"/>
      <c r="FW808" s="544"/>
      <c r="FX808" s="544"/>
      <c r="FY808" s="544"/>
      <c r="FZ808" s="544"/>
      <c r="GA808" s="544"/>
      <c r="GB808" s="544"/>
      <c r="GC808" s="544"/>
      <c r="GD808" s="544"/>
      <c r="GE808" s="544"/>
      <c r="GF808" s="544"/>
      <c r="GG808" s="544"/>
      <c r="GH808" s="544"/>
      <c r="GI808" s="544"/>
      <c r="GJ808" s="544"/>
      <c r="GK808" s="544"/>
      <c r="GL808" s="544"/>
      <c r="GM808" s="544"/>
      <c r="GN808" s="544"/>
      <c r="GO808" s="544"/>
      <c r="GP808" s="544"/>
      <c r="GQ808" s="544"/>
      <c r="GR808" s="74"/>
      <c r="GS808" s="74"/>
    </row>
    <row r="809" spans="1:201" hidden="1" x14ac:dyDescent="0.25">
      <c r="A809" s="101">
        <v>690</v>
      </c>
      <c r="B809" s="228">
        <f>COUNTIFS($E$1:E809,E809,$G$1:G809,G809)</f>
        <v>2</v>
      </c>
      <c r="C809" s="228"/>
      <c r="D809" s="966">
        <v>10258</v>
      </c>
      <c r="E809" s="223" t="s">
        <v>2160</v>
      </c>
      <c r="F809" s="223" t="s">
        <v>65</v>
      </c>
      <c r="G809" s="230">
        <v>7056175676</v>
      </c>
      <c r="H809" s="230">
        <f t="shared" si="24"/>
        <v>49</v>
      </c>
      <c r="I809" s="223" t="s">
        <v>2302</v>
      </c>
      <c r="J809" s="223" t="s">
        <v>2303</v>
      </c>
      <c r="K809" s="230" t="s">
        <v>53</v>
      </c>
      <c r="L809" s="107" t="s">
        <v>48</v>
      </c>
      <c r="M809" s="230">
        <v>6</v>
      </c>
      <c r="N809" s="231" t="s">
        <v>1551</v>
      </c>
      <c r="O809" s="108" t="s">
        <v>863</v>
      </c>
      <c r="Q809" s="231" t="s">
        <v>2447</v>
      </c>
      <c r="T809" s="238" t="s">
        <v>545</v>
      </c>
      <c r="U809" s="104" t="s">
        <v>1214</v>
      </c>
      <c r="V809" s="238" t="s">
        <v>545</v>
      </c>
      <c r="W809" s="249" t="s">
        <v>1298</v>
      </c>
      <c r="X809" s="238" t="s">
        <v>808</v>
      </c>
      <c r="Y809" s="238" t="s">
        <v>545</v>
      </c>
      <c r="Z809" s="238" t="s">
        <v>545</v>
      </c>
      <c r="DP809" s="545" t="s">
        <v>158</v>
      </c>
      <c r="DX809" s="223" t="s">
        <v>863</v>
      </c>
      <c r="DY809" s="223" t="s">
        <v>863</v>
      </c>
      <c r="DZ809" s="230">
        <v>499</v>
      </c>
      <c r="EA809" s="223">
        <v>5.2</v>
      </c>
      <c r="EB809" s="223">
        <v>94.8</v>
      </c>
      <c r="EC809" s="223" t="s">
        <v>863</v>
      </c>
      <c r="ED809" s="223" t="s">
        <v>863</v>
      </c>
      <c r="EE809" s="223" t="s">
        <v>863</v>
      </c>
      <c r="EF809" s="223" t="s">
        <v>863</v>
      </c>
      <c r="EG809" s="223">
        <v>0</v>
      </c>
      <c r="EX809" s="35"/>
      <c r="FD809" s="612"/>
      <c r="FE809" s="601"/>
      <c r="FF809" s="93"/>
      <c r="FJ809" s="589"/>
      <c r="FK809" s="589"/>
      <c r="FM809" s="591"/>
      <c r="FN809" s="592"/>
      <c r="FP809" s="602"/>
      <c r="FQ809" s="544"/>
      <c r="FR809" s="93"/>
      <c r="FS809" s="101"/>
      <c r="FT809" s="544"/>
      <c r="FU809" s="544"/>
      <c r="FV809" s="544"/>
      <c r="FW809" s="544"/>
      <c r="FX809" s="544"/>
      <c r="FY809" s="544"/>
      <c r="FZ809" s="544"/>
      <c r="GA809" s="544"/>
      <c r="GB809" s="544"/>
      <c r="GC809" s="544"/>
      <c r="GD809" s="544"/>
      <c r="GE809" s="544"/>
      <c r="GF809" s="544"/>
      <c r="GG809" s="544"/>
      <c r="GH809" s="544"/>
      <c r="GI809" s="544"/>
      <c r="GJ809" s="544"/>
      <c r="GK809" s="544"/>
      <c r="GL809" s="544"/>
      <c r="GM809" s="544"/>
      <c r="GN809" s="544"/>
      <c r="GO809" s="544"/>
      <c r="GP809" s="544"/>
      <c r="GQ809" s="544"/>
      <c r="GR809" s="74"/>
      <c r="GS809" s="74"/>
    </row>
    <row r="810" spans="1:201" hidden="1" x14ac:dyDescent="0.25">
      <c r="A810" s="101">
        <v>691</v>
      </c>
      <c r="B810" s="228">
        <f>COUNTIFS($E$1:E810,E810,$G$1:G810,G810)</f>
        <v>2</v>
      </c>
      <c r="C810" s="228"/>
      <c r="D810" s="966">
        <v>10260</v>
      </c>
      <c r="E810" s="223" t="s">
        <v>1907</v>
      </c>
      <c r="F810" s="223" t="s">
        <v>1908</v>
      </c>
      <c r="G810" s="230">
        <v>386214450</v>
      </c>
      <c r="H810" s="230">
        <f t="shared" si="24"/>
        <v>81</v>
      </c>
      <c r="I810" s="223" t="s">
        <v>2304</v>
      </c>
      <c r="J810" s="223" t="s">
        <v>92</v>
      </c>
      <c r="K810" s="223" t="s">
        <v>948</v>
      </c>
      <c r="L810" s="107" t="s">
        <v>48</v>
      </c>
      <c r="M810" s="230">
        <v>20</v>
      </c>
      <c r="N810" s="231" t="s">
        <v>2299</v>
      </c>
      <c r="O810" s="108" t="s">
        <v>863</v>
      </c>
      <c r="Q810" s="231" t="s">
        <v>2447</v>
      </c>
      <c r="T810" s="238" t="s">
        <v>1545</v>
      </c>
      <c r="U810" s="104" t="s">
        <v>1214</v>
      </c>
      <c r="V810" s="238" t="s">
        <v>545</v>
      </c>
      <c r="W810" s="249" t="s">
        <v>1298</v>
      </c>
      <c r="X810" s="238" t="s">
        <v>808</v>
      </c>
      <c r="Y810" s="238" t="s">
        <v>545</v>
      </c>
      <c r="Z810" s="238" t="s">
        <v>545</v>
      </c>
      <c r="DP810" s="545" t="s">
        <v>351</v>
      </c>
      <c r="DX810" s="230">
        <v>3.3</v>
      </c>
      <c r="DY810" s="223" t="s">
        <v>863</v>
      </c>
      <c r="DZ810" s="223" t="s">
        <v>863</v>
      </c>
      <c r="EA810" s="223" t="s">
        <v>863</v>
      </c>
      <c r="EB810" s="223" t="s">
        <v>863</v>
      </c>
      <c r="EC810" s="223" t="s">
        <v>863</v>
      </c>
      <c r="ED810" s="223" t="s">
        <v>863</v>
      </c>
      <c r="EE810" s="223" t="s">
        <v>863</v>
      </c>
      <c r="EF810" s="223" t="s">
        <v>863</v>
      </c>
      <c r="EG810" s="223" t="s">
        <v>863</v>
      </c>
      <c r="EX810" s="35"/>
      <c r="FD810" s="612"/>
      <c r="FE810" s="601"/>
      <c r="FF810" s="93"/>
      <c r="FJ810" s="589"/>
      <c r="FK810" s="589"/>
      <c r="FM810" s="591"/>
      <c r="FN810" s="592"/>
      <c r="FP810" s="602"/>
      <c r="FQ810" s="544"/>
      <c r="FR810" s="93"/>
      <c r="FS810" s="101"/>
      <c r="FT810" s="544"/>
      <c r="FU810" s="544"/>
      <c r="FV810" s="544"/>
      <c r="FW810" s="544"/>
      <c r="FX810" s="544"/>
      <c r="FY810" s="544"/>
      <c r="FZ810" s="544"/>
      <c r="GA810" s="544"/>
      <c r="GB810" s="544"/>
      <c r="GC810" s="544"/>
      <c r="GD810" s="544"/>
      <c r="GE810" s="544"/>
      <c r="GF810" s="544"/>
      <c r="GG810" s="544"/>
      <c r="GH810" s="544"/>
      <c r="GI810" s="544"/>
      <c r="GJ810" s="544"/>
      <c r="GK810" s="544"/>
      <c r="GL810" s="544"/>
      <c r="GM810" s="544"/>
      <c r="GN810" s="544"/>
      <c r="GO810" s="544"/>
      <c r="GP810" s="544"/>
      <c r="GQ810" s="544"/>
      <c r="GR810" s="74"/>
      <c r="GS810" s="74"/>
    </row>
    <row r="811" spans="1:201" hidden="1" x14ac:dyDescent="0.25">
      <c r="A811" s="101">
        <v>692</v>
      </c>
      <c r="B811" s="228">
        <f>COUNTIFS($E$1:E811,E811,$G$1:G811,G811)</f>
        <v>1</v>
      </c>
      <c r="C811" s="228"/>
      <c r="D811" s="966">
        <v>10277</v>
      </c>
      <c r="E811" s="223" t="s">
        <v>2305</v>
      </c>
      <c r="F811" s="223" t="s">
        <v>88</v>
      </c>
      <c r="G811" s="230">
        <v>436228435</v>
      </c>
      <c r="H811" s="230">
        <f t="shared" si="24"/>
        <v>76</v>
      </c>
      <c r="I811" s="223" t="s">
        <v>2306</v>
      </c>
      <c r="J811" s="223" t="s">
        <v>1892</v>
      </c>
      <c r="K811" s="230" t="s">
        <v>53</v>
      </c>
      <c r="L811" s="107" t="s">
        <v>48</v>
      </c>
      <c r="M811" s="230">
        <v>6</v>
      </c>
      <c r="N811" s="231" t="s">
        <v>514</v>
      </c>
      <c r="O811" s="108" t="s">
        <v>863</v>
      </c>
      <c r="Q811" s="231" t="s">
        <v>2447</v>
      </c>
      <c r="T811" s="238" t="s">
        <v>1545</v>
      </c>
      <c r="U811" s="104" t="s">
        <v>1214</v>
      </c>
      <c r="V811" s="238" t="s">
        <v>545</v>
      </c>
      <c r="W811" s="249" t="s">
        <v>1298</v>
      </c>
      <c r="X811" s="238" t="s">
        <v>808</v>
      </c>
      <c r="Y811" s="238" t="s">
        <v>545</v>
      </c>
      <c r="Z811" s="238" t="s">
        <v>545</v>
      </c>
      <c r="DP811" s="545" t="s">
        <v>161</v>
      </c>
      <c r="DQ811" s="230">
        <v>2</v>
      </c>
      <c r="DR811" s="546" t="s">
        <v>34</v>
      </c>
      <c r="DS811" s="546" t="s">
        <v>34</v>
      </c>
      <c r="DX811" s="230">
        <v>55.7</v>
      </c>
      <c r="DY811" s="223" t="s">
        <v>863</v>
      </c>
      <c r="DZ811" s="230">
        <v>22884</v>
      </c>
      <c r="EA811" s="223">
        <v>93.6</v>
      </c>
      <c r="EB811" s="223">
        <v>6.4</v>
      </c>
      <c r="EC811" s="223" t="s">
        <v>863</v>
      </c>
      <c r="ED811" s="223" t="s">
        <v>863</v>
      </c>
      <c r="EE811" s="223" t="s">
        <v>863</v>
      </c>
      <c r="EF811" s="223" t="s">
        <v>863</v>
      </c>
      <c r="EG811" s="485" t="s">
        <v>2785</v>
      </c>
      <c r="EH811" s="547">
        <v>3</v>
      </c>
      <c r="EQ811" s="548">
        <v>3</v>
      </c>
      <c r="ES811" s="548">
        <v>2</v>
      </c>
      <c r="ET811" s="548">
        <v>2</v>
      </c>
      <c r="EX811" s="35"/>
      <c r="FD811" s="612"/>
      <c r="FE811" s="601"/>
      <c r="FF811" s="93"/>
      <c r="FJ811" s="589"/>
      <c r="FK811" s="589"/>
      <c r="FM811" s="591"/>
      <c r="FN811" s="592"/>
      <c r="FP811" s="602"/>
      <c r="FQ811" s="544"/>
      <c r="FR811" s="93"/>
      <c r="FS811" s="101"/>
      <c r="FT811" s="544"/>
      <c r="FU811" s="544"/>
      <c r="FV811" s="544"/>
      <c r="FW811" s="544"/>
      <c r="FX811" s="544"/>
      <c r="FY811" s="544"/>
      <c r="FZ811" s="544"/>
      <c r="GA811" s="544"/>
      <c r="GB811" s="544"/>
      <c r="GC811" s="544"/>
      <c r="GD811" s="544"/>
      <c r="GE811" s="544"/>
      <c r="GF811" s="544"/>
      <c r="GG811" s="544"/>
      <c r="GH811" s="544"/>
      <c r="GI811" s="544"/>
      <c r="GJ811" s="544"/>
      <c r="GK811" s="544"/>
      <c r="GL811" s="544"/>
      <c r="GM811" s="544"/>
      <c r="GN811" s="544"/>
      <c r="GO811" s="544"/>
      <c r="GP811" s="544"/>
      <c r="GQ811" s="544"/>
      <c r="GR811" s="74"/>
      <c r="GS811" s="74"/>
    </row>
    <row r="812" spans="1:201" hidden="1" x14ac:dyDescent="0.25">
      <c r="A812" s="101">
        <v>693</v>
      </c>
      <c r="B812" s="228">
        <f>COUNTIFS($E$1:E812,E812,$G$1:G812,G812)</f>
        <v>1</v>
      </c>
      <c r="C812" s="228"/>
      <c r="D812" s="966">
        <v>10278</v>
      </c>
      <c r="E812" s="223" t="s">
        <v>2307</v>
      </c>
      <c r="F812" s="223" t="s">
        <v>2308</v>
      </c>
      <c r="G812" s="230">
        <v>535413094</v>
      </c>
      <c r="H812" s="230">
        <f t="shared" si="24"/>
        <v>66</v>
      </c>
      <c r="I812" s="223" t="s">
        <v>2306</v>
      </c>
      <c r="J812" s="223" t="s">
        <v>2309</v>
      </c>
      <c r="K812" s="230" t="s">
        <v>53</v>
      </c>
      <c r="L812" s="107" t="s">
        <v>48</v>
      </c>
      <c r="M812" s="230">
        <v>6</v>
      </c>
      <c r="N812" s="231" t="s">
        <v>514</v>
      </c>
      <c r="O812" s="231" t="s">
        <v>965</v>
      </c>
      <c r="Q812" s="231" t="s">
        <v>2447</v>
      </c>
      <c r="T812" s="238" t="s">
        <v>545</v>
      </c>
      <c r="U812" s="238" t="s">
        <v>545</v>
      </c>
      <c r="V812" s="238" t="s">
        <v>545</v>
      </c>
      <c r="W812" s="564" t="s">
        <v>1882</v>
      </c>
      <c r="X812" s="238" t="s">
        <v>545</v>
      </c>
      <c r="Y812" s="238" t="s">
        <v>545</v>
      </c>
      <c r="Z812" s="238" t="s">
        <v>545</v>
      </c>
      <c r="DP812" s="545" t="s">
        <v>161</v>
      </c>
      <c r="DX812" s="223" t="s">
        <v>863</v>
      </c>
      <c r="DY812" s="223" t="s">
        <v>863</v>
      </c>
      <c r="DZ812" s="223" t="s">
        <v>863</v>
      </c>
      <c r="EA812" s="223" t="s">
        <v>863</v>
      </c>
      <c r="EB812" s="223" t="s">
        <v>863</v>
      </c>
      <c r="EC812" s="223" t="s">
        <v>863</v>
      </c>
      <c r="ED812" s="223" t="s">
        <v>863</v>
      </c>
      <c r="EE812" s="223" t="s">
        <v>863</v>
      </c>
      <c r="EF812" s="223" t="s">
        <v>863</v>
      </c>
      <c r="EG812" s="223" t="s">
        <v>863</v>
      </c>
      <c r="EX812" s="35"/>
      <c r="FD812" s="612"/>
      <c r="FE812" s="601"/>
      <c r="FF812" s="93"/>
      <c r="FJ812" s="589"/>
      <c r="FK812" s="589"/>
      <c r="FM812" s="591"/>
      <c r="FN812" s="592"/>
      <c r="FP812" s="602"/>
      <c r="FQ812" s="544"/>
      <c r="FR812" s="93"/>
      <c r="FS812" s="101"/>
      <c r="FT812" s="544"/>
      <c r="FU812" s="544"/>
      <c r="FV812" s="544"/>
      <c r="FW812" s="544"/>
      <c r="FX812" s="544"/>
      <c r="FY812" s="544"/>
      <c r="FZ812" s="544"/>
      <c r="GA812" s="544"/>
      <c r="GB812" s="544"/>
      <c r="GC812" s="544"/>
      <c r="GD812" s="544"/>
      <c r="GE812" s="544"/>
      <c r="GF812" s="544"/>
      <c r="GG812" s="544"/>
      <c r="GH812" s="544"/>
      <c r="GI812" s="544"/>
      <c r="GJ812" s="544"/>
      <c r="GK812" s="544"/>
      <c r="GL812" s="544"/>
      <c r="GM812" s="544"/>
      <c r="GN812" s="544"/>
      <c r="GO812" s="544"/>
      <c r="GP812" s="544"/>
      <c r="GQ812" s="544"/>
      <c r="GR812" s="74"/>
      <c r="GS812" s="74"/>
    </row>
    <row r="813" spans="1:201" hidden="1" x14ac:dyDescent="0.25">
      <c r="A813" s="101">
        <v>694</v>
      </c>
      <c r="B813" s="228">
        <f>COUNTIFS($E$1:E813,E813,$G$1:G813,G813)</f>
        <v>1</v>
      </c>
      <c r="C813" s="228"/>
      <c r="D813" s="966">
        <v>10287</v>
      </c>
      <c r="E813" s="223" t="s">
        <v>2310</v>
      </c>
      <c r="F813" s="223" t="s">
        <v>2311</v>
      </c>
      <c r="G813" s="230">
        <v>455102410</v>
      </c>
      <c r="H813" s="230">
        <f t="shared" si="24"/>
        <v>74</v>
      </c>
      <c r="I813" s="223" t="s">
        <v>2312</v>
      </c>
      <c r="J813" s="223" t="s">
        <v>27</v>
      </c>
      <c r="K813" s="230" t="s">
        <v>53</v>
      </c>
      <c r="L813" s="107" t="s">
        <v>48</v>
      </c>
      <c r="M813" s="223">
        <v>5</v>
      </c>
      <c r="N813" s="231" t="s">
        <v>2282</v>
      </c>
      <c r="O813" s="226" t="s">
        <v>863</v>
      </c>
      <c r="Q813" s="231" t="s">
        <v>2447</v>
      </c>
      <c r="T813" s="238" t="s">
        <v>545</v>
      </c>
      <c r="U813" s="238" t="s">
        <v>545</v>
      </c>
      <c r="V813" s="238" t="s">
        <v>545</v>
      </c>
      <c r="W813" s="564" t="s">
        <v>1882</v>
      </c>
      <c r="X813" s="238" t="s">
        <v>545</v>
      </c>
      <c r="Y813" s="238" t="s">
        <v>545</v>
      </c>
      <c r="Z813" s="238" t="s">
        <v>545</v>
      </c>
      <c r="DP813" s="545" t="s">
        <v>158</v>
      </c>
      <c r="DX813" s="230">
        <v>3.5</v>
      </c>
      <c r="DY813" s="223" t="s">
        <v>863</v>
      </c>
      <c r="DZ813" s="230">
        <v>517</v>
      </c>
      <c r="EA813" s="223">
        <v>44.1</v>
      </c>
      <c r="EB813" s="223">
        <v>55.9</v>
      </c>
      <c r="EC813" s="223" t="s">
        <v>863</v>
      </c>
      <c r="ED813" s="223" t="s">
        <v>863</v>
      </c>
      <c r="EE813" s="223" t="s">
        <v>863</v>
      </c>
      <c r="EF813" s="223" t="s">
        <v>863</v>
      </c>
      <c r="EG813" s="223">
        <v>0</v>
      </c>
      <c r="EX813" s="35"/>
      <c r="FD813" s="612"/>
      <c r="FE813" s="601"/>
      <c r="FF813" s="93"/>
      <c r="FJ813" s="589"/>
      <c r="FK813" s="589"/>
      <c r="FM813" s="591"/>
      <c r="FN813" s="592"/>
      <c r="FP813" s="602"/>
      <c r="FQ813" s="544"/>
      <c r="FR813" s="93"/>
      <c r="FS813" s="101"/>
      <c r="FT813" s="544"/>
      <c r="FU813" s="544"/>
      <c r="FV813" s="544"/>
      <c r="FW813" s="544"/>
      <c r="FX813" s="544"/>
      <c r="FY813" s="544"/>
      <c r="FZ813" s="544"/>
      <c r="GA813" s="544"/>
      <c r="GB813" s="544"/>
      <c r="GC813" s="544"/>
      <c r="GD813" s="544"/>
      <c r="GE813" s="544"/>
      <c r="GF813" s="544"/>
      <c r="GG813" s="544"/>
      <c r="GH813" s="544"/>
      <c r="GI813" s="544"/>
      <c r="GJ813" s="544"/>
      <c r="GK813" s="544"/>
      <c r="GL813" s="544"/>
      <c r="GM813" s="544"/>
      <c r="GN813" s="544"/>
      <c r="GO813" s="544"/>
      <c r="GP813" s="544"/>
      <c r="GQ813" s="544"/>
      <c r="GR813" s="74"/>
      <c r="GS813" s="74"/>
    </row>
    <row r="814" spans="1:201" hidden="1" x14ac:dyDescent="0.25">
      <c r="A814" s="101">
        <v>695</v>
      </c>
      <c r="B814" s="228">
        <f>COUNTIFS($E$1:E814,E814,$G$1:G814,G814)</f>
        <v>1</v>
      </c>
      <c r="C814" s="228"/>
      <c r="D814" s="966">
        <v>10288</v>
      </c>
      <c r="E814" s="223" t="s">
        <v>2313</v>
      </c>
      <c r="F814" s="223" t="s">
        <v>2314</v>
      </c>
      <c r="G814" s="230">
        <v>6656200210</v>
      </c>
      <c r="H814" s="230">
        <f t="shared" si="24"/>
        <v>53</v>
      </c>
      <c r="I814" s="223" t="s">
        <v>2312</v>
      </c>
      <c r="J814" s="223" t="s">
        <v>301</v>
      </c>
      <c r="K814" s="230" t="s">
        <v>53</v>
      </c>
      <c r="L814" s="107" t="s">
        <v>48</v>
      </c>
      <c r="M814" s="223">
        <v>12</v>
      </c>
      <c r="N814" s="231" t="s">
        <v>1551</v>
      </c>
      <c r="O814" s="226" t="s">
        <v>863</v>
      </c>
      <c r="Q814" s="231" t="s">
        <v>2447</v>
      </c>
      <c r="T814" s="238" t="s">
        <v>545</v>
      </c>
      <c r="U814" s="238" t="s">
        <v>1214</v>
      </c>
      <c r="V814" s="238" t="s">
        <v>545</v>
      </c>
      <c r="W814" s="249" t="s">
        <v>1298</v>
      </c>
      <c r="X814" s="238" t="s">
        <v>808</v>
      </c>
      <c r="Y814" s="238" t="s">
        <v>545</v>
      </c>
      <c r="Z814" s="238" t="s">
        <v>545</v>
      </c>
      <c r="DP814" s="545" t="s">
        <v>161</v>
      </c>
      <c r="DX814" s="223" t="s">
        <v>863</v>
      </c>
      <c r="DY814" s="223" t="s">
        <v>863</v>
      </c>
      <c r="DZ814" s="230">
        <v>242</v>
      </c>
      <c r="EA814" s="223">
        <v>9.1</v>
      </c>
      <c r="EB814" s="223">
        <v>90.9</v>
      </c>
      <c r="EC814" s="223" t="s">
        <v>863</v>
      </c>
      <c r="ED814" s="223" t="s">
        <v>863</v>
      </c>
      <c r="EE814" s="223" t="s">
        <v>863</v>
      </c>
      <c r="EF814" s="223" t="s">
        <v>863</v>
      </c>
      <c r="EG814" s="223">
        <v>0</v>
      </c>
      <c r="EX814" s="35"/>
      <c r="FD814" s="612"/>
      <c r="FE814" s="601"/>
      <c r="FF814" s="93"/>
      <c r="FJ814" s="589"/>
      <c r="FK814" s="589"/>
      <c r="FM814" s="591"/>
      <c r="FN814" s="592"/>
      <c r="FP814" s="602"/>
      <c r="FQ814" s="544"/>
      <c r="FR814" s="93"/>
      <c r="FS814" s="101"/>
      <c r="FT814" s="544"/>
      <c r="FU814" s="544"/>
      <c r="FV814" s="544"/>
      <c r="FW814" s="544"/>
      <c r="FX814" s="544"/>
      <c r="FY814" s="544"/>
      <c r="FZ814" s="544"/>
      <c r="GA814" s="544"/>
      <c r="GB814" s="544"/>
      <c r="GC814" s="544"/>
      <c r="GD814" s="544"/>
      <c r="GE814" s="544"/>
      <c r="GF814" s="544"/>
      <c r="GG814" s="544"/>
      <c r="GH814" s="544"/>
      <c r="GI814" s="544"/>
      <c r="GJ814" s="544"/>
      <c r="GK814" s="544"/>
      <c r="GL814" s="544"/>
      <c r="GM814" s="544"/>
      <c r="GN814" s="544"/>
      <c r="GO814" s="544"/>
      <c r="GP814" s="544"/>
      <c r="GQ814" s="544"/>
      <c r="GR814" s="74"/>
      <c r="GS814" s="74"/>
    </row>
    <row r="815" spans="1:201" hidden="1" x14ac:dyDescent="0.25">
      <c r="A815" s="101">
        <v>696</v>
      </c>
      <c r="B815" s="228">
        <f>COUNTIFS($E$1:E815,E815,$G$1:G815,G815)</f>
        <v>1</v>
      </c>
      <c r="C815" s="228"/>
      <c r="D815" s="966">
        <v>10289</v>
      </c>
      <c r="E815" s="223" t="s">
        <v>2315</v>
      </c>
      <c r="F815" s="223" t="s">
        <v>55</v>
      </c>
      <c r="G815" s="230">
        <v>6162090605</v>
      </c>
      <c r="H815" s="230">
        <f t="shared" si="24"/>
        <v>58</v>
      </c>
      <c r="I815" s="223" t="s">
        <v>2312</v>
      </c>
      <c r="J815" s="223" t="s">
        <v>92</v>
      </c>
      <c r="K815" s="230" t="s">
        <v>53</v>
      </c>
      <c r="L815" s="107" t="s">
        <v>48</v>
      </c>
      <c r="M815" s="223">
        <v>6</v>
      </c>
      <c r="N815" s="231" t="s">
        <v>825</v>
      </c>
      <c r="O815" s="226" t="s">
        <v>863</v>
      </c>
      <c r="Q815" s="231" t="s">
        <v>2447</v>
      </c>
      <c r="T815" s="238" t="s">
        <v>545</v>
      </c>
      <c r="U815" s="238" t="s">
        <v>545</v>
      </c>
      <c r="V815" s="238" t="s">
        <v>545</v>
      </c>
      <c r="W815" s="564" t="s">
        <v>1882</v>
      </c>
      <c r="X815" s="238" t="s">
        <v>545</v>
      </c>
      <c r="Y815" s="238" t="s">
        <v>545</v>
      </c>
      <c r="Z815" s="238" t="s">
        <v>545</v>
      </c>
      <c r="DP815" s="545" t="s">
        <v>161</v>
      </c>
      <c r="DX815" s="223" t="s">
        <v>863</v>
      </c>
      <c r="DY815" s="223" t="s">
        <v>863</v>
      </c>
      <c r="DZ815" s="230">
        <v>188</v>
      </c>
      <c r="EA815" s="223">
        <v>50</v>
      </c>
      <c r="EB815" s="223">
        <v>50</v>
      </c>
      <c r="EC815" s="223" t="s">
        <v>863</v>
      </c>
      <c r="ED815" s="223" t="s">
        <v>863</v>
      </c>
      <c r="EE815" s="223" t="s">
        <v>863</v>
      </c>
      <c r="EF815" s="223" t="s">
        <v>863</v>
      </c>
      <c r="EG815" s="223">
        <v>0</v>
      </c>
      <c r="EX815" s="35"/>
      <c r="FD815" s="612"/>
      <c r="FE815" s="601"/>
      <c r="FF815" s="93"/>
      <c r="FJ815" s="589"/>
      <c r="FK815" s="589"/>
      <c r="FM815" s="591"/>
      <c r="FN815" s="592"/>
      <c r="FP815" s="602"/>
      <c r="FQ815" s="544"/>
      <c r="FR815" s="93"/>
      <c r="FS815" s="101"/>
      <c r="FT815" s="544"/>
      <c r="FU815" s="544"/>
      <c r="FV815" s="544"/>
      <c r="FW815" s="544"/>
      <c r="FX815" s="544"/>
      <c r="FY815" s="544"/>
      <c r="FZ815" s="544"/>
      <c r="GA815" s="544"/>
      <c r="GB815" s="544"/>
      <c r="GC815" s="544"/>
      <c r="GD815" s="544"/>
      <c r="GE815" s="544"/>
      <c r="GF815" s="544"/>
      <c r="GG815" s="544"/>
      <c r="GH815" s="544"/>
      <c r="GI815" s="544"/>
      <c r="GJ815" s="544"/>
      <c r="GK815" s="544"/>
      <c r="GL815" s="544"/>
      <c r="GM815" s="544"/>
      <c r="GN815" s="544"/>
      <c r="GO815" s="544"/>
      <c r="GP815" s="544"/>
      <c r="GQ815" s="544"/>
      <c r="GR815" s="74"/>
      <c r="GS815" s="74"/>
    </row>
    <row r="816" spans="1:201" hidden="1" x14ac:dyDescent="0.25">
      <c r="A816" s="101">
        <v>697</v>
      </c>
      <c r="B816" s="228">
        <f>COUNTIFS($E$1:E816,E816,$G$1:G816,G816)</f>
        <v>1</v>
      </c>
      <c r="C816" s="228"/>
      <c r="D816" s="966">
        <v>10291</v>
      </c>
      <c r="E816" s="223" t="s">
        <v>2316</v>
      </c>
      <c r="F816" s="223" t="s">
        <v>2081</v>
      </c>
      <c r="G816" s="230">
        <v>5707170656</v>
      </c>
      <c r="H816" s="230">
        <f t="shared" si="24"/>
        <v>62</v>
      </c>
      <c r="I816" s="223" t="s">
        <v>2312</v>
      </c>
      <c r="J816" s="223" t="s">
        <v>331</v>
      </c>
      <c r="K816" s="223" t="s">
        <v>948</v>
      </c>
      <c r="L816" s="107" t="s">
        <v>48</v>
      </c>
      <c r="M816" s="223">
        <v>4</v>
      </c>
      <c r="N816" s="231" t="s">
        <v>1879</v>
      </c>
      <c r="O816" s="226" t="s">
        <v>863</v>
      </c>
      <c r="Q816" s="231" t="s">
        <v>2450</v>
      </c>
      <c r="T816" s="238" t="s">
        <v>1545</v>
      </c>
      <c r="U816" s="238" t="s">
        <v>1214</v>
      </c>
      <c r="V816" s="238" t="s">
        <v>545</v>
      </c>
      <c r="W816" s="249" t="s">
        <v>1298</v>
      </c>
      <c r="X816" s="238" t="s">
        <v>808</v>
      </c>
      <c r="Y816" s="238" t="s">
        <v>545</v>
      </c>
      <c r="Z816" s="238" t="s">
        <v>545</v>
      </c>
      <c r="DP816" s="545" t="s">
        <v>710</v>
      </c>
      <c r="DQ816" s="223">
        <v>1</v>
      </c>
      <c r="DR816" s="546" t="s">
        <v>31</v>
      </c>
      <c r="DS816" s="546" t="s">
        <v>1028</v>
      </c>
      <c r="DX816" s="230">
        <v>262.2</v>
      </c>
      <c r="DY816" s="230">
        <v>569.4</v>
      </c>
      <c r="DZ816" s="223" t="s">
        <v>863</v>
      </c>
      <c r="EA816" s="223" t="s">
        <v>863</v>
      </c>
      <c r="EB816" s="223" t="s">
        <v>863</v>
      </c>
      <c r="EC816" s="223" t="s">
        <v>863</v>
      </c>
      <c r="ED816" s="223" t="s">
        <v>863</v>
      </c>
      <c r="EE816" s="223" t="s">
        <v>863</v>
      </c>
      <c r="EF816" s="223" t="s">
        <v>863</v>
      </c>
      <c r="EG816" s="844" t="s">
        <v>2780</v>
      </c>
      <c r="EH816" s="547">
        <v>6</v>
      </c>
      <c r="EQ816" s="548">
        <v>3</v>
      </c>
      <c r="ES816" s="1069" t="s">
        <v>1163</v>
      </c>
      <c r="ET816" s="1069" t="s">
        <v>1163</v>
      </c>
      <c r="EX816" s="35"/>
      <c r="FD816" s="612"/>
      <c r="FE816" s="601"/>
      <c r="FF816" s="93"/>
      <c r="FJ816" s="589"/>
      <c r="FK816" s="589"/>
      <c r="FM816" s="591"/>
      <c r="FN816" s="592"/>
      <c r="FP816" s="602"/>
      <c r="FQ816" s="544"/>
      <c r="FR816" s="93"/>
      <c r="FS816" s="101"/>
      <c r="FT816" s="544"/>
      <c r="FU816" s="544"/>
      <c r="FV816" s="544"/>
      <c r="FW816" s="544"/>
      <c r="FX816" s="544"/>
      <c r="FY816" s="544"/>
      <c r="FZ816" s="544"/>
      <c r="GA816" s="544"/>
      <c r="GB816" s="544"/>
      <c r="GC816" s="544"/>
      <c r="GD816" s="544"/>
      <c r="GE816" s="544"/>
      <c r="GF816" s="544"/>
      <c r="GG816" s="544"/>
      <c r="GH816" s="544"/>
      <c r="GI816" s="544"/>
      <c r="GJ816" s="544"/>
      <c r="GK816" s="544"/>
      <c r="GL816" s="544"/>
      <c r="GM816" s="544"/>
      <c r="GN816" s="544"/>
      <c r="GO816" s="544"/>
      <c r="GP816" s="544"/>
      <c r="GQ816" s="544"/>
      <c r="GR816" s="74"/>
      <c r="GS816" s="74"/>
    </row>
    <row r="817" spans="1:201" s="552" customFormat="1" hidden="1" x14ac:dyDescent="0.25">
      <c r="A817" s="101">
        <v>698</v>
      </c>
      <c r="B817" s="228">
        <f>COUNTIFS($E$1:E817,E817,$G$1:G817,G817)</f>
        <v>1</v>
      </c>
      <c r="C817" s="228"/>
      <c r="D817" s="966">
        <v>10300</v>
      </c>
      <c r="E817" s="223" t="s">
        <v>2317</v>
      </c>
      <c r="F817" s="223" t="s">
        <v>1699</v>
      </c>
      <c r="G817" s="230">
        <v>531215190</v>
      </c>
      <c r="H817" s="230">
        <f t="shared" si="24"/>
        <v>66</v>
      </c>
      <c r="I817" s="223" t="s">
        <v>2318</v>
      </c>
      <c r="J817" s="223" t="s">
        <v>973</v>
      </c>
      <c r="K817" s="230" t="s">
        <v>53</v>
      </c>
      <c r="L817" s="107" t="s">
        <v>48</v>
      </c>
      <c r="M817" s="223">
        <v>6</v>
      </c>
      <c r="N817" s="231" t="s">
        <v>336</v>
      </c>
      <c r="O817" s="226" t="s">
        <v>863</v>
      </c>
      <c r="P817" s="224"/>
      <c r="Q817" s="231" t="s">
        <v>2450</v>
      </c>
      <c r="R817" s="66"/>
      <c r="S817" s="66"/>
      <c r="T817" s="238" t="s">
        <v>1545</v>
      </c>
      <c r="U817" s="238" t="s">
        <v>1214</v>
      </c>
      <c r="V817" s="238" t="s">
        <v>545</v>
      </c>
      <c r="W817" s="249" t="s">
        <v>1298</v>
      </c>
      <c r="X817" s="238" t="s">
        <v>808</v>
      </c>
      <c r="Y817" s="238" t="s">
        <v>545</v>
      </c>
      <c r="Z817" s="238" t="s">
        <v>545</v>
      </c>
      <c r="AA817" s="72"/>
      <c r="AB817" s="72"/>
      <c r="AC817" s="226"/>
      <c r="AD817" s="226"/>
      <c r="AE817" s="226"/>
      <c r="AF817" s="226"/>
      <c r="AG817" s="226"/>
      <c r="AH817" s="76"/>
      <c r="AI817" s="72"/>
      <c r="AJ817" s="226"/>
      <c r="AK817" s="226"/>
      <c r="AL817" s="338"/>
      <c r="AM817" s="226"/>
      <c r="AN817" s="226"/>
      <c r="AO817" s="226"/>
      <c r="AP817" s="370"/>
      <c r="AQ817" s="487"/>
      <c r="AR817" s="488"/>
      <c r="AS817" s="322"/>
      <c r="AT817" s="153"/>
      <c r="AU817" s="4"/>
      <c r="AV817" s="519"/>
      <c r="AW817" s="226"/>
      <c r="AX817" s="340"/>
      <c r="AY817" s="226"/>
      <c r="AZ817" s="226"/>
      <c r="BA817" s="345"/>
      <c r="BB817" s="226"/>
      <c r="BC817" s="491"/>
      <c r="BD817" s="62"/>
      <c r="BE817" s="226"/>
      <c r="BF817" s="226"/>
      <c r="BG817" s="226"/>
      <c r="BH817" s="226"/>
      <c r="BI817" s="226"/>
      <c r="BJ817" s="226"/>
      <c r="BK817" s="226"/>
      <c r="BL817" s="341"/>
      <c r="BM817" s="342"/>
      <c r="BN817" s="226"/>
      <c r="BO817" s="226"/>
      <c r="BP817" s="226"/>
      <c r="BQ817" s="1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226"/>
      <c r="CE817" s="226"/>
      <c r="CF817" s="226"/>
      <c r="CG817" s="226"/>
      <c r="CH817" s="226"/>
      <c r="CI817" s="226"/>
      <c r="CJ817" s="226"/>
      <c r="CK817" s="226"/>
      <c r="CL817" s="226"/>
      <c r="CM817" s="226"/>
      <c r="CN817" s="66"/>
      <c r="CO817" s="66"/>
      <c r="CP817" s="66"/>
      <c r="CQ817" s="66"/>
      <c r="CR817" s="66"/>
      <c r="CS817" s="66"/>
      <c r="CT817" s="66"/>
      <c r="CU817" s="348"/>
      <c r="CV817" s="226"/>
      <c r="CW817" s="226"/>
      <c r="CX817" s="226"/>
      <c r="CY817" s="226"/>
      <c r="CZ817" s="226"/>
      <c r="DA817" s="226"/>
      <c r="DB817" s="335"/>
      <c r="DC817" s="226"/>
      <c r="DD817" s="226"/>
      <c r="DE817" s="226"/>
      <c r="DF817" s="226"/>
      <c r="DG817" s="226"/>
      <c r="DH817" s="226"/>
      <c r="DI817" s="4"/>
      <c r="DJ817" s="226"/>
      <c r="DK817" s="226"/>
      <c r="DL817" s="226"/>
      <c r="DM817" s="226"/>
      <c r="DN817" s="62"/>
      <c r="DO817" s="62"/>
      <c r="DP817" s="545" t="s">
        <v>2497</v>
      </c>
      <c r="DQ817" s="230"/>
      <c r="DR817" s="547"/>
      <c r="DS817" s="547"/>
      <c r="DT817" s="230"/>
      <c r="DU817" s="230"/>
      <c r="DV817" s="230"/>
      <c r="DW817" s="230"/>
      <c r="DX817" s="223" t="s">
        <v>863</v>
      </c>
      <c r="DY817" s="223" t="s">
        <v>863</v>
      </c>
      <c r="DZ817" s="230">
        <v>466</v>
      </c>
      <c r="EA817" s="223">
        <v>29.8</v>
      </c>
      <c r="EB817" s="223">
        <v>70.2</v>
      </c>
      <c r="EC817" s="457">
        <v>10.199999999999999</v>
      </c>
      <c r="ED817" s="457">
        <v>2740</v>
      </c>
      <c r="EE817" s="485" t="s">
        <v>863</v>
      </c>
      <c r="EF817" s="457">
        <v>5.05</v>
      </c>
      <c r="EG817" s="223">
        <v>0</v>
      </c>
      <c r="EH817" s="547"/>
      <c r="EI817" s="282"/>
      <c r="EJ817" s="282"/>
      <c r="EK817" s="457"/>
      <c r="EL817" s="457"/>
      <c r="EM817" s="457"/>
      <c r="EN817" s="457"/>
      <c r="EO817" s="457"/>
      <c r="EP817" s="548"/>
      <c r="EQ817" s="548"/>
      <c r="ER817" s="457"/>
      <c r="ES817" s="548"/>
      <c r="ET817" s="548"/>
      <c r="EU817" s="457"/>
      <c r="EV817" s="457"/>
      <c r="EW817" s="457"/>
      <c r="EX817" s="35"/>
      <c r="EY817" s="93"/>
      <c r="EZ817" s="93"/>
      <c r="FA817" s="93"/>
      <c r="FB817" s="93"/>
      <c r="FC817" s="93"/>
      <c r="FD817" s="612"/>
      <c r="FE817" s="601"/>
      <c r="FF817" s="93"/>
      <c r="FG817" s="93"/>
      <c r="FH817" s="93"/>
      <c r="FI817" s="93"/>
      <c r="FJ817" s="589"/>
      <c r="FK817" s="589"/>
      <c r="FL817" s="589"/>
      <c r="FM817" s="591"/>
      <c r="FN817" s="592"/>
      <c r="FO817" s="592"/>
      <c r="FP817" s="602"/>
      <c r="FQ817" s="544"/>
      <c r="FR817" s="93"/>
      <c r="FS817" s="101"/>
      <c r="FT817" s="93"/>
      <c r="FU817" s="544"/>
      <c r="FV817" s="544"/>
      <c r="FW817" s="544"/>
      <c r="FX817" s="544"/>
      <c r="FY817" s="544"/>
      <c r="FZ817" s="544"/>
      <c r="GA817" s="544"/>
      <c r="GB817" s="544"/>
      <c r="GC817" s="544"/>
      <c r="GD817" s="544"/>
      <c r="GE817" s="544"/>
      <c r="GF817" s="544"/>
      <c r="GG817" s="544"/>
      <c r="GH817" s="544"/>
      <c r="GI817" s="544"/>
      <c r="GJ817" s="544"/>
      <c r="GK817" s="544"/>
      <c r="GL817" s="544"/>
      <c r="GM817" s="544"/>
      <c r="GN817" s="544"/>
      <c r="GO817" s="544"/>
      <c r="GP817" s="544"/>
      <c r="GQ817" s="544"/>
      <c r="GR817" s="74"/>
      <c r="GS817" s="74"/>
    </row>
    <row r="818" spans="1:201" hidden="1" x14ac:dyDescent="0.25">
      <c r="A818" s="101">
        <v>699</v>
      </c>
      <c r="B818" s="228">
        <f>COUNTIFS($E$1:E818,E818,$G$1:G818,G818)</f>
        <v>1</v>
      </c>
      <c r="C818" s="228"/>
      <c r="D818" s="1046">
        <v>10301</v>
      </c>
      <c r="E818" s="209" t="s">
        <v>2319</v>
      </c>
      <c r="F818" s="209" t="s">
        <v>49</v>
      </c>
      <c r="G818" s="207">
        <v>485209405</v>
      </c>
      <c r="H818" s="230">
        <f t="shared" si="24"/>
        <v>71</v>
      </c>
      <c r="I818" s="209" t="s">
        <v>2318</v>
      </c>
      <c r="J818" s="209" t="s">
        <v>2320</v>
      </c>
      <c r="K818" s="207" t="s">
        <v>53</v>
      </c>
      <c r="L818" s="562" t="s">
        <v>48</v>
      </c>
      <c r="M818" s="209">
        <v>6</v>
      </c>
      <c r="N818" s="208" t="s">
        <v>2282</v>
      </c>
      <c r="O818" s="213" t="s">
        <v>863</v>
      </c>
      <c r="Q818" s="208" t="s">
        <v>2450</v>
      </c>
      <c r="T818" s="238" t="s">
        <v>545</v>
      </c>
      <c r="U818" s="238" t="s">
        <v>545</v>
      </c>
      <c r="V818" s="238" t="s">
        <v>545</v>
      </c>
      <c r="W818" s="564" t="s">
        <v>1882</v>
      </c>
      <c r="X818" s="238" t="s">
        <v>545</v>
      </c>
      <c r="Y818" s="238" t="s">
        <v>545</v>
      </c>
      <c r="Z818" s="238" t="s">
        <v>545</v>
      </c>
      <c r="DP818" s="545" t="s">
        <v>161</v>
      </c>
      <c r="DX818" s="223" t="s">
        <v>863</v>
      </c>
      <c r="DY818" s="223" t="s">
        <v>863</v>
      </c>
      <c r="DZ818" s="230">
        <v>144</v>
      </c>
      <c r="EA818" s="223">
        <v>29.2</v>
      </c>
      <c r="EB818" s="223">
        <v>70.8</v>
      </c>
      <c r="EC818" s="218" t="s">
        <v>863</v>
      </c>
      <c r="ED818" s="218" t="s">
        <v>863</v>
      </c>
      <c r="EE818" s="218" t="s">
        <v>863</v>
      </c>
      <c r="EF818" s="218" t="s">
        <v>863</v>
      </c>
      <c r="EG818" s="223">
        <v>0</v>
      </c>
      <c r="EX818" s="35"/>
      <c r="FD818" s="612"/>
      <c r="FE818" s="601"/>
      <c r="FF818" s="93"/>
      <c r="FJ818" s="589"/>
      <c r="FK818" s="589"/>
      <c r="FM818" s="591"/>
      <c r="FN818" s="592"/>
      <c r="FP818" s="602"/>
      <c r="FQ818" s="544"/>
      <c r="FR818" s="93"/>
      <c r="FS818" s="101"/>
      <c r="FU818" s="544"/>
      <c r="FV818" s="544"/>
      <c r="FW818" s="544"/>
      <c r="FX818" s="544"/>
      <c r="FY818" s="544"/>
      <c r="FZ818" s="544"/>
      <c r="GA818" s="544"/>
      <c r="GB818" s="544"/>
      <c r="GC818" s="544"/>
      <c r="GD818" s="544"/>
      <c r="GE818" s="544"/>
      <c r="GF818" s="544"/>
      <c r="GG818" s="544"/>
      <c r="GH818" s="544"/>
      <c r="GI818" s="544"/>
      <c r="GJ818" s="544"/>
      <c r="GK818" s="544"/>
      <c r="GL818" s="544"/>
      <c r="GM818" s="544"/>
      <c r="GN818" s="544"/>
      <c r="GO818" s="544"/>
      <c r="GP818" s="544"/>
      <c r="GQ818" s="544"/>
      <c r="GR818" s="74"/>
      <c r="GS818" s="74"/>
    </row>
    <row r="819" spans="1:201" hidden="1" x14ac:dyDescent="0.25">
      <c r="A819" s="101">
        <v>700</v>
      </c>
      <c r="B819" s="228">
        <f>COUNTIFS($E$1:E819,E819,$G$1:G819,G819)</f>
        <v>1</v>
      </c>
      <c r="C819" s="228"/>
      <c r="D819" s="966">
        <v>10312</v>
      </c>
      <c r="E819" s="223" t="s">
        <v>2321</v>
      </c>
      <c r="F819" s="223" t="s">
        <v>303</v>
      </c>
      <c r="G819" s="230">
        <v>7751294474</v>
      </c>
      <c r="H819" s="230">
        <f t="shared" si="24"/>
        <v>42</v>
      </c>
      <c r="I819" s="223" t="s">
        <v>2322</v>
      </c>
      <c r="J819" s="223" t="s">
        <v>2275</v>
      </c>
      <c r="K819" s="230" t="s">
        <v>53</v>
      </c>
      <c r="L819" s="107" t="s">
        <v>48</v>
      </c>
      <c r="M819" s="223">
        <v>7</v>
      </c>
      <c r="N819" s="231">
        <v>5</v>
      </c>
      <c r="O819" s="226" t="s">
        <v>863</v>
      </c>
      <c r="Q819" s="231" t="s">
        <v>2450</v>
      </c>
      <c r="T819" s="238" t="s">
        <v>545</v>
      </c>
      <c r="U819" s="104" t="s">
        <v>1214</v>
      </c>
      <c r="V819" s="238" t="s">
        <v>545</v>
      </c>
      <c r="W819" s="249" t="s">
        <v>1298</v>
      </c>
      <c r="X819" s="238" t="s">
        <v>808</v>
      </c>
      <c r="Y819" s="238" t="s">
        <v>545</v>
      </c>
      <c r="Z819" s="238" t="s">
        <v>545</v>
      </c>
      <c r="DP819" s="545" t="s">
        <v>158</v>
      </c>
      <c r="DX819" s="223" t="s">
        <v>863</v>
      </c>
      <c r="DY819" s="223" t="s">
        <v>863</v>
      </c>
      <c r="DZ819" s="230">
        <v>330</v>
      </c>
      <c r="EA819" s="230">
        <v>14.8</v>
      </c>
      <c r="EB819" s="230">
        <v>85.2</v>
      </c>
      <c r="EC819" s="223" t="s">
        <v>863</v>
      </c>
      <c r="ED819" s="223" t="s">
        <v>863</v>
      </c>
      <c r="EE819" s="223" t="s">
        <v>863</v>
      </c>
      <c r="EF819" s="223" t="s">
        <v>863</v>
      </c>
      <c r="EG819" s="230">
        <v>0</v>
      </c>
      <c r="EX819" s="35"/>
      <c r="FD819" s="612"/>
      <c r="FE819" s="601"/>
      <c r="FF819" s="93"/>
      <c r="FJ819" s="589"/>
      <c r="FK819" s="589"/>
      <c r="FM819" s="591"/>
      <c r="FN819" s="592"/>
      <c r="FP819" s="602"/>
      <c r="FQ819" s="544"/>
      <c r="FR819" s="93"/>
      <c r="FS819" s="101"/>
      <c r="FU819" s="544"/>
      <c r="FV819" s="544"/>
      <c r="FW819" s="544"/>
      <c r="FX819" s="544"/>
      <c r="FY819" s="544"/>
      <c r="FZ819" s="544"/>
      <c r="GA819" s="544"/>
      <c r="GB819" s="544"/>
      <c r="GC819" s="544"/>
      <c r="GD819" s="544"/>
      <c r="GE819" s="544"/>
      <c r="GF819" s="544"/>
      <c r="GG819" s="544"/>
      <c r="GH819" s="544"/>
      <c r="GI819" s="544"/>
      <c r="GJ819" s="544"/>
      <c r="GK819" s="544"/>
      <c r="GL819" s="544"/>
      <c r="GM819" s="544"/>
      <c r="GN819" s="544"/>
      <c r="GO819" s="544"/>
      <c r="GP819" s="544"/>
      <c r="GQ819" s="544"/>
      <c r="GR819" s="74"/>
      <c r="GS819" s="74"/>
    </row>
    <row r="820" spans="1:201" hidden="1" x14ac:dyDescent="0.25">
      <c r="A820" s="101">
        <v>701</v>
      </c>
      <c r="B820" s="228">
        <f>COUNTIFS($E$1:E820,E820,$G$1:G820,G820)</f>
        <v>1</v>
      </c>
      <c r="C820" s="228"/>
      <c r="D820" s="1046">
        <v>10313</v>
      </c>
      <c r="E820" s="209" t="s">
        <v>2323</v>
      </c>
      <c r="F820" s="209" t="s">
        <v>184</v>
      </c>
      <c r="G820" s="207">
        <v>9009145739</v>
      </c>
      <c r="H820" s="207">
        <f t="shared" si="24"/>
        <v>29</v>
      </c>
      <c r="I820" s="209" t="s">
        <v>2322</v>
      </c>
      <c r="J820" s="209" t="s">
        <v>2324</v>
      </c>
      <c r="K820" s="207" t="s">
        <v>53</v>
      </c>
      <c r="L820" s="562" t="s">
        <v>48</v>
      </c>
      <c r="M820" s="209">
        <v>7</v>
      </c>
      <c r="N820" s="208">
        <v>1</v>
      </c>
      <c r="O820" s="213" t="s">
        <v>863</v>
      </c>
      <c r="Q820" s="208" t="s">
        <v>2450</v>
      </c>
      <c r="T820" s="563" t="s">
        <v>545</v>
      </c>
      <c r="U820" s="563" t="s">
        <v>545</v>
      </c>
      <c r="V820" s="563" t="s">
        <v>545</v>
      </c>
      <c r="W820" s="564" t="s">
        <v>1882</v>
      </c>
      <c r="X820" s="238" t="s">
        <v>545</v>
      </c>
      <c r="Y820" s="238" t="s">
        <v>545</v>
      </c>
      <c r="Z820" s="238" t="s">
        <v>545</v>
      </c>
      <c r="DP820" s="545" t="s">
        <v>158</v>
      </c>
      <c r="DX820" s="223" t="s">
        <v>863</v>
      </c>
      <c r="DY820" s="223" t="s">
        <v>863</v>
      </c>
      <c r="DZ820" s="230">
        <v>251</v>
      </c>
      <c r="EA820" s="230">
        <v>14.7</v>
      </c>
      <c r="EB820" s="230">
        <v>85.3</v>
      </c>
      <c r="EC820" s="223" t="s">
        <v>863</v>
      </c>
      <c r="ED820" s="223" t="s">
        <v>863</v>
      </c>
      <c r="EE820" s="223" t="s">
        <v>863</v>
      </c>
      <c r="EF820" s="223" t="s">
        <v>863</v>
      </c>
      <c r="EG820" s="457" t="s">
        <v>2781</v>
      </c>
      <c r="EX820" s="35"/>
      <c r="FD820" s="612"/>
      <c r="FE820" s="601"/>
      <c r="FF820" s="93"/>
      <c r="FJ820" s="589"/>
      <c r="FK820" s="589"/>
      <c r="FM820" s="591"/>
      <c r="FN820" s="592"/>
      <c r="FP820" s="602"/>
      <c r="FQ820" s="544"/>
      <c r="FR820" s="93"/>
      <c r="FS820" s="101"/>
      <c r="FW820" s="544"/>
      <c r="FX820" s="544"/>
      <c r="FY820" s="544"/>
      <c r="FZ820" s="544"/>
      <c r="GA820" s="544"/>
      <c r="GB820" s="544"/>
      <c r="GC820" s="544"/>
      <c r="GD820" s="544"/>
      <c r="GE820" s="544"/>
      <c r="GF820" s="544"/>
      <c r="GG820" s="544"/>
      <c r="GH820" s="544"/>
      <c r="GI820" s="544"/>
      <c r="GJ820" s="544"/>
      <c r="GK820" s="544"/>
      <c r="GL820" s="544"/>
      <c r="GM820" s="544"/>
      <c r="GN820" s="544"/>
      <c r="GO820" s="544"/>
      <c r="GP820" s="544"/>
      <c r="GQ820" s="544"/>
      <c r="GR820" s="74"/>
      <c r="GS820" s="74"/>
    </row>
    <row r="821" spans="1:201" hidden="1" x14ac:dyDescent="0.25">
      <c r="A821" s="101">
        <v>702</v>
      </c>
      <c r="B821" s="228">
        <f>COUNTIFS($E$1:E821,E821,$G$1:G821,G821)</f>
        <v>1</v>
      </c>
      <c r="C821" s="228"/>
      <c r="D821" s="966">
        <v>10314</v>
      </c>
      <c r="E821" s="223" t="s">
        <v>2325</v>
      </c>
      <c r="F821" s="223" t="s">
        <v>153</v>
      </c>
      <c r="G821" s="230">
        <v>470323412</v>
      </c>
      <c r="H821" s="230">
        <f t="shared" si="24"/>
        <v>72</v>
      </c>
      <c r="I821" s="223" t="s">
        <v>2322</v>
      </c>
      <c r="J821" s="223" t="s">
        <v>34</v>
      </c>
      <c r="K821" s="223" t="s">
        <v>28</v>
      </c>
      <c r="L821" s="107" t="s">
        <v>48</v>
      </c>
      <c r="M821" s="223">
        <v>3</v>
      </c>
      <c r="N821" s="231">
        <v>9</v>
      </c>
      <c r="O821" s="226" t="s">
        <v>969</v>
      </c>
      <c r="Q821" s="231" t="s">
        <v>2451</v>
      </c>
      <c r="T821" s="238" t="s">
        <v>1545</v>
      </c>
      <c r="U821" s="238" t="s">
        <v>1214</v>
      </c>
      <c r="V821" s="238" t="s">
        <v>545</v>
      </c>
      <c r="W821" s="249" t="s">
        <v>1298</v>
      </c>
      <c r="X821" s="238" t="s">
        <v>808</v>
      </c>
      <c r="Y821" s="238" t="s">
        <v>545</v>
      </c>
      <c r="Z821" s="238" t="s">
        <v>545</v>
      </c>
      <c r="DP821" s="545" t="s">
        <v>161</v>
      </c>
      <c r="DX821" s="279" t="s">
        <v>863</v>
      </c>
      <c r="DY821" s="279" t="s">
        <v>863</v>
      </c>
      <c r="DZ821" s="279" t="s">
        <v>863</v>
      </c>
      <c r="EA821" s="279" t="s">
        <v>863</v>
      </c>
      <c r="EB821" s="279" t="s">
        <v>863</v>
      </c>
      <c r="EC821" s="279" t="s">
        <v>863</v>
      </c>
      <c r="ED821" s="279" t="s">
        <v>863</v>
      </c>
      <c r="EE821" s="279" t="s">
        <v>863</v>
      </c>
      <c r="EF821" s="279" t="s">
        <v>863</v>
      </c>
      <c r="EG821" s="279" t="s">
        <v>863</v>
      </c>
      <c r="EX821" s="35"/>
      <c r="FD821" s="612"/>
      <c r="FE821" s="601"/>
      <c r="FF821" s="93"/>
      <c r="FJ821" s="589"/>
      <c r="FK821" s="589"/>
      <c r="FM821" s="591"/>
      <c r="FN821" s="592"/>
      <c r="FP821" s="602"/>
      <c r="FQ821" s="544"/>
      <c r="FR821" s="93"/>
      <c r="FS821" s="101"/>
      <c r="GD821" s="544"/>
      <c r="GE821" s="544"/>
      <c r="GF821" s="544"/>
      <c r="GG821" s="544"/>
      <c r="GH821" s="544"/>
      <c r="GI821" s="544"/>
      <c r="GJ821" s="544"/>
      <c r="GK821" s="544"/>
      <c r="GL821" s="544"/>
      <c r="GM821" s="544"/>
      <c r="GN821" s="544"/>
      <c r="GO821" s="544"/>
      <c r="GP821" s="544"/>
      <c r="GQ821" s="544"/>
      <c r="GR821" s="74"/>
      <c r="GS821" s="74"/>
    </row>
    <row r="822" spans="1:201" hidden="1" x14ac:dyDescent="0.25">
      <c r="A822" s="101">
        <v>703</v>
      </c>
      <c r="B822" s="228">
        <f>COUNTIFS($E$1:E822,E822,$G$1:G822,G822)</f>
        <v>1</v>
      </c>
      <c r="C822" s="228"/>
      <c r="D822" s="966">
        <v>10326</v>
      </c>
      <c r="E822" s="223" t="s">
        <v>2326</v>
      </c>
      <c r="F822" s="223" t="s">
        <v>87</v>
      </c>
      <c r="G822" s="230">
        <v>470220403</v>
      </c>
      <c r="H822" s="230">
        <f t="shared" si="24"/>
        <v>72</v>
      </c>
      <c r="I822" s="223" t="s">
        <v>2327</v>
      </c>
      <c r="J822" s="223" t="s">
        <v>34</v>
      </c>
      <c r="K822" s="230" t="s">
        <v>53</v>
      </c>
      <c r="L822" s="223" t="s">
        <v>48</v>
      </c>
      <c r="M822" s="107">
        <v>11</v>
      </c>
      <c r="N822" s="231" t="s">
        <v>825</v>
      </c>
      <c r="O822" s="231" t="s">
        <v>863</v>
      </c>
      <c r="Q822" s="231" t="s">
        <v>2450</v>
      </c>
      <c r="T822" s="238" t="s">
        <v>545</v>
      </c>
      <c r="U822" s="238" t="s">
        <v>545</v>
      </c>
      <c r="V822" s="238" t="s">
        <v>545</v>
      </c>
      <c r="W822" s="249" t="s">
        <v>1882</v>
      </c>
      <c r="X822" s="238" t="s">
        <v>808</v>
      </c>
      <c r="Y822" s="238" t="s">
        <v>545</v>
      </c>
      <c r="Z822" s="238" t="s">
        <v>545</v>
      </c>
      <c r="DP822" s="545" t="s">
        <v>158</v>
      </c>
      <c r="DX822" s="230">
        <v>1</v>
      </c>
      <c r="DY822" s="223" t="s">
        <v>863</v>
      </c>
      <c r="DZ822" s="230">
        <v>292</v>
      </c>
      <c r="EA822" s="223">
        <v>11.3</v>
      </c>
      <c r="EB822" s="223">
        <v>88.7</v>
      </c>
      <c r="EC822" s="223" t="s">
        <v>863</v>
      </c>
      <c r="ED822" s="223" t="s">
        <v>863</v>
      </c>
      <c r="EE822" s="223" t="s">
        <v>863</v>
      </c>
      <c r="EF822" s="223" t="s">
        <v>863</v>
      </c>
      <c r="EG822" s="223">
        <v>0</v>
      </c>
      <c r="EX822" s="35"/>
      <c r="FD822" s="612"/>
      <c r="FE822" s="601"/>
      <c r="FF822" s="93"/>
      <c r="FJ822" s="589"/>
      <c r="FK822" s="589"/>
      <c r="FM822" s="591"/>
      <c r="FN822" s="592"/>
      <c r="FP822" s="602"/>
      <c r="FQ822" s="544"/>
      <c r="FR822" s="93"/>
      <c r="FS822" s="101"/>
      <c r="GR822" s="225"/>
      <c r="GS822" s="225"/>
    </row>
    <row r="823" spans="1:201" hidden="1" x14ac:dyDescent="0.25">
      <c r="A823" s="101">
        <v>704</v>
      </c>
      <c r="B823" s="228">
        <f>COUNTIFS($E$1:E823,E823,$G$1:G823,G823)</f>
        <v>1</v>
      </c>
      <c r="C823" s="228"/>
      <c r="D823" s="966">
        <v>10327</v>
      </c>
      <c r="E823" s="223" t="s">
        <v>2070</v>
      </c>
      <c r="F823" s="223" t="s">
        <v>184</v>
      </c>
      <c r="G823" s="230">
        <v>8808035808</v>
      </c>
      <c r="H823" s="230">
        <f t="shared" ref="H823:H854" si="25">LEFT(I823,4)-CONCATENATE(19,LEFT(G823,2))</f>
        <v>31</v>
      </c>
      <c r="I823" s="223" t="s">
        <v>2327</v>
      </c>
      <c r="J823" s="223" t="s">
        <v>215</v>
      </c>
      <c r="K823" s="230" t="s">
        <v>53</v>
      </c>
      <c r="L823" s="223" t="s">
        <v>48</v>
      </c>
      <c r="M823" s="107">
        <v>6</v>
      </c>
      <c r="N823" s="231" t="s">
        <v>336</v>
      </c>
      <c r="O823" s="231" t="s">
        <v>863</v>
      </c>
      <c r="Q823" s="231" t="s">
        <v>2450</v>
      </c>
      <c r="T823" s="238" t="s">
        <v>1545</v>
      </c>
      <c r="U823" s="238" t="s">
        <v>1214</v>
      </c>
      <c r="V823" s="238" t="s">
        <v>545</v>
      </c>
      <c r="W823" s="249" t="s">
        <v>1298</v>
      </c>
      <c r="X823" s="238" t="s">
        <v>808</v>
      </c>
      <c r="Y823" s="238" t="s">
        <v>545</v>
      </c>
      <c r="Z823" s="238" t="s">
        <v>545</v>
      </c>
      <c r="DP823" s="545" t="s">
        <v>161</v>
      </c>
      <c r="DX823" s="223" t="s">
        <v>863</v>
      </c>
      <c r="DY823" s="223" t="s">
        <v>863</v>
      </c>
      <c r="DZ823" s="230">
        <v>1318</v>
      </c>
      <c r="EA823" s="230">
        <v>30.6</v>
      </c>
      <c r="EB823" s="230">
        <v>69.400000000000006</v>
      </c>
      <c r="EC823" s="223" t="s">
        <v>863</v>
      </c>
      <c r="ED823" s="223" t="s">
        <v>863</v>
      </c>
      <c r="EE823" s="223" t="s">
        <v>863</v>
      </c>
      <c r="EF823" s="223" t="s">
        <v>863</v>
      </c>
      <c r="EG823" s="223">
        <v>0</v>
      </c>
      <c r="EX823" s="35"/>
      <c r="FD823" s="612"/>
      <c r="FE823" s="601"/>
      <c r="FF823" s="93"/>
      <c r="FJ823" s="589"/>
      <c r="FK823" s="589"/>
      <c r="FM823" s="591"/>
      <c r="FN823" s="592"/>
      <c r="FP823" s="602"/>
      <c r="FQ823" s="544"/>
      <c r="FR823" s="93"/>
      <c r="FS823" s="101"/>
      <c r="GR823" s="225"/>
      <c r="GS823" s="225"/>
    </row>
    <row r="824" spans="1:201" s="552" customFormat="1" hidden="1" x14ac:dyDescent="0.25">
      <c r="A824" s="101">
        <v>705</v>
      </c>
      <c r="B824" s="228">
        <f>COUNTIFS($E$1:E824,E824,$G$1:G824,G824)</f>
        <v>1</v>
      </c>
      <c r="C824" s="228"/>
      <c r="D824" s="966">
        <v>10334</v>
      </c>
      <c r="E824" s="223" t="s">
        <v>755</v>
      </c>
      <c r="F824" s="223" t="s">
        <v>44</v>
      </c>
      <c r="G824" s="230">
        <v>510411006</v>
      </c>
      <c r="H824" s="230">
        <f t="shared" si="25"/>
        <v>68</v>
      </c>
      <c r="I824" s="223" t="s">
        <v>2328</v>
      </c>
      <c r="J824" s="223" t="s">
        <v>2329</v>
      </c>
      <c r="K824" s="230" t="s">
        <v>53</v>
      </c>
      <c r="L824" s="107" t="s">
        <v>48</v>
      </c>
      <c r="M824" s="223">
        <v>4</v>
      </c>
      <c r="N824" s="231">
        <v>9</v>
      </c>
      <c r="O824" s="226" t="s">
        <v>969</v>
      </c>
      <c r="P824" s="224"/>
      <c r="Q824" s="231" t="s">
        <v>2450</v>
      </c>
      <c r="R824" s="66"/>
      <c r="S824" s="66"/>
      <c r="T824" s="238" t="s">
        <v>1545</v>
      </c>
      <c r="U824" s="238" t="s">
        <v>1214</v>
      </c>
      <c r="V824" s="238" t="s">
        <v>545</v>
      </c>
      <c r="W824" s="249" t="s">
        <v>1298</v>
      </c>
      <c r="X824" s="238" t="s">
        <v>808</v>
      </c>
      <c r="Y824" s="238" t="s">
        <v>545</v>
      </c>
      <c r="Z824" s="238" t="s">
        <v>545</v>
      </c>
      <c r="AA824" s="72"/>
      <c r="AB824" s="72"/>
      <c r="AC824" s="226"/>
      <c r="AD824" s="226"/>
      <c r="AE824" s="226"/>
      <c r="AF824" s="226"/>
      <c r="AG824" s="226"/>
      <c r="AH824" s="76"/>
      <c r="AI824" s="72"/>
      <c r="AJ824" s="226"/>
      <c r="AK824" s="226"/>
      <c r="AL824" s="338"/>
      <c r="AM824" s="226"/>
      <c r="AN824" s="226"/>
      <c r="AO824" s="226"/>
      <c r="AP824" s="370"/>
      <c r="AQ824" s="487"/>
      <c r="AR824" s="488"/>
      <c r="AS824" s="322"/>
      <c r="AT824" s="153"/>
      <c r="AU824" s="4"/>
      <c r="AV824" s="519"/>
      <c r="AW824" s="226"/>
      <c r="AX824" s="340"/>
      <c r="AY824" s="226"/>
      <c r="AZ824" s="226"/>
      <c r="BA824" s="345"/>
      <c r="BB824" s="226"/>
      <c r="BC824" s="491"/>
      <c r="BD824" s="62"/>
      <c r="BE824" s="226"/>
      <c r="BF824" s="226"/>
      <c r="BG824" s="226"/>
      <c r="BH824" s="226"/>
      <c r="BI824" s="226"/>
      <c r="BJ824" s="226"/>
      <c r="BK824" s="226"/>
      <c r="BL824" s="341"/>
      <c r="BM824" s="342"/>
      <c r="BN824" s="226"/>
      <c r="BO824" s="226"/>
      <c r="BP824" s="226"/>
      <c r="BQ824" s="1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226"/>
      <c r="CE824" s="226"/>
      <c r="CF824" s="226"/>
      <c r="CG824" s="226"/>
      <c r="CH824" s="226"/>
      <c r="CI824" s="226"/>
      <c r="CJ824" s="226"/>
      <c r="CK824" s="226"/>
      <c r="CL824" s="226"/>
      <c r="CM824" s="226"/>
      <c r="CN824" s="66"/>
      <c r="CO824" s="66"/>
      <c r="CP824" s="66"/>
      <c r="CQ824" s="66"/>
      <c r="CR824" s="66"/>
      <c r="CS824" s="66"/>
      <c r="CT824" s="66"/>
      <c r="CU824" s="348"/>
      <c r="CV824" s="226"/>
      <c r="CW824" s="226"/>
      <c r="CX824" s="226"/>
      <c r="CY824" s="226"/>
      <c r="CZ824" s="226"/>
      <c r="DA824" s="226"/>
      <c r="DB824" s="335"/>
      <c r="DC824" s="226"/>
      <c r="DD824" s="226"/>
      <c r="DE824" s="226"/>
      <c r="DF824" s="226"/>
      <c r="DG824" s="226"/>
      <c r="DH824" s="226"/>
      <c r="DI824" s="4"/>
      <c r="DJ824" s="226"/>
      <c r="DK824" s="226"/>
      <c r="DL824" s="226"/>
      <c r="DM824" s="226"/>
      <c r="DN824" s="62"/>
      <c r="DO824" s="62"/>
      <c r="DP824" s="545" t="s">
        <v>371</v>
      </c>
      <c r="DQ824" s="230"/>
      <c r="DR824" s="547"/>
      <c r="DS824" s="547"/>
      <c r="DT824" s="230"/>
      <c r="DU824" s="230"/>
      <c r="DV824" s="230"/>
      <c r="DW824" s="230"/>
      <c r="DX824" s="230">
        <v>2.2999999999999998</v>
      </c>
      <c r="DY824" s="230">
        <v>2.2000000000000002</v>
      </c>
      <c r="DZ824" s="230">
        <v>761</v>
      </c>
      <c r="EA824" s="223">
        <v>47.3</v>
      </c>
      <c r="EB824" s="223">
        <v>52.7</v>
      </c>
      <c r="EC824" s="230">
        <v>0.7</v>
      </c>
      <c r="ED824" s="230">
        <v>733</v>
      </c>
      <c r="EE824" s="223" t="s">
        <v>863</v>
      </c>
      <c r="EF824" s="230">
        <v>4.03</v>
      </c>
      <c r="EG824" s="223">
        <v>0</v>
      </c>
      <c r="EH824" s="547"/>
      <c r="EI824" s="282"/>
      <c r="EJ824" s="282"/>
      <c r="EK824" s="457"/>
      <c r="EL824" s="457"/>
      <c r="EM824" s="457"/>
      <c r="EN824" s="457"/>
      <c r="EO824" s="457"/>
      <c r="EP824" s="548"/>
      <c r="EQ824" s="548"/>
      <c r="ER824" s="457"/>
      <c r="ES824" s="548"/>
      <c r="ET824" s="548"/>
      <c r="EU824" s="457"/>
      <c r="EV824" s="457"/>
      <c r="EW824" s="457"/>
      <c r="EX824" s="35"/>
      <c r="EY824" s="93"/>
      <c r="EZ824" s="93"/>
      <c r="FA824" s="93"/>
      <c r="FB824" s="93"/>
      <c r="FC824" s="93"/>
      <c r="FD824" s="612"/>
      <c r="FE824" s="601"/>
      <c r="FF824" s="93"/>
      <c r="FG824" s="93"/>
      <c r="FH824" s="93"/>
      <c r="FI824" s="93"/>
      <c r="FJ824" s="589"/>
      <c r="FK824" s="589"/>
      <c r="FL824" s="589"/>
      <c r="FM824" s="591"/>
      <c r="FN824" s="592"/>
      <c r="FO824" s="592"/>
      <c r="FP824" s="602"/>
      <c r="FQ824" s="544"/>
      <c r="FR824" s="93"/>
      <c r="FS824" s="101"/>
      <c r="FT824" s="93"/>
      <c r="FU824" s="93"/>
      <c r="FV824" s="93"/>
      <c r="FW824" s="93"/>
      <c r="FX824" s="93"/>
      <c r="FY824" s="93"/>
      <c r="FZ824" s="93"/>
      <c r="GA824" s="93"/>
      <c r="GB824" s="93"/>
      <c r="GC824" s="93"/>
      <c r="GD824" s="93"/>
      <c r="GE824" s="93"/>
      <c r="GF824" s="93"/>
      <c r="GG824" s="93"/>
      <c r="GH824" s="93"/>
      <c r="GI824" s="93"/>
      <c r="GJ824" s="93"/>
      <c r="GK824" s="93"/>
      <c r="GL824" s="93"/>
      <c r="GM824" s="93"/>
      <c r="GN824" s="93"/>
      <c r="GO824" s="93"/>
      <c r="GP824" s="93"/>
      <c r="GQ824" s="93"/>
      <c r="GR824" s="225"/>
      <c r="GS824" s="225"/>
    </row>
    <row r="825" spans="1:201" ht="15.75" hidden="1" x14ac:dyDescent="0.25">
      <c r="A825" s="101">
        <v>706</v>
      </c>
      <c r="B825" s="228">
        <f>COUNTIFS($E$1:E825,E825,$G$1:G825,G825)</f>
        <v>1</v>
      </c>
      <c r="C825" s="228"/>
      <c r="D825" s="1042">
        <v>10341</v>
      </c>
      <c r="E825" s="223" t="s">
        <v>2330</v>
      </c>
      <c r="F825" s="223" t="s">
        <v>62</v>
      </c>
      <c r="G825" s="230">
        <v>5411262967</v>
      </c>
      <c r="H825" s="230">
        <f t="shared" si="25"/>
        <v>65</v>
      </c>
      <c r="I825" s="223" t="s">
        <v>2331</v>
      </c>
      <c r="J825" s="223" t="s">
        <v>78</v>
      </c>
      <c r="K825" s="230" t="s">
        <v>53</v>
      </c>
      <c r="L825" s="107" t="s">
        <v>48</v>
      </c>
      <c r="M825" s="230">
        <v>6</v>
      </c>
      <c r="N825" s="231" t="s">
        <v>757</v>
      </c>
      <c r="O825" s="231" t="s">
        <v>863</v>
      </c>
      <c r="Q825" s="231" t="s">
        <v>2450</v>
      </c>
      <c r="T825" s="238" t="s">
        <v>1545</v>
      </c>
      <c r="U825" s="238" t="s">
        <v>1214</v>
      </c>
      <c r="V825" s="238" t="s">
        <v>545</v>
      </c>
      <c r="W825" s="249" t="s">
        <v>1298</v>
      </c>
      <c r="X825" s="238" t="s">
        <v>808</v>
      </c>
      <c r="Y825" s="238" t="s">
        <v>545</v>
      </c>
      <c r="Z825" s="238" t="s">
        <v>545</v>
      </c>
      <c r="DP825" s="545" t="s">
        <v>158</v>
      </c>
      <c r="DX825" s="223" t="s">
        <v>863</v>
      </c>
      <c r="DY825" s="223" t="s">
        <v>863</v>
      </c>
      <c r="DZ825" s="230">
        <v>9237</v>
      </c>
      <c r="EA825" s="230">
        <v>24.7</v>
      </c>
      <c r="EB825" s="230">
        <v>75.3</v>
      </c>
      <c r="EC825" s="223" t="s">
        <v>863</v>
      </c>
      <c r="ED825" s="223" t="s">
        <v>863</v>
      </c>
      <c r="EE825" s="223" t="s">
        <v>863</v>
      </c>
      <c r="EF825" s="223" t="s">
        <v>863</v>
      </c>
      <c r="EG825" s="230">
        <v>0</v>
      </c>
      <c r="EX825" s="35"/>
      <c r="FD825" s="612"/>
      <c r="FE825" s="601"/>
      <c r="FF825" s="93"/>
      <c r="FJ825" s="589"/>
      <c r="FK825" s="589"/>
      <c r="FM825" s="591"/>
      <c r="FN825" s="592"/>
      <c r="FP825" s="602"/>
      <c r="FQ825" s="544"/>
      <c r="FR825" s="93"/>
      <c r="FS825" s="101"/>
      <c r="GR825" s="225"/>
      <c r="GS825" s="225"/>
    </row>
    <row r="826" spans="1:201" ht="15.75" hidden="1" x14ac:dyDescent="0.25">
      <c r="A826" s="101">
        <v>707</v>
      </c>
      <c r="B826" s="228">
        <f>COUNTIFS($E$1:E826,E826,$G$1:G826,G826)</f>
        <v>1</v>
      </c>
      <c r="C826" s="228"/>
      <c r="D826" s="1042">
        <v>10342</v>
      </c>
      <c r="E826" s="223" t="s">
        <v>2332</v>
      </c>
      <c r="F826" s="223" t="s">
        <v>41</v>
      </c>
      <c r="G826" s="230">
        <v>6051181202</v>
      </c>
      <c r="H826" s="230">
        <f t="shared" si="25"/>
        <v>59</v>
      </c>
      <c r="I826" s="223" t="s">
        <v>2331</v>
      </c>
      <c r="J826" s="223" t="s">
        <v>2333</v>
      </c>
      <c r="K826" s="223" t="s">
        <v>948</v>
      </c>
      <c r="L826" s="107" t="s">
        <v>48</v>
      </c>
      <c r="M826" s="230">
        <v>9</v>
      </c>
      <c r="N826" s="231" t="s">
        <v>760</v>
      </c>
      <c r="O826" s="231" t="s">
        <v>965</v>
      </c>
      <c r="Q826" s="231" t="s">
        <v>2450</v>
      </c>
      <c r="T826" s="238" t="s">
        <v>545</v>
      </c>
      <c r="U826" s="238" t="s">
        <v>545</v>
      </c>
      <c r="V826" s="238" t="s">
        <v>545</v>
      </c>
      <c r="W826" s="564" t="s">
        <v>1882</v>
      </c>
      <c r="X826" s="238" t="s">
        <v>808</v>
      </c>
      <c r="Y826" s="238" t="s">
        <v>545</v>
      </c>
      <c r="Z826" s="238" t="s">
        <v>545</v>
      </c>
      <c r="DP826" s="545" t="s">
        <v>161</v>
      </c>
      <c r="DX826" s="230">
        <v>1.2</v>
      </c>
      <c r="DY826" s="223" t="s">
        <v>863</v>
      </c>
      <c r="DZ826" s="107" t="s">
        <v>863</v>
      </c>
      <c r="EA826" s="107" t="s">
        <v>863</v>
      </c>
      <c r="EB826" s="107" t="s">
        <v>863</v>
      </c>
      <c r="EC826" s="107" t="s">
        <v>863</v>
      </c>
      <c r="ED826" s="107" t="s">
        <v>863</v>
      </c>
      <c r="EE826" s="107" t="s">
        <v>863</v>
      </c>
      <c r="EF826" s="107" t="s">
        <v>863</v>
      </c>
      <c r="EG826" s="223" t="s">
        <v>863</v>
      </c>
      <c r="EX826" s="35"/>
      <c r="FD826" s="612"/>
      <c r="FE826" s="601"/>
      <c r="FF826" s="93"/>
      <c r="FJ826" s="589"/>
      <c r="FK826" s="589"/>
      <c r="FM826" s="591"/>
      <c r="FN826" s="592"/>
      <c r="FP826" s="602"/>
      <c r="FQ826" s="544"/>
      <c r="FR826" s="93"/>
      <c r="FS826" s="101"/>
      <c r="GR826" s="225"/>
      <c r="GS826" s="225"/>
    </row>
    <row r="827" spans="1:201" ht="15.75" hidden="1" x14ac:dyDescent="0.25">
      <c r="A827" s="101">
        <v>708</v>
      </c>
      <c r="B827" s="228">
        <f>COUNTIFS($E$1:E827,E827,$G$1:G827,G827)</f>
        <v>1</v>
      </c>
      <c r="C827" s="228"/>
      <c r="D827" s="1042">
        <v>10345</v>
      </c>
      <c r="E827" s="223" t="s">
        <v>2334</v>
      </c>
      <c r="F827" s="223" t="s">
        <v>33</v>
      </c>
      <c r="G827" s="230">
        <v>406108419</v>
      </c>
      <c r="H827" s="230">
        <f t="shared" si="25"/>
        <v>79</v>
      </c>
      <c r="I827" s="223" t="s">
        <v>2335</v>
      </c>
      <c r="J827" s="223" t="s">
        <v>34</v>
      </c>
      <c r="K827" s="230" t="s">
        <v>53</v>
      </c>
      <c r="L827" s="107" t="s">
        <v>48</v>
      </c>
      <c r="M827" s="230">
        <v>6</v>
      </c>
      <c r="N827" s="231" t="s">
        <v>658</v>
      </c>
      <c r="O827" s="231" t="s">
        <v>965</v>
      </c>
      <c r="Q827" s="231" t="s">
        <v>2450</v>
      </c>
      <c r="T827" s="238" t="s">
        <v>545</v>
      </c>
      <c r="U827" s="238" t="s">
        <v>545</v>
      </c>
      <c r="V827" s="238" t="s">
        <v>545</v>
      </c>
      <c r="W827" s="564" t="s">
        <v>1882</v>
      </c>
      <c r="X827" s="238" t="s">
        <v>545</v>
      </c>
      <c r="Y827" s="238" t="s">
        <v>545</v>
      </c>
      <c r="Z827" s="238" t="s">
        <v>545</v>
      </c>
      <c r="DP827" s="545" t="s">
        <v>161</v>
      </c>
      <c r="DX827" s="223" t="s">
        <v>863</v>
      </c>
      <c r="DY827" s="223" t="s">
        <v>863</v>
      </c>
      <c r="DZ827" s="230">
        <v>184</v>
      </c>
      <c r="EA827" s="946">
        <v>19</v>
      </c>
      <c r="EB827" s="946">
        <v>81</v>
      </c>
      <c r="EC827" s="230">
        <v>0.3</v>
      </c>
      <c r="ED827" s="230">
        <v>2156</v>
      </c>
      <c r="EE827" s="223" t="s">
        <v>863</v>
      </c>
      <c r="EF827" s="230">
        <v>1.48</v>
      </c>
      <c r="EG827" s="218">
        <v>0</v>
      </c>
      <c r="EX827" s="35"/>
      <c r="FD827" s="612"/>
      <c r="FE827" s="601"/>
      <c r="FF827" s="93"/>
      <c r="FJ827" s="589"/>
      <c r="FK827" s="589"/>
      <c r="FM827" s="591"/>
      <c r="FN827" s="592"/>
      <c r="FP827" s="602"/>
      <c r="FQ827" s="544"/>
      <c r="FR827" s="93"/>
      <c r="FS827" s="101"/>
      <c r="GR827" s="225"/>
      <c r="GS827" s="225"/>
    </row>
    <row r="828" spans="1:201" s="552" customFormat="1" ht="15.75" hidden="1" x14ac:dyDescent="0.25">
      <c r="A828" s="101">
        <v>709</v>
      </c>
      <c r="B828" s="228">
        <f>COUNTIFS($E$1:E828,E828,$G$1:G828,G828)</f>
        <v>1</v>
      </c>
      <c r="C828" s="228"/>
      <c r="D828" s="1042">
        <v>10346</v>
      </c>
      <c r="E828" s="223" t="s">
        <v>2336</v>
      </c>
      <c r="F828" s="223" t="s">
        <v>61</v>
      </c>
      <c r="G828" s="230">
        <v>410319170</v>
      </c>
      <c r="H828" s="230">
        <f t="shared" si="25"/>
        <v>78</v>
      </c>
      <c r="I828" s="223" t="s">
        <v>2335</v>
      </c>
      <c r="J828" s="223" t="s">
        <v>34</v>
      </c>
      <c r="K828" s="207" t="s">
        <v>53</v>
      </c>
      <c r="L828" s="107" t="s">
        <v>48</v>
      </c>
      <c r="M828" s="230">
        <v>17</v>
      </c>
      <c r="N828" s="231" t="s">
        <v>741</v>
      </c>
      <c r="O828" s="231" t="s">
        <v>863</v>
      </c>
      <c r="P828" s="227"/>
      <c r="Q828" s="231" t="s">
        <v>2450</v>
      </c>
      <c r="R828" s="66"/>
      <c r="S828" s="66"/>
      <c r="T828" s="238" t="s">
        <v>545</v>
      </c>
      <c r="U828" s="238" t="s">
        <v>545</v>
      </c>
      <c r="V828" s="238" t="s">
        <v>545</v>
      </c>
      <c r="W828" s="564" t="s">
        <v>1882</v>
      </c>
      <c r="X828" s="238" t="s">
        <v>545</v>
      </c>
      <c r="Y828" s="238" t="s">
        <v>545</v>
      </c>
      <c r="Z828" s="238" t="s">
        <v>545</v>
      </c>
      <c r="AA828" s="72"/>
      <c r="AB828" s="72"/>
      <c r="AC828" s="230"/>
      <c r="AD828" s="230"/>
      <c r="AE828" s="230"/>
      <c r="AF828" s="230"/>
      <c r="AG828" s="230"/>
      <c r="AH828" s="76"/>
      <c r="AI828" s="72"/>
      <c r="AJ828" s="226"/>
      <c r="AK828" s="226"/>
      <c r="AL828" s="318"/>
      <c r="AM828" s="226"/>
      <c r="AN828" s="226"/>
      <c r="AO828" s="226"/>
      <c r="AP828" s="370"/>
      <c r="AQ828" s="487"/>
      <c r="AR828" s="488"/>
      <c r="AS828" s="322"/>
      <c r="AT828" s="370"/>
      <c r="AU828" s="267"/>
      <c r="AV828" s="513"/>
      <c r="AW828" s="267"/>
      <c r="AX828" s="514"/>
      <c r="AY828" s="267"/>
      <c r="AZ828" s="108"/>
      <c r="BA828" s="345"/>
      <c r="BB828" s="267"/>
      <c r="BC828" s="515"/>
      <c r="BD828" s="515"/>
      <c r="BE828" s="267"/>
      <c r="BF828" s="267"/>
      <c r="BG828" s="267"/>
      <c r="BH828" s="267"/>
      <c r="BI828" s="267"/>
      <c r="BJ828" s="226"/>
      <c r="BK828" s="226"/>
      <c r="BL828" s="341"/>
      <c r="BM828" s="332">
        <v>0.3</v>
      </c>
      <c r="BN828" s="226"/>
      <c r="BO828" s="226"/>
      <c r="BP828" s="226"/>
      <c r="BQ828" s="1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226"/>
      <c r="CE828" s="226"/>
      <c r="CF828" s="226"/>
      <c r="CG828" s="226"/>
      <c r="CH828" s="226"/>
      <c r="CI828" s="226"/>
      <c r="CJ828" s="226"/>
      <c r="CK828" s="226"/>
      <c r="CL828" s="226"/>
      <c r="CM828" s="226"/>
      <c r="CN828" s="66"/>
      <c r="CO828" s="66"/>
      <c r="CP828" s="66"/>
      <c r="CQ828" s="66"/>
      <c r="CR828" s="66"/>
      <c r="CS828" s="66"/>
      <c r="CT828" s="66"/>
      <c r="CU828" s="66"/>
      <c r="CV828" s="226"/>
      <c r="CW828" s="226"/>
      <c r="CX828" s="158"/>
      <c r="CY828" s="158"/>
      <c r="CZ828" s="62"/>
      <c r="DA828" s="62"/>
      <c r="DB828" s="335"/>
      <c r="DC828" s="226"/>
      <c r="DD828" s="226"/>
      <c r="DE828" s="226"/>
      <c r="DF828" s="226"/>
      <c r="DG828" s="226"/>
      <c r="DH828" s="226"/>
      <c r="DI828" s="4"/>
      <c r="DJ828" s="226"/>
      <c r="DK828" s="226"/>
      <c r="DL828" s="226"/>
      <c r="DM828" s="226"/>
      <c r="DN828" s="62"/>
      <c r="DO828" s="62"/>
      <c r="DP828" s="545" t="s">
        <v>161</v>
      </c>
      <c r="DQ828" s="230"/>
      <c r="DR828" s="547"/>
      <c r="DS828" s="547"/>
      <c r="DT828" s="230"/>
      <c r="DU828" s="230"/>
      <c r="DV828" s="230"/>
      <c r="DW828" s="230"/>
      <c r="DX828" s="223" t="s">
        <v>863</v>
      </c>
      <c r="DY828" s="223" t="s">
        <v>863</v>
      </c>
      <c r="DZ828" s="230">
        <v>300</v>
      </c>
      <c r="EA828" s="230">
        <v>40</v>
      </c>
      <c r="EB828" s="230">
        <v>60</v>
      </c>
      <c r="EC828" s="223" t="s">
        <v>863</v>
      </c>
      <c r="ED828" s="223" t="s">
        <v>863</v>
      </c>
      <c r="EE828" s="223" t="s">
        <v>863</v>
      </c>
      <c r="EF828" s="223" t="s">
        <v>863</v>
      </c>
      <c r="EG828" s="223">
        <v>0</v>
      </c>
      <c r="EH828" s="547"/>
      <c r="EI828" s="282"/>
      <c r="EJ828" s="282"/>
      <c r="EK828" s="457"/>
      <c r="EL828" s="457"/>
      <c r="EM828" s="457"/>
      <c r="EN828" s="457"/>
      <c r="EO828" s="457"/>
      <c r="EP828" s="548"/>
      <c r="EQ828" s="548"/>
      <c r="ER828" s="457"/>
      <c r="ES828" s="548"/>
      <c r="ET828" s="548"/>
      <c r="EU828" s="457"/>
      <c r="EV828" s="457"/>
      <c r="EW828" s="457"/>
      <c r="EX828" s="35"/>
      <c r="EY828" s="93"/>
      <c r="EZ828" s="93"/>
      <c r="FA828" s="93"/>
      <c r="FB828" s="93"/>
      <c r="FC828" s="93"/>
      <c r="FD828" s="612"/>
      <c r="FE828" s="601"/>
      <c r="FF828" s="93"/>
      <c r="FG828" s="93"/>
      <c r="FH828" s="93"/>
      <c r="FI828" s="93"/>
      <c r="FJ828" s="589"/>
      <c r="FK828" s="589"/>
      <c r="FL828" s="589"/>
      <c r="FM828" s="591"/>
      <c r="FN828" s="592"/>
      <c r="FO828" s="592"/>
      <c r="FP828" s="602"/>
      <c r="FQ828" s="544"/>
      <c r="FR828" s="93"/>
      <c r="FS828" s="101"/>
      <c r="FT828" s="93"/>
      <c r="FU828" s="93"/>
      <c r="FV828" s="93"/>
      <c r="FW828" s="93"/>
      <c r="FX828" s="93"/>
      <c r="FY828" s="93"/>
      <c r="FZ828" s="93"/>
      <c r="GA828" s="93"/>
      <c r="GB828" s="93"/>
      <c r="GC828" s="93"/>
      <c r="GD828" s="93"/>
      <c r="GE828" s="93"/>
      <c r="GF828" s="93"/>
      <c r="GG828" s="93"/>
      <c r="GH828" s="93"/>
      <c r="GI828" s="93"/>
      <c r="GJ828" s="93"/>
      <c r="GK828" s="93"/>
      <c r="GL828" s="93"/>
      <c r="GM828" s="93"/>
      <c r="GN828" s="93"/>
      <c r="GO828" s="93"/>
      <c r="GP828" s="93"/>
      <c r="GQ828" s="93"/>
      <c r="GR828" s="225"/>
      <c r="GS828" s="225"/>
    </row>
    <row r="829" spans="1:201" ht="15.75" hidden="1" x14ac:dyDescent="0.25">
      <c r="A829" s="101">
        <v>710</v>
      </c>
      <c r="B829" s="228">
        <f>COUNTIFS($E$1:E829,E829,$G$1:G829,G829)</f>
        <v>1</v>
      </c>
      <c r="C829" s="228"/>
      <c r="D829" s="1042">
        <v>10347</v>
      </c>
      <c r="E829" s="223" t="s">
        <v>2337</v>
      </c>
      <c r="F829" s="223" t="s">
        <v>2338</v>
      </c>
      <c r="G829" s="230">
        <v>8809225821</v>
      </c>
      <c r="H829" s="230">
        <f t="shared" si="25"/>
        <v>31</v>
      </c>
      <c r="I829" s="223" t="s">
        <v>2335</v>
      </c>
      <c r="J829" s="223" t="s">
        <v>2339</v>
      </c>
      <c r="K829" s="230" t="s">
        <v>53</v>
      </c>
      <c r="L829" s="107" t="s">
        <v>48</v>
      </c>
      <c r="M829" s="230">
        <v>5</v>
      </c>
      <c r="N829" s="231" t="s">
        <v>741</v>
      </c>
      <c r="O829" s="231" t="s">
        <v>863</v>
      </c>
      <c r="Q829" s="231" t="s">
        <v>2450</v>
      </c>
      <c r="R829" s="516" t="s">
        <v>864</v>
      </c>
      <c r="T829" s="238" t="s">
        <v>545</v>
      </c>
      <c r="U829" s="238" t="s">
        <v>545</v>
      </c>
      <c r="V829" s="238" t="s">
        <v>545</v>
      </c>
      <c r="W829" s="564" t="s">
        <v>1882</v>
      </c>
      <c r="X829" s="238" t="s">
        <v>545</v>
      </c>
      <c r="Y829" s="238" t="s">
        <v>545</v>
      </c>
      <c r="Z829" s="238" t="s">
        <v>545</v>
      </c>
      <c r="AA829" s="168"/>
      <c r="AC829" s="72"/>
      <c r="AD829" s="230"/>
      <c r="AE829" s="230"/>
      <c r="AF829" s="230"/>
      <c r="AG829" s="230"/>
      <c r="AH829" s="230"/>
      <c r="AI829" s="76"/>
      <c r="AJ829" s="72"/>
      <c r="AL829" s="280"/>
      <c r="AM829" s="338"/>
      <c r="AP829" s="226"/>
      <c r="AQ829" s="370"/>
      <c r="AR829" s="487"/>
      <c r="AS829" s="488"/>
      <c r="AT829" s="322"/>
      <c r="AU829" s="370"/>
      <c r="AV829" s="267"/>
      <c r="AW829" s="513"/>
      <c r="AX829" s="267"/>
      <c r="AY829" s="514"/>
      <c r="AZ829" s="267"/>
      <c r="BA829" s="517"/>
      <c r="BB829" s="108"/>
      <c r="BC829" s="267"/>
      <c r="BD829" s="267"/>
      <c r="BE829" s="515"/>
      <c r="BF829" s="267"/>
      <c r="BG829" s="267"/>
      <c r="BH829" s="267"/>
      <c r="BI829" s="267"/>
      <c r="BJ829" s="267"/>
      <c r="BL829" s="226"/>
      <c r="BM829" s="341"/>
      <c r="BN829" s="342"/>
      <c r="BQ829" s="226"/>
      <c r="CD829" s="162"/>
      <c r="CU829" s="66"/>
      <c r="CX829" s="158"/>
      <c r="CY829" s="158"/>
      <c r="CZ829" s="62"/>
      <c r="DA829" s="62"/>
      <c r="DB829" s="158"/>
      <c r="DC829" s="335"/>
      <c r="DI829" s="226"/>
      <c r="DJ829" s="4"/>
      <c r="DM829" s="226" t="e">
        <v>#REF!</v>
      </c>
      <c r="DP829" s="545" t="s">
        <v>161</v>
      </c>
      <c r="DX829" s="223" t="s">
        <v>863</v>
      </c>
      <c r="DY829" s="223" t="s">
        <v>863</v>
      </c>
      <c r="DZ829" s="230">
        <v>277</v>
      </c>
      <c r="EA829" s="223">
        <v>15.9</v>
      </c>
      <c r="EB829" s="223">
        <v>84.1</v>
      </c>
      <c r="EC829" s="230">
        <v>0.2</v>
      </c>
      <c r="ED829" s="223" t="s">
        <v>863</v>
      </c>
      <c r="EE829" s="223" t="s">
        <v>863</v>
      </c>
      <c r="EF829" s="230">
        <v>2.0499999999999998</v>
      </c>
      <c r="EG829" s="223">
        <v>0</v>
      </c>
      <c r="EX829" s="35"/>
      <c r="FD829" s="612"/>
      <c r="FE829" s="601"/>
      <c r="FF829" s="93"/>
      <c r="FJ829" s="589"/>
      <c r="FK829" s="589"/>
      <c r="FM829" s="591"/>
      <c r="FN829" s="592"/>
      <c r="FP829" s="602"/>
      <c r="FQ829" s="544"/>
      <c r="FR829" s="93"/>
      <c r="FS829" s="101"/>
      <c r="GR829" s="225"/>
      <c r="GS829" s="225"/>
    </row>
    <row r="830" spans="1:201" ht="15.75" hidden="1" x14ac:dyDescent="0.25">
      <c r="A830" s="101">
        <v>711</v>
      </c>
      <c r="B830" s="228">
        <f>COUNTIFS($E$1:E830,E830,$G$1:G830,G830)</f>
        <v>1</v>
      </c>
      <c r="C830" s="228"/>
      <c r="D830" s="1042">
        <v>10361</v>
      </c>
      <c r="E830" s="223" t="s">
        <v>2341</v>
      </c>
      <c r="F830" s="223" t="s">
        <v>2342</v>
      </c>
      <c r="G830" s="230">
        <v>8701106139</v>
      </c>
      <c r="H830" s="230">
        <f t="shared" si="25"/>
        <v>32</v>
      </c>
      <c r="I830" s="223" t="s">
        <v>2340</v>
      </c>
      <c r="J830" s="223" t="s">
        <v>2343</v>
      </c>
      <c r="K830" s="230" t="s">
        <v>53</v>
      </c>
      <c r="L830" s="107" t="s">
        <v>48</v>
      </c>
      <c r="M830" s="230">
        <v>3</v>
      </c>
      <c r="N830" s="231">
        <v>7</v>
      </c>
      <c r="O830" s="231" t="s">
        <v>863</v>
      </c>
      <c r="Q830" s="231" t="s">
        <v>2451</v>
      </c>
      <c r="T830" s="238" t="s">
        <v>1545</v>
      </c>
      <c r="U830" s="238" t="s">
        <v>1214</v>
      </c>
      <c r="V830" s="238" t="s">
        <v>545</v>
      </c>
      <c r="W830" s="249" t="s">
        <v>1298</v>
      </c>
      <c r="X830" s="238" t="s">
        <v>808</v>
      </c>
      <c r="Y830" s="238" t="s">
        <v>545</v>
      </c>
      <c r="Z830" s="238" t="s">
        <v>545</v>
      </c>
      <c r="AC830" s="230"/>
      <c r="AD830" s="230"/>
      <c r="AE830" s="230"/>
      <c r="AF830" s="230"/>
      <c r="AG830" s="230"/>
      <c r="AL830" s="318"/>
      <c r="AT830" s="370"/>
      <c r="AU830" s="267"/>
      <c r="AV830" s="513"/>
      <c r="AW830" s="267"/>
      <c r="AX830" s="514"/>
      <c r="AY830" s="267"/>
      <c r="AZ830" s="108"/>
      <c r="BB830" s="267"/>
      <c r="BC830" s="515"/>
      <c r="BD830" s="515"/>
      <c r="BE830" s="267"/>
      <c r="BF830" s="267"/>
      <c r="BG830" s="267"/>
      <c r="BH830" s="267"/>
      <c r="BI830" s="267"/>
      <c r="CU830" s="66"/>
      <c r="CZ830" s="158"/>
      <c r="DA830" s="158"/>
      <c r="DP830" s="545" t="s">
        <v>161</v>
      </c>
      <c r="DQ830" s="230">
        <v>2</v>
      </c>
      <c r="DR830" s="546" t="s">
        <v>1001</v>
      </c>
      <c r="DS830" s="546" t="s">
        <v>506</v>
      </c>
      <c r="DX830" s="230">
        <v>102.9</v>
      </c>
      <c r="DY830" s="223" t="s">
        <v>863</v>
      </c>
      <c r="DZ830" s="230">
        <v>54583</v>
      </c>
      <c r="EA830" s="230">
        <v>96</v>
      </c>
      <c r="EB830" s="230">
        <v>4</v>
      </c>
      <c r="EC830" s="223" t="s">
        <v>863</v>
      </c>
      <c r="ED830" s="223" t="s">
        <v>863</v>
      </c>
      <c r="EE830" s="223" t="s">
        <v>863</v>
      </c>
      <c r="EF830" s="223" t="s">
        <v>863</v>
      </c>
      <c r="EG830" s="230">
        <v>0</v>
      </c>
      <c r="EH830" s="546" t="s">
        <v>1094</v>
      </c>
      <c r="EQ830" s="548">
        <v>2</v>
      </c>
      <c r="ES830" s="548">
        <v>1</v>
      </c>
      <c r="ET830" s="548">
        <v>1</v>
      </c>
      <c r="EX830" s="35"/>
      <c r="FD830" s="612"/>
      <c r="FE830" s="601"/>
      <c r="FF830" s="93"/>
      <c r="FJ830" s="589"/>
      <c r="FK830" s="589"/>
      <c r="FM830" s="591"/>
      <c r="FN830" s="592"/>
      <c r="FP830" s="602"/>
      <c r="FQ830" s="544"/>
      <c r="FR830" s="93"/>
      <c r="FS830" s="101"/>
      <c r="GR830" s="225"/>
      <c r="GS830" s="225"/>
    </row>
    <row r="831" spans="1:201" ht="15.75" hidden="1" x14ac:dyDescent="0.25">
      <c r="A831" s="101">
        <v>712</v>
      </c>
      <c r="B831" s="228">
        <f>COUNTIFS($E$1:E831,E831,$G$1:G831,G831)</f>
        <v>2</v>
      </c>
      <c r="C831" s="228"/>
      <c r="D831" s="1050">
        <v>10362</v>
      </c>
      <c r="E831" s="209" t="s">
        <v>1977</v>
      </c>
      <c r="F831" s="209" t="s">
        <v>1908</v>
      </c>
      <c r="G831" s="209">
        <v>475505429</v>
      </c>
      <c r="H831" s="207">
        <f t="shared" si="25"/>
        <v>72</v>
      </c>
      <c r="I831" s="209" t="s">
        <v>2340</v>
      </c>
      <c r="J831" s="209" t="s">
        <v>1979</v>
      </c>
      <c r="K831" s="207" t="s">
        <v>53</v>
      </c>
      <c r="L831" s="562" t="s">
        <v>48</v>
      </c>
      <c r="M831" s="207">
        <v>6</v>
      </c>
      <c r="N831" s="208">
        <v>2</v>
      </c>
      <c r="O831" s="208" t="s">
        <v>863</v>
      </c>
      <c r="Q831" s="208" t="s">
        <v>2450</v>
      </c>
      <c r="T831" s="563" t="s">
        <v>545</v>
      </c>
      <c r="U831" s="563" t="s">
        <v>545</v>
      </c>
      <c r="V831" s="563" t="s">
        <v>545</v>
      </c>
      <c r="W831" s="687" t="s">
        <v>1882</v>
      </c>
      <c r="X831" s="563" t="s">
        <v>545</v>
      </c>
      <c r="Y831" s="563" t="s">
        <v>545</v>
      </c>
      <c r="Z831" s="563" t="s">
        <v>545</v>
      </c>
      <c r="AC831" s="230"/>
      <c r="AD831" s="230"/>
      <c r="AE831" s="230"/>
      <c r="AF831" s="230"/>
      <c r="AG831" s="230"/>
      <c r="AL831" s="318"/>
      <c r="AT831" s="370"/>
      <c r="AU831" s="267"/>
      <c r="AV831" s="513"/>
      <c r="AW831" s="267"/>
      <c r="AX831" s="514"/>
      <c r="AY831" s="267"/>
      <c r="AZ831" s="108"/>
      <c r="BB831" s="267"/>
      <c r="BC831" s="515"/>
      <c r="BD831" s="515"/>
      <c r="BE831" s="267"/>
      <c r="BF831" s="267"/>
      <c r="BG831" s="267"/>
      <c r="BH831" s="267"/>
      <c r="BI831" s="267"/>
      <c r="CU831" s="66"/>
      <c r="CZ831" s="158"/>
      <c r="DA831" s="158"/>
      <c r="DP831" s="545" t="s">
        <v>158</v>
      </c>
      <c r="DX831" s="223" t="s">
        <v>863</v>
      </c>
      <c r="DY831" s="223" t="s">
        <v>863</v>
      </c>
      <c r="DZ831" s="230">
        <v>89</v>
      </c>
      <c r="EA831" s="457">
        <v>13.5</v>
      </c>
      <c r="EB831" s="457">
        <v>86.5</v>
      </c>
      <c r="EC831" s="223" t="s">
        <v>863</v>
      </c>
      <c r="ED831" s="223" t="s">
        <v>863</v>
      </c>
      <c r="EE831" s="223" t="s">
        <v>863</v>
      </c>
      <c r="EF831" s="223" t="s">
        <v>863</v>
      </c>
      <c r="EG831" s="223">
        <v>0</v>
      </c>
      <c r="EX831" s="35"/>
      <c r="FD831" s="612"/>
      <c r="FE831" s="601"/>
      <c r="FF831" s="93"/>
      <c r="FJ831" s="589"/>
      <c r="FK831" s="589"/>
      <c r="FM831" s="591"/>
      <c r="FN831" s="592"/>
      <c r="FP831" s="602"/>
      <c r="FQ831" s="544"/>
      <c r="FR831" s="93"/>
      <c r="FS831" s="101"/>
      <c r="GR831" s="225"/>
      <c r="GS831" s="225"/>
    </row>
    <row r="832" spans="1:201" ht="15.75" hidden="1" x14ac:dyDescent="0.25">
      <c r="A832" s="101">
        <v>713</v>
      </c>
      <c r="B832" s="228">
        <f>COUNTIFS($E$1:E832,E832,$G$1:G832,G832)</f>
        <v>1</v>
      </c>
      <c r="C832" s="228"/>
      <c r="D832" s="1042">
        <v>10363</v>
      </c>
      <c r="E832" s="223" t="s">
        <v>2344</v>
      </c>
      <c r="F832" s="223" t="s">
        <v>316</v>
      </c>
      <c r="G832" s="230">
        <v>5955071430</v>
      </c>
      <c r="H832" s="230">
        <f t="shared" si="25"/>
        <v>60</v>
      </c>
      <c r="I832" s="223" t="s">
        <v>2340</v>
      </c>
      <c r="J832" s="223" t="s">
        <v>772</v>
      </c>
      <c r="K832" s="230" t="s">
        <v>53</v>
      </c>
      <c r="L832" s="107" t="s">
        <v>48</v>
      </c>
      <c r="M832" s="230">
        <v>2</v>
      </c>
      <c r="N832" s="231">
        <v>2</v>
      </c>
      <c r="O832" s="231" t="s">
        <v>863</v>
      </c>
      <c r="Q832" s="231" t="s">
        <v>2451</v>
      </c>
      <c r="T832" s="238" t="s">
        <v>545</v>
      </c>
      <c r="U832" s="238" t="s">
        <v>545</v>
      </c>
      <c r="V832" s="238" t="s">
        <v>545</v>
      </c>
      <c r="W832" s="564" t="s">
        <v>1882</v>
      </c>
      <c r="X832" s="238" t="s">
        <v>545</v>
      </c>
      <c r="Y832" s="238" t="s">
        <v>545</v>
      </c>
      <c r="Z832" s="238" t="s">
        <v>545</v>
      </c>
      <c r="AC832" s="230"/>
      <c r="AD832" s="230"/>
      <c r="AE832" s="230"/>
      <c r="AF832" s="230"/>
      <c r="AG832" s="230"/>
      <c r="AL832" s="318"/>
      <c r="AT832" s="370"/>
      <c r="AU832" s="267"/>
      <c r="AV832" s="513"/>
      <c r="AW832" s="267"/>
      <c r="AX832" s="514"/>
      <c r="AY832" s="267"/>
      <c r="AZ832" s="108"/>
      <c r="BB832" s="267"/>
      <c r="BC832" s="515"/>
      <c r="BD832" s="515"/>
      <c r="BE832" s="267"/>
      <c r="BF832" s="267"/>
      <c r="BG832" s="267"/>
      <c r="BH832" s="267"/>
      <c r="BI832" s="267"/>
      <c r="CU832" s="66"/>
      <c r="CZ832" s="158"/>
      <c r="DA832" s="158"/>
      <c r="DP832" s="545" t="s">
        <v>161</v>
      </c>
      <c r="DX832" s="223" t="s">
        <v>863</v>
      </c>
      <c r="DY832" s="223" t="s">
        <v>863</v>
      </c>
      <c r="DZ832" s="230">
        <v>522</v>
      </c>
      <c r="EA832" s="230">
        <v>18</v>
      </c>
      <c r="EB832" s="230">
        <v>82</v>
      </c>
      <c r="EC832" s="230">
        <v>0.3</v>
      </c>
      <c r="ED832" s="223" t="s">
        <v>863</v>
      </c>
      <c r="EE832" s="223" t="s">
        <v>863</v>
      </c>
      <c r="EF832" s="230">
        <v>2</v>
      </c>
      <c r="EG832" s="230">
        <v>0</v>
      </c>
      <c r="EX832" s="35"/>
      <c r="FD832" s="612"/>
      <c r="FE832" s="601"/>
      <c r="FF832" s="93"/>
      <c r="FJ832" s="589"/>
      <c r="FK832" s="589"/>
      <c r="FM832" s="591"/>
      <c r="FN832" s="592"/>
      <c r="FP832" s="602"/>
      <c r="FQ832" s="544"/>
      <c r="FR832" s="93"/>
      <c r="FS832" s="101"/>
      <c r="GR832" s="225"/>
      <c r="GS832" s="225"/>
    </row>
    <row r="833" spans="1:201" s="552" customFormat="1" ht="15.75" hidden="1" x14ac:dyDescent="0.25">
      <c r="A833" s="101">
        <v>714</v>
      </c>
      <c r="B833" s="228">
        <f>COUNTIFS($E$1:E833,E833,$G$1:G833,G833)</f>
        <v>2</v>
      </c>
      <c r="C833" s="228"/>
      <c r="D833" s="1042">
        <v>10374</v>
      </c>
      <c r="E833" s="223" t="s">
        <v>1784</v>
      </c>
      <c r="F833" s="223" t="s">
        <v>51</v>
      </c>
      <c r="G833" s="230">
        <v>535227156</v>
      </c>
      <c r="H833" s="230">
        <f t="shared" si="25"/>
        <v>66</v>
      </c>
      <c r="I833" s="223" t="s">
        <v>2347</v>
      </c>
      <c r="J833" s="223" t="s">
        <v>2348</v>
      </c>
      <c r="K833" s="230" t="s">
        <v>53</v>
      </c>
      <c r="L833" s="107" t="s">
        <v>48</v>
      </c>
      <c r="M833" s="230">
        <v>4</v>
      </c>
      <c r="N833" s="223" t="s">
        <v>825</v>
      </c>
      <c r="O833" s="223" t="s">
        <v>863</v>
      </c>
      <c r="P833" s="224"/>
      <c r="Q833" s="223" t="s">
        <v>2450</v>
      </c>
      <c r="R833" s="66"/>
      <c r="S833" s="66"/>
      <c r="T833" s="238" t="s">
        <v>545</v>
      </c>
      <c r="U833" s="238" t="s">
        <v>545</v>
      </c>
      <c r="V833" s="238" t="s">
        <v>545</v>
      </c>
      <c r="W833" s="564" t="s">
        <v>1882</v>
      </c>
      <c r="X833" s="238" t="s">
        <v>545</v>
      </c>
      <c r="Y833" s="238" t="s">
        <v>545</v>
      </c>
      <c r="Z833" s="238" t="s">
        <v>545</v>
      </c>
      <c r="AA833" s="72"/>
      <c r="AB833" s="72"/>
      <c r="AC833" s="230"/>
      <c r="AD833" s="230"/>
      <c r="AE833" s="230"/>
      <c r="AF833" s="230"/>
      <c r="AG833" s="230"/>
      <c r="AH833" s="76"/>
      <c r="AI833" s="72"/>
      <c r="AJ833" s="226"/>
      <c r="AK833" s="226"/>
      <c r="AL833" s="318"/>
      <c r="AM833" s="226"/>
      <c r="AN833" s="226"/>
      <c r="AO833" s="226"/>
      <c r="AP833" s="370"/>
      <c r="AQ833" s="487"/>
      <c r="AR833" s="488"/>
      <c r="AS833" s="322"/>
      <c r="AT833" s="370"/>
      <c r="AU833" s="267"/>
      <c r="AV833" s="513"/>
      <c r="AW833" s="267"/>
      <c r="AX833" s="514"/>
      <c r="AY833" s="267"/>
      <c r="AZ833" s="108"/>
      <c r="BA833" s="345"/>
      <c r="BB833" s="267"/>
      <c r="BC833" s="515"/>
      <c r="BD833" s="515"/>
      <c r="BE833" s="267"/>
      <c r="BF833" s="267"/>
      <c r="BG833" s="267"/>
      <c r="BH833" s="267"/>
      <c r="BI833" s="267"/>
      <c r="BJ833" s="226"/>
      <c r="BK833" s="226"/>
      <c r="BL833" s="341"/>
      <c r="BM833" s="342"/>
      <c r="BN833" s="226"/>
      <c r="BO833" s="226"/>
      <c r="BP833" s="226"/>
      <c r="BQ833" s="1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226"/>
      <c r="CE833" s="226"/>
      <c r="CF833" s="226"/>
      <c r="CG833" s="226"/>
      <c r="CH833" s="226"/>
      <c r="CI833" s="226"/>
      <c r="CJ833" s="226"/>
      <c r="CK833" s="226"/>
      <c r="CL833" s="226"/>
      <c r="CM833" s="226"/>
      <c r="CN833" s="66"/>
      <c r="CO833" s="66"/>
      <c r="CP833" s="66"/>
      <c r="CQ833" s="66"/>
      <c r="CR833" s="66"/>
      <c r="CS833" s="66"/>
      <c r="CT833" s="66"/>
      <c r="CU833" s="66"/>
      <c r="CV833" s="226"/>
      <c r="CW833" s="226"/>
      <c r="CX833" s="226"/>
      <c r="CY833" s="226"/>
      <c r="CZ833" s="158"/>
      <c r="DA833" s="158"/>
      <c r="DB833" s="335"/>
      <c r="DC833" s="226"/>
      <c r="DD833" s="226"/>
      <c r="DE833" s="226"/>
      <c r="DF833" s="226"/>
      <c r="DG833" s="226"/>
      <c r="DH833" s="226"/>
      <c r="DI833" s="4"/>
      <c r="DJ833" s="226"/>
      <c r="DK833" s="226"/>
      <c r="DL833" s="226"/>
      <c r="DM833" s="226"/>
      <c r="DN833" s="62"/>
      <c r="DO833" s="62"/>
      <c r="DP833" s="545" t="s">
        <v>161</v>
      </c>
      <c r="DQ833" s="230"/>
      <c r="DR833" s="547"/>
      <c r="DS833" s="547"/>
      <c r="DT833" s="230"/>
      <c r="DU833" s="230"/>
      <c r="DV833" s="230"/>
      <c r="DW833" s="230"/>
      <c r="DX833" s="223" t="s">
        <v>863</v>
      </c>
      <c r="DY833" s="223" t="s">
        <v>863</v>
      </c>
      <c r="DZ833" s="230">
        <v>133</v>
      </c>
      <c r="EA833" s="230">
        <v>23.3</v>
      </c>
      <c r="EB833" s="230">
        <v>76.7</v>
      </c>
      <c r="EC833" s="223" t="s">
        <v>863</v>
      </c>
      <c r="ED833" s="223" t="s">
        <v>863</v>
      </c>
      <c r="EE833" s="223" t="s">
        <v>863</v>
      </c>
      <c r="EF833" s="223" t="s">
        <v>863</v>
      </c>
      <c r="EG833" s="230">
        <v>0</v>
      </c>
      <c r="EH833" s="547"/>
      <c r="EI833" s="282"/>
      <c r="EJ833" s="282"/>
      <c r="EK833" s="457"/>
      <c r="EL833" s="457"/>
      <c r="EM833" s="457"/>
      <c r="EN833" s="457"/>
      <c r="EO833" s="457"/>
      <c r="EP833" s="548"/>
      <c r="EQ833" s="548"/>
      <c r="ER833" s="457"/>
      <c r="ES833" s="548"/>
      <c r="ET833" s="548"/>
      <c r="EU833" s="457"/>
      <c r="EV833" s="457"/>
      <c r="EW833" s="457"/>
      <c r="EX833" s="35"/>
      <c r="EY833" s="93"/>
      <c r="EZ833" s="93"/>
      <c r="FA833" s="93"/>
      <c r="FB833" s="93"/>
      <c r="FC833" s="93"/>
      <c r="FD833" s="612"/>
      <c r="FE833" s="601"/>
      <c r="FF833" s="93"/>
      <c r="FG833" s="93"/>
      <c r="FH833" s="93"/>
      <c r="FI833" s="93"/>
      <c r="FJ833" s="589"/>
      <c r="FK833" s="589"/>
      <c r="FL833" s="589"/>
      <c r="FM833" s="591"/>
      <c r="FN833" s="592"/>
      <c r="FO833" s="592"/>
      <c r="FP833" s="602"/>
      <c r="FQ833" s="544"/>
      <c r="FR833" s="93"/>
      <c r="FS833" s="101"/>
      <c r="FT833" s="93"/>
      <c r="FU833" s="93"/>
      <c r="FV833" s="93"/>
      <c r="FW833" s="93"/>
      <c r="FX833" s="93"/>
      <c r="FY833" s="93"/>
      <c r="FZ833" s="93"/>
      <c r="GA833" s="93"/>
      <c r="GB833" s="93"/>
      <c r="GC833" s="93"/>
      <c r="GD833" s="93"/>
      <c r="GE833" s="93"/>
      <c r="GF833" s="93"/>
      <c r="GG833" s="93"/>
      <c r="GH833" s="93"/>
      <c r="GI833" s="93"/>
      <c r="GJ833" s="93"/>
      <c r="GK833" s="93"/>
      <c r="GL833" s="93"/>
      <c r="GM833" s="93"/>
      <c r="GN833" s="93"/>
      <c r="GO833" s="93"/>
      <c r="GP833" s="93"/>
      <c r="GQ833" s="93"/>
      <c r="GR833" s="225"/>
      <c r="GS833" s="225"/>
    </row>
    <row r="834" spans="1:201" ht="15.75" hidden="1" x14ac:dyDescent="0.25">
      <c r="A834" s="101">
        <v>715</v>
      </c>
      <c r="B834" s="228">
        <f>COUNTIFS($E$1:E834,E834,$G$1:G834,G834)</f>
        <v>1</v>
      </c>
      <c r="C834" s="228"/>
      <c r="D834" s="1042">
        <v>10375</v>
      </c>
      <c r="E834" s="223" t="s">
        <v>2349</v>
      </c>
      <c r="F834" s="223" t="s">
        <v>498</v>
      </c>
      <c r="G834" s="230">
        <v>7504215323</v>
      </c>
      <c r="H834" s="230">
        <f t="shared" si="25"/>
        <v>44</v>
      </c>
      <c r="I834" s="223" t="s">
        <v>2347</v>
      </c>
      <c r="J834" s="223" t="s">
        <v>92</v>
      </c>
      <c r="K834" s="230" t="s">
        <v>53</v>
      </c>
      <c r="L834" s="107" t="s">
        <v>48</v>
      </c>
      <c r="M834" s="230">
        <v>7</v>
      </c>
      <c r="N834" s="223" t="s">
        <v>571</v>
      </c>
      <c r="O834" s="223" t="s">
        <v>863</v>
      </c>
      <c r="Q834" s="223" t="s">
        <v>2450</v>
      </c>
      <c r="T834" s="238" t="s">
        <v>545</v>
      </c>
      <c r="U834" s="238" t="s">
        <v>545</v>
      </c>
      <c r="V834" s="238" t="s">
        <v>545</v>
      </c>
      <c r="W834" s="564" t="s">
        <v>1882</v>
      </c>
      <c r="X834" s="238" t="s">
        <v>545</v>
      </c>
      <c r="Y834" s="238" t="s">
        <v>545</v>
      </c>
      <c r="Z834" s="238" t="s">
        <v>545</v>
      </c>
      <c r="AC834" s="230"/>
      <c r="AD834" s="230"/>
      <c r="AE834" s="230"/>
      <c r="AF834" s="230"/>
      <c r="AG834" s="230"/>
      <c r="AL834" s="318"/>
      <c r="AT834" s="370"/>
      <c r="AU834" s="267"/>
      <c r="AV834" s="513"/>
      <c r="AW834" s="267"/>
      <c r="AX834" s="514"/>
      <c r="AY834" s="267"/>
      <c r="AZ834" s="108"/>
      <c r="BB834" s="267"/>
      <c r="BC834" s="515"/>
      <c r="BD834" s="515"/>
      <c r="BE834" s="267"/>
      <c r="BF834" s="267"/>
      <c r="BG834" s="267"/>
      <c r="BH834" s="267"/>
      <c r="BI834" s="267"/>
      <c r="CU834" s="66"/>
      <c r="CZ834" s="158"/>
      <c r="DA834" s="158"/>
      <c r="DP834" s="545" t="s">
        <v>161</v>
      </c>
      <c r="DX834" s="223" t="s">
        <v>863</v>
      </c>
      <c r="DY834" s="223" t="s">
        <v>863</v>
      </c>
      <c r="DZ834" s="230">
        <v>266</v>
      </c>
      <c r="EA834" s="230">
        <v>15</v>
      </c>
      <c r="EB834" s="230">
        <v>85</v>
      </c>
      <c r="EC834" s="223" t="s">
        <v>863</v>
      </c>
      <c r="ED834" s="223" t="s">
        <v>863</v>
      </c>
      <c r="EE834" s="223" t="s">
        <v>863</v>
      </c>
      <c r="EF834" s="218" t="s">
        <v>863</v>
      </c>
      <c r="EG834" s="218">
        <v>0</v>
      </c>
      <c r="EX834" s="35"/>
      <c r="FD834" s="612"/>
      <c r="FE834" s="601"/>
      <c r="FF834" s="93"/>
      <c r="FJ834" s="589"/>
      <c r="FK834" s="589"/>
      <c r="FM834" s="591"/>
      <c r="FN834" s="592"/>
      <c r="FP834" s="602"/>
      <c r="FQ834" s="544"/>
      <c r="FR834" s="93"/>
      <c r="FS834" s="101"/>
      <c r="GR834" s="225"/>
      <c r="GS834" s="225"/>
    </row>
    <row r="835" spans="1:201" ht="15.75" hidden="1" x14ac:dyDescent="0.25">
      <c r="A835" s="101">
        <v>716</v>
      </c>
      <c r="B835" s="228">
        <f>COUNTIFS($E$1:E835,E835,$G$1:G835,G835)</f>
        <v>1</v>
      </c>
      <c r="C835" s="228"/>
      <c r="D835" s="1042">
        <v>10376</v>
      </c>
      <c r="E835" s="223" t="s">
        <v>2350</v>
      </c>
      <c r="F835" s="223" t="s">
        <v>319</v>
      </c>
      <c r="G835" s="230">
        <v>8801065790</v>
      </c>
      <c r="H835" s="230">
        <f t="shared" si="25"/>
        <v>31</v>
      </c>
      <c r="I835" s="223" t="s">
        <v>2347</v>
      </c>
      <c r="J835" s="223" t="s">
        <v>2351</v>
      </c>
      <c r="K835" s="230" t="s">
        <v>53</v>
      </c>
      <c r="L835" s="107" t="s">
        <v>48</v>
      </c>
      <c r="M835" s="230">
        <v>21</v>
      </c>
      <c r="N835" s="226" t="s">
        <v>408</v>
      </c>
      <c r="O835" s="226" t="s">
        <v>863</v>
      </c>
      <c r="Q835" s="226" t="s">
        <v>2450</v>
      </c>
      <c r="T835" s="238" t="s">
        <v>1545</v>
      </c>
      <c r="U835" s="238" t="s">
        <v>1214</v>
      </c>
      <c r="V835" s="238" t="s">
        <v>545</v>
      </c>
      <c r="W835" s="249" t="s">
        <v>1298</v>
      </c>
      <c r="X835" s="238" t="s">
        <v>808</v>
      </c>
      <c r="Y835" s="238" t="s">
        <v>545</v>
      </c>
      <c r="Z835" s="238" t="s">
        <v>545</v>
      </c>
      <c r="AC835" s="230"/>
      <c r="AD835" s="230"/>
      <c r="AE835" s="230"/>
      <c r="AF835" s="230"/>
      <c r="AG835" s="230"/>
      <c r="AL835" s="318"/>
      <c r="AT835" s="370"/>
      <c r="AU835" s="267"/>
      <c r="AV835" s="513"/>
      <c r="AW835" s="267"/>
      <c r="AX835" s="514"/>
      <c r="AY835" s="267"/>
      <c r="AZ835" s="108"/>
      <c r="BB835" s="267"/>
      <c r="BC835" s="515"/>
      <c r="BD835" s="515"/>
      <c r="BE835" s="267"/>
      <c r="BF835" s="267"/>
      <c r="BG835" s="267"/>
      <c r="BH835" s="267"/>
      <c r="BI835" s="267"/>
      <c r="CU835" s="66"/>
      <c r="CZ835" s="158"/>
      <c r="DA835" s="158"/>
      <c r="DP835" s="545" t="s">
        <v>158</v>
      </c>
      <c r="DQ835" s="230">
        <v>2</v>
      </c>
      <c r="DR835" s="546" t="s">
        <v>1154</v>
      </c>
      <c r="DS835" s="546" t="s">
        <v>89</v>
      </c>
      <c r="DX835" s="223" t="s">
        <v>863</v>
      </c>
      <c r="DY835" s="223" t="s">
        <v>863</v>
      </c>
      <c r="DZ835" s="230">
        <v>42034</v>
      </c>
      <c r="EA835" s="230">
        <v>88.1</v>
      </c>
      <c r="EB835" s="230">
        <v>11.9</v>
      </c>
      <c r="EC835" s="223" t="s">
        <v>863</v>
      </c>
      <c r="ED835" s="223" t="s">
        <v>863</v>
      </c>
      <c r="EE835" s="223" t="s">
        <v>863</v>
      </c>
      <c r="EF835" s="223" t="s">
        <v>863</v>
      </c>
      <c r="EG835" s="230">
        <v>0</v>
      </c>
      <c r="EH835" s="547">
        <v>7</v>
      </c>
      <c r="EQ835" s="548">
        <v>1</v>
      </c>
      <c r="ES835" s="548">
        <v>2</v>
      </c>
      <c r="ET835" s="548">
        <v>1</v>
      </c>
      <c r="EX835" s="35"/>
      <c r="FD835" s="612"/>
      <c r="FE835" s="601"/>
      <c r="FF835" s="93"/>
      <c r="FJ835" s="589"/>
      <c r="FK835" s="589"/>
      <c r="FM835" s="591"/>
      <c r="FN835" s="592"/>
      <c r="FP835" s="602"/>
      <c r="FQ835" s="544"/>
      <c r="FR835" s="93"/>
      <c r="FS835" s="101"/>
      <c r="GR835" s="225"/>
      <c r="GS835" s="225"/>
    </row>
    <row r="836" spans="1:201" ht="15.75" hidden="1" x14ac:dyDescent="0.25">
      <c r="A836" s="101">
        <v>717</v>
      </c>
      <c r="B836" s="228">
        <f>COUNTIFS($E$1:E836,E836,$G$1:G836,G836)</f>
        <v>3</v>
      </c>
      <c r="C836" s="228"/>
      <c r="D836" s="1042">
        <v>10377</v>
      </c>
      <c r="E836" s="223" t="s">
        <v>1786</v>
      </c>
      <c r="F836" s="223" t="s">
        <v>153</v>
      </c>
      <c r="G836" s="230">
        <v>6407210733</v>
      </c>
      <c r="H836" s="230">
        <f t="shared" si="25"/>
        <v>55</v>
      </c>
      <c r="I836" s="223" t="s">
        <v>2347</v>
      </c>
      <c r="J836" s="223" t="s">
        <v>34</v>
      </c>
      <c r="K836" s="230" t="s">
        <v>53</v>
      </c>
      <c r="L836" s="107" t="s">
        <v>48</v>
      </c>
      <c r="M836" s="230">
        <v>6</v>
      </c>
      <c r="N836" s="226" t="s">
        <v>571</v>
      </c>
      <c r="O836" s="226" t="s">
        <v>863</v>
      </c>
      <c r="Q836" s="226" t="s">
        <v>2450</v>
      </c>
      <c r="T836" s="238" t="s">
        <v>545</v>
      </c>
      <c r="U836" s="238" t="s">
        <v>545</v>
      </c>
      <c r="V836" s="238" t="s">
        <v>545</v>
      </c>
      <c r="W836" s="564" t="s">
        <v>1882</v>
      </c>
      <c r="X836" s="238" t="s">
        <v>545</v>
      </c>
      <c r="Y836" s="238" t="s">
        <v>545</v>
      </c>
      <c r="Z836" s="238" t="s">
        <v>545</v>
      </c>
      <c r="AC836" s="230"/>
      <c r="AD836" s="230"/>
      <c r="AE836" s="230"/>
      <c r="AF836" s="230"/>
      <c r="AG836" s="230"/>
      <c r="AL836" s="318"/>
      <c r="AT836" s="370"/>
      <c r="AU836" s="267"/>
      <c r="AV836" s="513"/>
      <c r="AW836" s="267"/>
      <c r="AX836" s="514"/>
      <c r="AY836" s="267"/>
      <c r="AZ836" s="108"/>
      <c r="BB836" s="267"/>
      <c r="BC836" s="515"/>
      <c r="BD836" s="515"/>
      <c r="BE836" s="267"/>
      <c r="BF836" s="267"/>
      <c r="BG836" s="267"/>
      <c r="BH836" s="267"/>
      <c r="BI836" s="267"/>
      <c r="CU836" s="66"/>
      <c r="CZ836" s="158"/>
      <c r="DA836" s="158"/>
      <c r="DP836" s="545" t="s">
        <v>158</v>
      </c>
      <c r="DX836" s="223" t="s">
        <v>863</v>
      </c>
      <c r="DY836" s="223" t="s">
        <v>863</v>
      </c>
      <c r="DZ836" s="230">
        <v>303</v>
      </c>
      <c r="EA836" s="230">
        <v>32.299999999999997</v>
      </c>
      <c r="EB836" s="230">
        <v>67.7</v>
      </c>
      <c r="EC836" s="230">
        <v>1.3</v>
      </c>
      <c r="ED836" s="223" t="s">
        <v>863</v>
      </c>
      <c r="EE836" s="223" t="s">
        <v>863</v>
      </c>
      <c r="EF836" s="457">
        <v>3.46</v>
      </c>
      <c r="EG836" s="457">
        <v>0</v>
      </c>
      <c r="EX836" s="35"/>
      <c r="FD836" s="612"/>
      <c r="FE836" s="601"/>
      <c r="FF836" s="93"/>
      <c r="FJ836" s="589"/>
      <c r="FK836" s="589"/>
      <c r="FM836" s="591"/>
      <c r="FN836" s="592"/>
      <c r="FP836" s="602"/>
      <c r="FQ836" s="544"/>
      <c r="FR836" s="93"/>
      <c r="FS836" s="101"/>
      <c r="GR836" s="225"/>
      <c r="GS836" s="225"/>
    </row>
    <row r="837" spans="1:201" ht="15.75" hidden="1" x14ac:dyDescent="0.25">
      <c r="A837" s="101">
        <v>718</v>
      </c>
      <c r="B837" s="228">
        <f>COUNTIFS($E$1:E837,E837,$G$1:G837,G837)</f>
        <v>1</v>
      </c>
      <c r="C837" s="228"/>
      <c r="D837" s="1042">
        <v>10381</v>
      </c>
      <c r="E837" s="223" t="s">
        <v>2353</v>
      </c>
      <c r="F837" s="223" t="s">
        <v>36</v>
      </c>
      <c r="G837" s="230">
        <v>460417480</v>
      </c>
      <c r="H837" s="230">
        <f t="shared" si="25"/>
        <v>73</v>
      </c>
      <c r="I837" s="223" t="s">
        <v>2352</v>
      </c>
      <c r="J837" s="223" t="s">
        <v>34</v>
      </c>
      <c r="K837" s="223" t="s">
        <v>28</v>
      </c>
      <c r="L837" s="107" t="s">
        <v>48</v>
      </c>
      <c r="M837" s="230">
        <v>5</v>
      </c>
      <c r="N837" s="226" t="s">
        <v>336</v>
      </c>
      <c r="O837" s="226" t="s">
        <v>863</v>
      </c>
      <c r="Q837" s="226" t="s">
        <v>2450</v>
      </c>
      <c r="T837" s="238" t="s">
        <v>545</v>
      </c>
      <c r="U837" s="238" t="s">
        <v>545</v>
      </c>
      <c r="V837" s="238" t="s">
        <v>545</v>
      </c>
      <c r="W837" s="564" t="s">
        <v>1882</v>
      </c>
      <c r="X837" s="238" t="s">
        <v>808</v>
      </c>
      <c r="Y837" s="238" t="s">
        <v>545</v>
      </c>
      <c r="Z837" s="238" t="s">
        <v>545</v>
      </c>
      <c r="AC837" s="230"/>
      <c r="AD837" s="230"/>
      <c r="AE837" s="230"/>
      <c r="AF837" s="230"/>
      <c r="AG837" s="230"/>
      <c r="AL837" s="318"/>
      <c r="AT837" s="370"/>
      <c r="AU837" s="267"/>
      <c r="AV837" s="513"/>
      <c r="AW837" s="267"/>
      <c r="AX837" s="514"/>
      <c r="AY837" s="267"/>
      <c r="AZ837" s="108"/>
      <c r="BB837" s="267"/>
      <c r="BC837" s="515"/>
      <c r="BD837" s="515"/>
      <c r="BE837" s="267"/>
      <c r="BF837" s="267"/>
      <c r="BG837" s="267"/>
      <c r="BH837" s="267"/>
      <c r="BI837" s="267"/>
      <c r="CU837" s="66"/>
      <c r="CZ837" s="158"/>
      <c r="DA837" s="158"/>
      <c r="DP837" s="545" t="s">
        <v>161</v>
      </c>
      <c r="DX837" s="274" t="s">
        <v>863</v>
      </c>
      <c r="DY837" s="274" t="s">
        <v>863</v>
      </c>
      <c r="DZ837" s="274" t="s">
        <v>863</v>
      </c>
      <c r="EA837" s="274" t="s">
        <v>863</v>
      </c>
      <c r="EB837" s="274" t="s">
        <v>863</v>
      </c>
      <c r="EC837" s="274" t="s">
        <v>863</v>
      </c>
      <c r="ED837" s="274" t="s">
        <v>863</v>
      </c>
      <c r="EE837" s="274" t="s">
        <v>863</v>
      </c>
      <c r="EF837" s="274" t="s">
        <v>863</v>
      </c>
      <c r="EG837" s="274" t="s">
        <v>863</v>
      </c>
      <c r="EX837" s="35"/>
      <c r="FD837" s="612"/>
      <c r="FE837" s="601"/>
      <c r="FF837" s="93"/>
      <c r="FJ837" s="589"/>
      <c r="FK837" s="589"/>
      <c r="FM837" s="591"/>
      <c r="FN837" s="592"/>
      <c r="FP837" s="602"/>
      <c r="FQ837" s="544"/>
      <c r="FR837" s="93"/>
      <c r="FS837" s="101"/>
      <c r="GR837" s="225"/>
      <c r="GS837" s="225"/>
    </row>
    <row r="838" spans="1:201" ht="15.75" hidden="1" x14ac:dyDescent="0.25">
      <c r="A838" s="101">
        <v>719</v>
      </c>
      <c r="B838" s="228">
        <f>COUNTIFS($E$1:E838,E838,$G$1:G838,G838)</f>
        <v>1</v>
      </c>
      <c r="C838" s="228"/>
      <c r="D838" s="1042">
        <v>10386</v>
      </c>
      <c r="E838" s="223" t="s">
        <v>2354</v>
      </c>
      <c r="F838" s="223" t="s">
        <v>2355</v>
      </c>
      <c r="G838" s="230">
        <v>7452055358</v>
      </c>
      <c r="H838" s="230">
        <f t="shared" si="25"/>
        <v>45</v>
      </c>
      <c r="I838" s="223" t="s">
        <v>2356</v>
      </c>
      <c r="J838" s="223" t="s">
        <v>2357</v>
      </c>
      <c r="K838" s="230" t="s">
        <v>53</v>
      </c>
      <c r="L838" s="107" t="s">
        <v>48</v>
      </c>
      <c r="M838" s="230">
        <v>6</v>
      </c>
      <c r="N838" s="231" t="s">
        <v>1551</v>
      </c>
      <c r="O838" s="231" t="s">
        <v>969</v>
      </c>
      <c r="Q838" s="226" t="s">
        <v>2450</v>
      </c>
      <c r="T838" s="238" t="s">
        <v>545</v>
      </c>
      <c r="U838" s="104" t="s">
        <v>1214</v>
      </c>
      <c r="V838" s="238" t="s">
        <v>545</v>
      </c>
      <c r="W838" s="249" t="s">
        <v>1298</v>
      </c>
      <c r="X838" s="238" t="s">
        <v>808</v>
      </c>
      <c r="Y838" s="238" t="s">
        <v>545</v>
      </c>
      <c r="Z838" s="238" t="s">
        <v>545</v>
      </c>
      <c r="AC838" s="230"/>
      <c r="AD838" s="230"/>
      <c r="AE838" s="230"/>
      <c r="AF838" s="230"/>
      <c r="AG838" s="230"/>
      <c r="AL838" s="318"/>
      <c r="AU838" s="267"/>
      <c r="AV838" s="513"/>
      <c r="AW838" s="267"/>
      <c r="AX838" s="514"/>
      <c r="AY838" s="267"/>
      <c r="AZ838" s="108"/>
      <c r="BB838" s="267"/>
      <c r="BC838" s="515"/>
      <c r="BD838" s="464"/>
      <c r="BE838" s="267"/>
      <c r="BF838" s="267"/>
      <c r="BG838" s="267"/>
      <c r="BH838" s="267"/>
      <c r="BI838" s="267"/>
      <c r="CZ838" s="158"/>
      <c r="DA838" s="158"/>
      <c r="DP838" s="545" t="s">
        <v>161</v>
      </c>
      <c r="DX838" s="223" t="s">
        <v>863</v>
      </c>
      <c r="DY838" s="223" t="s">
        <v>863</v>
      </c>
      <c r="DZ838" s="230">
        <v>174</v>
      </c>
      <c r="EA838" s="230">
        <v>5.7</v>
      </c>
      <c r="EB838" s="230">
        <v>94.3</v>
      </c>
      <c r="EC838" s="223" t="s">
        <v>863</v>
      </c>
      <c r="ED838" s="223" t="s">
        <v>863</v>
      </c>
      <c r="EE838" s="223" t="s">
        <v>863</v>
      </c>
      <c r="EF838" s="223" t="s">
        <v>863</v>
      </c>
      <c r="EG838" s="223">
        <v>0</v>
      </c>
      <c r="EX838" s="35"/>
      <c r="FD838" s="612"/>
      <c r="FE838" s="601"/>
      <c r="FF838" s="93"/>
      <c r="FJ838" s="589"/>
      <c r="FK838" s="589"/>
      <c r="FM838" s="591"/>
      <c r="FN838" s="592"/>
      <c r="FP838" s="602"/>
      <c r="FQ838" s="544"/>
      <c r="FR838" s="93"/>
      <c r="FS838" s="101"/>
      <c r="GR838" s="225"/>
      <c r="GS838" s="225"/>
    </row>
    <row r="839" spans="1:201" ht="15.75" hidden="1" x14ac:dyDescent="0.25">
      <c r="A839" s="101">
        <v>720</v>
      </c>
      <c r="B839" s="228">
        <f>COUNTIFS($E$1:E839,E839,$G$1:G839,G839)</f>
        <v>2</v>
      </c>
      <c r="C839" s="228"/>
      <c r="D839" s="1042">
        <v>10389</v>
      </c>
      <c r="E839" s="223" t="s">
        <v>2276</v>
      </c>
      <c r="F839" s="223" t="s">
        <v>2277</v>
      </c>
      <c r="G839" s="230">
        <v>8809085780</v>
      </c>
      <c r="H839" s="230">
        <f t="shared" si="25"/>
        <v>31</v>
      </c>
      <c r="I839" s="223" t="s">
        <v>2358</v>
      </c>
      <c r="J839" s="223" t="s">
        <v>2278</v>
      </c>
      <c r="K839" s="230" t="s">
        <v>53</v>
      </c>
      <c r="L839" s="107" t="s">
        <v>48</v>
      </c>
      <c r="M839" s="230">
        <v>17</v>
      </c>
      <c r="N839" s="231" t="s">
        <v>757</v>
      </c>
      <c r="O839" s="231" t="s">
        <v>863</v>
      </c>
      <c r="Q839" s="231" t="s">
        <v>2452</v>
      </c>
      <c r="T839" s="238" t="s">
        <v>1545</v>
      </c>
      <c r="U839" s="238" t="s">
        <v>1214</v>
      </c>
      <c r="V839" s="238" t="s">
        <v>545</v>
      </c>
      <c r="W839" s="249" t="s">
        <v>1298</v>
      </c>
      <c r="X839" s="238" t="s">
        <v>808</v>
      </c>
      <c r="Y839" s="238" t="s">
        <v>545</v>
      </c>
      <c r="Z839" s="238" t="s">
        <v>545</v>
      </c>
      <c r="AC839" s="230"/>
      <c r="AD839" s="230"/>
      <c r="AE839" s="230"/>
      <c r="AF839" s="230"/>
      <c r="AG839" s="230"/>
      <c r="AL839" s="318"/>
      <c r="AU839" s="267"/>
      <c r="AV839" s="513"/>
      <c r="AW839" s="267"/>
      <c r="AX839" s="514"/>
      <c r="AY839" s="267"/>
      <c r="AZ839" s="108"/>
      <c r="BB839" s="267"/>
      <c r="BC839" s="515"/>
      <c r="BD839" s="464"/>
      <c r="BE839" s="267"/>
      <c r="BF839" s="267"/>
      <c r="BG839" s="267"/>
      <c r="BH839" s="267"/>
      <c r="BI839" s="267"/>
      <c r="DP839" s="545" t="s">
        <v>158</v>
      </c>
      <c r="DX839" s="223" t="s">
        <v>863</v>
      </c>
      <c r="DY839" s="223" t="s">
        <v>863</v>
      </c>
      <c r="DZ839" s="230">
        <v>3004</v>
      </c>
      <c r="EA839" s="230">
        <v>54</v>
      </c>
      <c r="EB839" s="230">
        <v>46</v>
      </c>
      <c r="EC839" s="223" t="s">
        <v>863</v>
      </c>
      <c r="ED839" s="223" t="s">
        <v>863</v>
      </c>
      <c r="EE839" s="223" t="s">
        <v>863</v>
      </c>
      <c r="EF839" s="223" t="s">
        <v>863</v>
      </c>
      <c r="EG839" s="230">
        <v>0</v>
      </c>
      <c r="EX839" s="35"/>
      <c r="FD839" s="612"/>
      <c r="FE839" s="601"/>
      <c r="FF839" s="93"/>
      <c r="FJ839" s="589"/>
      <c r="FK839" s="589"/>
      <c r="FM839" s="591"/>
      <c r="FN839" s="592"/>
      <c r="FP839" s="602"/>
      <c r="FQ839" s="544"/>
      <c r="FR839" s="93"/>
      <c r="FS839" s="101"/>
      <c r="GR839" s="225"/>
      <c r="GS839" s="225"/>
    </row>
    <row r="840" spans="1:201" s="552" customFormat="1" ht="15.75" hidden="1" x14ac:dyDescent="0.25">
      <c r="A840" s="101">
        <v>721</v>
      </c>
      <c r="B840" s="228">
        <f>COUNTIFS($E$1:E840,E840,$G$1:G840,G840)</f>
        <v>1</v>
      </c>
      <c r="C840" s="228"/>
      <c r="D840" s="1042">
        <v>10390</v>
      </c>
      <c r="E840" s="223" t="s">
        <v>2359</v>
      </c>
      <c r="F840" s="223" t="s">
        <v>49</v>
      </c>
      <c r="G840" s="230">
        <v>446129461</v>
      </c>
      <c r="H840" s="230">
        <f t="shared" si="25"/>
        <v>75</v>
      </c>
      <c r="I840" s="223" t="s">
        <v>2358</v>
      </c>
      <c r="J840" s="223" t="s">
        <v>34</v>
      </c>
      <c r="K840" s="223" t="s">
        <v>28</v>
      </c>
      <c r="L840" s="107" t="s">
        <v>48</v>
      </c>
      <c r="M840" s="230">
        <v>2</v>
      </c>
      <c r="N840" s="231" t="s">
        <v>1218</v>
      </c>
      <c r="O840" s="231" t="s">
        <v>965</v>
      </c>
      <c r="P840" s="224"/>
      <c r="Q840" s="231" t="s">
        <v>2453</v>
      </c>
      <c r="R840" s="66"/>
      <c r="S840" s="66"/>
      <c r="T840" s="238" t="s">
        <v>545</v>
      </c>
      <c r="U840" s="238" t="s">
        <v>545</v>
      </c>
      <c r="V840" s="238" t="s">
        <v>545</v>
      </c>
      <c r="W840" s="564" t="s">
        <v>1882</v>
      </c>
      <c r="X840" s="238" t="s">
        <v>545</v>
      </c>
      <c r="Y840" s="238" t="s">
        <v>545</v>
      </c>
      <c r="Z840" s="238" t="s">
        <v>545</v>
      </c>
      <c r="AA840" s="72"/>
      <c r="AB840" s="72"/>
      <c r="AC840" s="95"/>
      <c r="AD840" s="95"/>
      <c r="AE840" s="95"/>
      <c r="AF840" s="95"/>
      <c r="AG840" s="95"/>
      <c r="AH840" s="76"/>
      <c r="AI840" s="72"/>
      <c r="AJ840" s="226"/>
      <c r="AK840" s="226"/>
      <c r="AL840" s="318"/>
      <c r="AM840" s="226"/>
      <c r="AN840" s="226"/>
      <c r="AO840" s="226"/>
      <c r="AP840" s="370"/>
      <c r="AQ840" s="487"/>
      <c r="AR840" s="488"/>
      <c r="AS840" s="322"/>
      <c r="AT840" s="153"/>
      <c r="AU840" s="267"/>
      <c r="AV840" s="513"/>
      <c r="AW840" s="267"/>
      <c r="AX840" s="514"/>
      <c r="AY840" s="267"/>
      <c r="AZ840" s="108"/>
      <c r="BA840" s="345"/>
      <c r="BB840" s="267"/>
      <c r="BC840" s="515"/>
      <c r="BD840" s="464"/>
      <c r="BE840" s="267"/>
      <c r="BF840" s="267"/>
      <c r="BG840" s="267"/>
      <c r="BH840" s="267"/>
      <c r="BI840" s="267"/>
      <c r="BJ840" s="226"/>
      <c r="BK840" s="226"/>
      <c r="BL840" s="341"/>
      <c r="BM840" s="342"/>
      <c r="BN840" s="226"/>
      <c r="BO840" s="226"/>
      <c r="BP840" s="226"/>
      <c r="BQ840" s="1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226"/>
      <c r="CE840" s="226"/>
      <c r="CF840" s="226"/>
      <c r="CG840" s="226"/>
      <c r="CH840" s="226"/>
      <c r="CI840" s="226"/>
      <c r="CJ840" s="226"/>
      <c r="CK840" s="226"/>
      <c r="CL840" s="226"/>
      <c r="CM840" s="226"/>
      <c r="CN840" s="66"/>
      <c r="CO840" s="66"/>
      <c r="CP840" s="66"/>
      <c r="CQ840" s="66"/>
      <c r="CR840" s="66"/>
      <c r="CS840" s="66"/>
      <c r="CT840" s="66"/>
      <c r="CU840" s="348"/>
      <c r="CV840" s="226"/>
      <c r="CW840" s="226"/>
      <c r="CX840" s="226"/>
      <c r="CY840" s="226"/>
      <c r="CZ840" s="226"/>
      <c r="DA840" s="226"/>
      <c r="DB840" s="335"/>
      <c r="DC840" s="226"/>
      <c r="DD840" s="226"/>
      <c r="DE840" s="226"/>
      <c r="DF840" s="226"/>
      <c r="DG840" s="226"/>
      <c r="DH840" s="226"/>
      <c r="DI840" s="4"/>
      <c r="DJ840" s="226"/>
      <c r="DK840" s="226"/>
      <c r="DL840" s="226"/>
      <c r="DM840" s="226"/>
      <c r="DN840" s="62"/>
      <c r="DO840" s="62"/>
      <c r="DP840" s="545" t="s">
        <v>161</v>
      </c>
      <c r="DQ840" s="230"/>
      <c r="DR840" s="547"/>
      <c r="DS840" s="547"/>
      <c r="DT840" s="230"/>
      <c r="DU840" s="230"/>
      <c r="DV840" s="230"/>
      <c r="DW840" s="230"/>
      <c r="DX840" s="223" t="s">
        <v>863</v>
      </c>
      <c r="DY840" s="223" t="s">
        <v>863</v>
      </c>
      <c r="DZ840" s="223" t="s">
        <v>863</v>
      </c>
      <c r="EA840" s="223" t="s">
        <v>863</v>
      </c>
      <c r="EB840" s="223" t="s">
        <v>863</v>
      </c>
      <c r="EC840" s="223" t="s">
        <v>863</v>
      </c>
      <c r="ED840" s="223" t="s">
        <v>863</v>
      </c>
      <c r="EE840" s="223" t="s">
        <v>863</v>
      </c>
      <c r="EF840" s="223" t="s">
        <v>863</v>
      </c>
      <c r="EG840" s="223" t="s">
        <v>863</v>
      </c>
      <c r="EH840" s="547"/>
      <c r="EI840" s="282"/>
      <c r="EJ840" s="282"/>
      <c r="EK840" s="457"/>
      <c r="EL840" s="457"/>
      <c r="EM840" s="457"/>
      <c r="EN840" s="457"/>
      <c r="EO840" s="457"/>
      <c r="EP840" s="548"/>
      <c r="EQ840" s="548"/>
      <c r="ER840" s="457"/>
      <c r="ES840" s="548"/>
      <c r="ET840" s="548"/>
      <c r="EU840" s="457"/>
      <c r="EV840" s="457"/>
      <c r="EW840" s="457"/>
      <c r="EX840" s="35"/>
      <c r="EY840" s="93"/>
      <c r="EZ840" s="93"/>
      <c r="FA840" s="93"/>
      <c r="FB840" s="93"/>
      <c r="FC840" s="93"/>
      <c r="FD840" s="612"/>
      <c r="FE840" s="601"/>
      <c r="FF840" s="93"/>
      <c r="FG840" s="93"/>
      <c r="FH840" s="93"/>
      <c r="FI840" s="93"/>
      <c r="FJ840" s="589"/>
      <c r="FK840" s="589"/>
      <c r="FL840" s="589"/>
      <c r="FM840" s="591"/>
      <c r="FN840" s="592"/>
      <c r="FO840" s="592"/>
      <c r="FP840" s="602"/>
      <c r="FQ840" s="544"/>
      <c r="FR840" s="93"/>
      <c r="FS840" s="101"/>
      <c r="FT840" s="93"/>
      <c r="FU840" s="93"/>
      <c r="FV840" s="93"/>
      <c r="FW840" s="93"/>
      <c r="FX840" s="93"/>
      <c r="FY840" s="93"/>
      <c r="FZ840" s="93"/>
      <c r="GA840" s="93"/>
      <c r="GB840" s="93"/>
      <c r="GC840" s="93"/>
      <c r="GD840" s="93"/>
      <c r="GE840" s="93"/>
      <c r="GF840" s="93"/>
      <c r="GG840" s="93"/>
      <c r="GH840" s="93"/>
      <c r="GI840" s="93"/>
      <c r="GJ840" s="93"/>
      <c r="GK840" s="93"/>
      <c r="GL840" s="93"/>
      <c r="GM840" s="93"/>
      <c r="GN840" s="93"/>
      <c r="GO840" s="93"/>
      <c r="GP840" s="93"/>
      <c r="GQ840" s="93"/>
      <c r="GR840" s="225"/>
      <c r="GS840" s="225"/>
    </row>
    <row r="841" spans="1:201" ht="15.75" hidden="1" x14ac:dyDescent="0.25">
      <c r="A841" s="101">
        <v>722</v>
      </c>
      <c r="B841" s="228">
        <f>COUNTIFS($E$1:E841,E841,$G$1:G841,G841)</f>
        <v>1</v>
      </c>
      <c r="C841" s="228"/>
      <c r="D841" s="1042">
        <v>10391</v>
      </c>
      <c r="E841" s="223" t="s">
        <v>2360</v>
      </c>
      <c r="F841" s="223" t="s">
        <v>51</v>
      </c>
      <c r="G841" s="230">
        <v>5460262544</v>
      </c>
      <c r="H841" s="230">
        <f t="shared" si="25"/>
        <v>65</v>
      </c>
      <c r="I841" s="223" t="s">
        <v>2358</v>
      </c>
      <c r="J841" s="223" t="s">
        <v>92</v>
      </c>
      <c r="K841" s="223" t="s">
        <v>948</v>
      </c>
      <c r="L841" s="107" t="s">
        <v>48</v>
      </c>
      <c r="M841" s="230">
        <v>2</v>
      </c>
      <c r="N841" s="231" t="s">
        <v>658</v>
      </c>
      <c r="O841" s="231" t="s">
        <v>2361</v>
      </c>
      <c r="Q841" s="231" t="s">
        <v>2453</v>
      </c>
      <c r="T841" s="238" t="s">
        <v>545</v>
      </c>
      <c r="U841" s="238" t="s">
        <v>545</v>
      </c>
      <c r="V841" s="238" t="s">
        <v>545</v>
      </c>
      <c r="W841" s="564" t="s">
        <v>1882</v>
      </c>
      <c r="X841" s="238" t="s">
        <v>545</v>
      </c>
      <c r="Y841" s="238" t="s">
        <v>545</v>
      </c>
      <c r="Z841" s="238" t="s">
        <v>545</v>
      </c>
      <c r="AC841" s="95"/>
      <c r="AD841" s="95"/>
      <c r="AE841" s="95"/>
      <c r="AF841" s="95"/>
      <c r="AG841" s="95"/>
      <c r="AL841" s="318"/>
      <c r="AU841" s="267"/>
      <c r="AV841" s="513"/>
      <c r="AW841" s="267"/>
      <c r="AX841" s="514"/>
      <c r="AY841" s="267"/>
      <c r="AZ841" s="108"/>
      <c r="BB841" s="267"/>
      <c r="BC841" s="515"/>
      <c r="BD841" s="464"/>
      <c r="BE841" s="267"/>
      <c r="BF841" s="267"/>
      <c r="BG841" s="267"/>
      <c r="BH841" s="267"/>
      <c r="BI841" s="267"/>
      <c r="DP841" s="545" t="s">
        <v>2498</v>
      </c>
      <c r="DX841" s="230">
        <v>2.2000000000000002</v>
      </c>
      <c r="DY841" s="223" t="s">
        <v>863</v>
      </c>
      <c r="DZ841" s="223" t="s">
        <v>863</v>
      </c>
      <c r="EA841" s="223" t="s">
        <v>863</v>
      </c>
      <c r="EB841" s="223" t="s">
        <v>863</v>
      </c>
      <c r="EC841" s="223" t="s">
        <v>863</v>
      </c>
      <c r="ED841" s="223" t="s">
        <v>863</v>
      </c>
      <c r="EE841" s="223" t="s">
        <v>863</v>
      </c>
      <c r="EF841" s="223" t="s">
        <v>863</v>
      </c>
      <c r="EG841" s="223" t="s">
        <v>863</v>
      </c>
      <c r="EX841" s="35"/>
      <c r="FD841" s="612"/>
      <c r="FE841" s="601"/>
      <c r="FF841" s="93"/>
      <c r="FJ841" s="589"/>
      <c r="FK841" s="589"/>
      <c r="FM841" s="591"/>
      <c r="FN841" s="592"/>
      <c r="FP841" s="602"/>
      <c r="FQ841" s="544"/>
      <c r="FR841" s="93"/>
      <c r="FS841" s="101"/>
      <c r="GR841" s="225"/>
      <c r="GS841" s="225"/>
    </row>
    <row r="842" spans="1:201" ht="15.75" hidden="1" x14ac:dyDescent="0.25">
      <c r="A842" s="101">
        <v>723</v>
      </c>
      <c r="B842" s="228">
        <f>COUNTIFS($E$1:E842,E842,$G$1:G842,G842)</f>
        <v>1</v>
      </c>
      <c r="C842" s="228"/>
      <c r="D842" s="1042">
        <v>10402</v>
      </c>
      <c r="E842" s="223" t="s">
        <v>2362</v>
      </c>
      <c r="F842" s="223" t="s">
        <v>93</v>
      </c>
      <c r="G842" s="230">
        <v>8701246169</v>
      </c>
      <c r="H842" s="230">
        <f t="shared" si="25"/>
        <v>32</v>
      </c>
      <c r="I842" s="223" t="s">
        <v>2363</v>
      </c>
      <c r="J842" s="223" t="s">
        <v>2364</v>
      </c>
      <c r="K842" s="230" t="s">
        <v>53</v>
      </c>
      <c r="L842" s="107" t="s">
        <v>48</v>
      </c>
      <c r="M842" s="230">
        <v>6</v>
      </c>
      <c r="N842" s="223" t="s">
        <v>1218</v>
      </c>
      <c r="O842" s="209" t="s">
        <v>863</v>
      </c>
      <c r="Q842" s="208" t="s">
        <v>2454</v>
      </c>
      <c r="T842" s="238" t="s">
        <v>1545</v>
      </c>
      <c r="U842" s="238" t="s">
        <v>1214</v>
      </c>
      <c r="V842" s="238" t="s">
        <v>545</v>
      </c>
      <c r="W842" s="249" t="s">
        <v>1298</v>
      </c>
      <c r="X842" s="238" t="s">
        <v>808</v>
      </c>
      <c r="Y842" s="238" t="s">
        <v>545</v>
      </c>
      <c r="Z842" s="238" t="s">
        <v>545</v>
      </c>
      <c r="AC842" s="95"/>
      <c r="AD842" s="95"/>
      <c r="AE842" s="95"/>
      <c r="AF842" s="95"/>
      <c r="AG842" s="95"/>
      <c r="AL842" s="318"/>
      <c r="AU842" s="267"/>
      <c r="AV842" s="513"/>
      <c r="AW842" s="267"/>
      <c r="AX842" s="514"/>
      <c r="AY842" s="267"/>
      <c r="AZ842" s="108"/>
      <c r="BB842" s="267"/>
      <c r="BC842" s="515"/>
      <c r="BD842" s="464"/>
      <c r="BE842" s="267"/>
      <c r="BF842" s="267"/>
      <c r="BG842" s="267"/>
      <c r="BH842" s="267"/>
      <c r="BI842" s="267"/>
      <c r="DP842" s="545" t="s">
        <v>158</v>
      </c>
      <c r="DX842" s="223" t="s">
        <v>863</v>
      </c>
      <c r="DY842" s="223" t="s">
        <v>863</v>
      </c>
      <c r="DZ842" s="230">
        <v>5102</v>
      </c>
      <c r="EA842" s="230">
        <v>62.6</v>
      </c>
      <c r="EB842" s="230">
        <v>37.4</v>
      </c>
      <c r="EC842" s="223" t="s">
        <v>863</v>
      </c>
      <c r="ED842" s="223" t="s">
        <v>863</v>
      </c>
      <c r="EE842" s="223" t="s">
        <v>863</v>
      </c>
      <c r="EF842" s="223" t="s">
        <v>863</v>
      </c>
      <c r="EG842" s="230">
        <v>0</v>
      </c>
      <c r="EX842" s="35"/>
      <c r="FD842" s="612"/>
      <c r="FE842" s="601"/>
      <c r="FF842" s="93"/>
      <c r="FJ842" s="589"/>
      <c r="FK842" s="589"/>
      <c r="FM842" s="591"/>
      <c r="FN842" s="592"/>
      <c r="FP842" s="602"/>
      <c r="FQ842" s="544"/>
      <c r="FR842" s="93"/>
      <c r="FS842" s="101"/>
      <c r="GR842" s="225"/>
      <c r="GS842" s="225"/>
    </row>
    <row r="843" spans="1:201" ht="15.75" hidden="1" x14ac:dyDescent="0.25">
      <c r="A843" s="101">
        <v>724</v>
      </c>
      <c r="B843" s="228">
        <f>COUNTIFS($E$1:E843,E843,$G$1:G843,G843)</f>
        <v>1</v>
      </c>
      <c r="C843" s="228"/>
      <c r="D843" s="1042">
        <v>10404</v>
      </c>
      <c r="E843" s="223" t="s">
        <v>2367</v>
      </c>
      <c r="F843" s="223" t="s">
        <v>44</v>
      </c>
      <c r="G843" s="230">
        <v>520630334</v>
      </c>
      <c r="H843" s="230">
        <f t="shared" si="25"/>
        <v>67</v>
      </c>
      <c r="I843" s="223" t="s">
        <v>2363</v>
      </c>
      <c r="J843" s="223" t="s">
        <v>34</v>
      </c>
      <c r="K843" s="230" t="s">
        <v>53</v>
      </c>
      <c r="L843" s="107" t="s">
        <v>48</v>
      </c>
      <c r="M843" s="230">
        <v>11</v>
      </c>
      <c r="N843" s="223" t="s">
        <v>575</v>
      </c>
      <c r="O843" s="223" t="s">
        <v>863</v>
      </c>
      <c r="Q843" s="231" t="s">
        <v>2454</v>
      </c>
      <c r="T843" s="238" t="s">
        <v>1545</v>
      </c>
      <c r="U843" s="238" t="s">
        <v>1214</v>
      </c>
      <c r="V843" s="238" t="s">
        <v>545</v>
      </c>
      <c r="W843" s="249" t="s">
        <v>1298</v>
      </c>
      <c r="X843" s="238" t="s">
        <v>808</v>
      </c>
      <c r="Y843" s="238" t="s">
        <v>545</v>
      </c>
      <c r="Z843" s="238" t="s">
        <v>545</v>
      </c>
      <c r="AC843" s="230"/>
      <c r="AD843" s="230"/>
      <c r="AE843" s="230"/>
      <c r="AF843" s="230"/>
      <c r="AG843" s="230"/>
      <c r="AL843" s="318"/>
      <c r="AU843" s="267"/>
      <c r="AV843" s="513"/>
      <c r="AW843" s="267"/>
      <c r="AX843" s="514"/>
      <c r="AY843" s="267"/>
      <c r="AZ843" s="108"/>
      <c r="BB843" s="267"/>
      <c r="BC843" s="515"/>
      <c r="BD843" s="464"/>
      <c r="BE843" s="267"/>
      <c r="BF843" s="267"/>
      <c r="BG843" s="267"/>
      <c r="BH843" s="267"/>
      <c r="BI843" s="267"/>
      <c r="DP843" s="545" t="s">
        <v>158</v>
      </c>
      <c r="DX843" s="230">
        <v>33.1</v>
      </c>
      <c r="DY843" s="223" t="s">
        <v>863</v>
      </c>
      <c r="DZ843" s="230">
        <v>12386</v>
      </c>
      <c r="EA843" s="230">
        <v>73.7</v>
      </c>
      <c r="EB843" s="230">
        <v>26.3</v>
      </c>
      <c r="EC843" s="230">
        <v>17</v>
      </c>
      <c r="ED843" s="230">
        <v>19250</v>
      </c>
      <c r="EE843" s="223" t="s">
        <v>863</v>
      </c>
      <c r="EF843" s="230">
        <v>4.0199999999999996</v>
      </c>
      <c r="EG843" s="230">
        <v>0</v>
      </c>
      <c r="EX843" s="35"/>
      <c r="FD843" s="612"/>
      <c r="FE843" s="601"/>
      <c r="FF843" s="93"/>
      <c r="FJ843" s="589"/>
      <c r="FK843" s="589"/>
      <c r="FM843" s="591"/>
      <c r="FN843" s="592"/>
      <c r="FP843" s="602"/>
      <c r="FQ843" s="544"/>
      <c r="FR843" s="93"/>
      <c r="FS843" s="101"/>
      <c r="GR843" s="225"/>
      <c r="GS843" s="225"/>
    </row>
    <row r="844" spans="1:201" ht="15.75" hidden="1" x14ac:dyDescent="0.25">
      <c r="A844" s="101">
        <v>725</v>
      </c>
      <c r="B844" s="228">
        <f>COUNTIFS($E$1:E844,E844,$G$1:G844,G844)</f>
        <v>1</v>
      </c>
      <c r="C844" s="228"/>
      <c r="D844" s="1042">
        <v>10405</v>
      </c>
      <c r="E844" s="223" t="s">
        <v>2368</v>
      </c>
      <c r="F844" s="223" t="s">
        <v>184</v>
      </c>
      <c r="G844" s="230">
        <v>7702225278</v>
      </c>
      <c r="H844" s="230">
        <f t="shared" si="25"/>
        <v>42</v>
      </c>
      <c r="I844" s="223" t="s">
        <v>2363</v>
      </c>
      <c r="J844" s="223" t="s">
        <v>99</v>
      </c>
      <c r="K844" s="230" t="s">
        <v>53</v>
      </c>
      <c r="L844" s="107" t="s">
        <v>48</v>
      </c>
      <c r="M844" s="230">
        <v>6</v>
      </c>
      <c r="N844" s="223" t="s">
        <v>2369</v>
      </c>
      <c r="O844" s="223" t="s">
        <v>863</v>
      </c>
      <c r="Q844" s="231" t="s">
        <v>2454</v>
      </c>
      <c r="T844" s="238" t="s">
        <v>545</v>
      </c>
      <c r="U844" s="238" t="s">
        <v>545</v>
      </c>
      <c r="V844" s="238" t="s">
        <v>545</v>
      </c>
      <c r="W844" s="564" t="s">
        <v>1882</v>
      </c>
      <c r="X844" s="238" t="s">
        <v>545</v>
      </c>
      <c r="Y844" s="238" t="s">
        <v>545</v>
      </c>
      <c r="Z844" s="238" t="s">
        <v>545</v>
      </c>
      <c r="AC844" s="518"/>
      <c r="AD844" s="518"/>
      <c r="AE844" s="518"/>
      <c r="AF844" s="518"/>
      <c r="AG844" s="518"/>
      <c r="AL844" s="318"/>
      <c r="AU844" s="267"/>
      <c r="AV844" s="513"/>
      <c r="AW844" s="267"/>
      <c r="AX844" s="514"/>
      <c r="AY844" s="267"/>
      <c r="AZ844" s="108"/>
      <c r="BB844" s="267"/>
      <c r="BC844" s="515"/>
      <c r="BD844" s="464"/>
      <c r="BE844" s="267"/>
      <c r="BF844" s="267"/>
      <c r="BG844" s="267"/>
      <c r="BH844" s="267"/>
      <c r="BI844" s="267"/>
      <c r="DP844" s="545" t="s">
        <v>158</v>
      </c>
      <c r="DX844" s="223" t="s">
        <v>863</v>
      </c>
      <c r="DY844" s="223" t="s">
        <v>863</v>
      </c>
      <c r="DZ844" s="230">
        <v>163</v>
      </c>
      <c r="EA844" s="230">
        <v>6.7</v>
      </c>
      <c r="EB844" s="230">
        <v>93.3</v>
      </c>
      <c r="EC844" s="223" t="s">
        <v>863</v>
      </c>
      <c r="ED844" s="223" t="s">
        <v>863</v>
      </c>
      <c r="EE844" s="223" t="s">
        <v>863</v>
      </c>
      <c r="EF844" s="223" t="s">
        <v>863</v>
      </c>
      <c r="EG844" s="218">
        <v>0</v>
      </c>
      <c r="EX844" s="35"/>
      <c r="FD844" s="612"/>
      <c r="FE844" s="601"/>
      <c r="FF844" s="93"/>
      <c r="FJ844" s="589"/>
      <c r="FK844" s="589"/>
      <c r="FM844" s="591"/>
      <c r="FN844" s="592"/>
      <c r="FP844" s="602"/>
      <c r="FQ844" s="544"/>
      <c r="FR844" s="93"/>
      <c r="FS844" s="101"/>
      <c r="GR844" s="225"/>
      <c r="GS844" s="225"/>
    </row>
    <row r="845" spans="1:201" ht="15.75" hidden="1" x14ac:dyDescent="0.25">
      <c r="A845" s="101">
        <v>726</v>
      </c>
      <c r="B845" s="228">
        <f>COUNTIFS($E$1:E845,E845,$G$1:G845,G845)</f>
        <v>2</v>
      </c>
      <c r="C845" s="228"/>
      <c r="D845" s="1042">
        <v>10415</v>
      </c>
      <c r="E845" s="223" t="s">
        <v>1401</v>
      </c>
      <c r="F845" s="223" t="s">
        <v>65</v>
      </c>
      <c r="G845" s="230">
        <v>5657011217</v>
      </c>
      <c r="H845" s="230">
        <f t="shared" si="25"/>
        <v>63</v>
      </c>
      <c r="I845" s="223" t="s">
        <v>2370</v>
      </c>
      <c r="J845" s="223" t="s">
        <v>2371</v>
      </c>
      <c r="K845" s="230" t="s">
        <v>53</v>
      </c>
      <c r="L845" s="107" t="s">
        <v>48</v>
      </c>
      <c r="M845" s="230">
        <v>5</v>
      </c>
      <c r="N845" s="223" t="s">
        <v>825</v>
      </c>
      <c r="O845" s="223" t="s">
        <v>863</v>
      </c>
      <c r="Q845" s="231" t="s">
        <v>2454</v>
      </c>
      <c r="T845" s="238" t="s">
        <v>545</v>
      </c>
      <c r="U845" s="238" t="s">
        <v>545</v>
      </c>
      <c r="V845" s="238" t="s">
        <v>545</v>
      </c>
      <c r="W845" s="564" t="s">
        <v>1882</v>
      </c>
      <c r="X845" s="238" t="s">
        <v>545</v>
      </c>
      <c r="Y845" s="238" t="s">
        <v>545</v>
      </c>
      <c r="Z845" s="238" t="s">
        <v>545</v>
      </c>
      <c r="AC845" s="230"/>
      <c r="AD845" s="230"/>
      <c r="AE845" s="230"/>
      <c r="AF845" s="230"/>
      <c r="AG845" s="230"/>
      <c r="AL845" s="318"/>
      <c r="AU845" s="267"/>
      <c r="AV845" s="513"/>
      <c r="AW845" s="267"/>
      <c r="AX845" s="514"/>
      <c r="AY845" s="267"/>
      <c r="AZ845" s="108"/>
      <c r="BB845" s="267"/>
      <c r="BC845" s="515"/>
      <c r="BD845" s="464"/>
      <c r="BE845" s="267"/>
      <c r="BF845" s="267"/>
      <c r="BG845" s="267"/>
      <c r="BH845" s="267"/>
      <c r="BI845" s="267"/>
      <c r="DP845" s="545" t="s">
        <v>158</v>
      </c>
      <c r="DX845" s="223" t="s">
        <v>863</v>
      </c>
      <c r="DY845" s="223" t="s">
        <v>863</v>
      </c>
      <c r="DZ845" s="230">
        <v>602</v>
      </c>
      <c r="EA845" s="230">
        <v>47.7</v>
      </c>
      <c r="EB845" s="230">
        <v>52.3</v>
      </c>
      <c r="EC845" s="223" t="s">
        <v>863</v>
      </c>
      <c r="ED845" s="223" t="s">
        <v>863</v>
      </c>
      <c r="EE845" s="223" t="s">
        <v>863</v>
      </c>
      <c r="EF845" s="223" t="s">
        <v>863</v>
      </c>
      <c r="EG845" s="230">
        <v>0</v>
      </c>
      <c r="EX845" s="35"/>
      <c r="FD845" s="612"/>
      <c r="FE845" s="601"/>
      <c r="FF845" s="93"/>
      <c r="FJ845" s="589"/>
      <c r="FK845" s="589"/>
      <c r="FM845" s="591"/>
      <c r="FN845" s="592"/>
      <c r="FP845" s="602"/>
      <c r="FQ845" s="544"/>
      <c r="FR845" s="93"/>
      <c r="FS845" s="101"/>
      <c r="GR845" s="225"/>
      <c r="GS845" s="225"/>
    </row>
    <row r="846" spans="1:201" ht="15.75" hidden="1" x14ac:dyDescent="0.25">
      <c r="A846" s="101">
        <v>727</v>
      </c>
      <c r="B846" s="228">
        <f>COUNTIFS($E$1:E846,E846,$G$1:G846,G846)</f>
        <v>1</v>
      </c>
      <c r="C846" s="228"/>
      <c r="D846" s="1042">
        <v>10416</v>
      </c>
      <c r="E846" s="223" t="s">
        <v>447</v>
      </c>
      <c r="F846" s="223" t="s">
        <v>265</v>
      </c>
      <c r="G846" s="230">
        <v>455601429</v>
      </c>
      <c r="H846" s="230">
        <f t="shared" si="25"/>
        <v>74</v>
      </c>
      <c r="I846" s="223" t="s">
        <v>2370</v>
      </c>
      <c r="J846" s="223" t="s">
        <v>34</v>
      </c>
      <c r="K846" s="223" t="s">
        <v>28</v>
      </c>
      <c r="L846" s="107" t="s">
        <v>48</v>
      </c>
      <c r="M846" s="230">
        <v>2</v>
      </c>
      <c r="N846" s="223" t="s">
        <v>825</v>
      </c>
      <c r="O846" s="223" t="s">
        <v>863</v>
      </c>
      <c r="Q846" s="231" t="s">
        <v>2454</v>
      </c>
      <c r="T846" s="238" t="s">
        <v>545</v>
      </c>
      <c r="U846" s="238" t="s">
        <v>545</v>
      </c>
      <c r="V846" s="238" t="s">
        <v>545</v>
      </c>
      <c r="W846" s="564" t="s">
        <v>1882</v>
      </c>
      <c r="X846" s="238" t="s">
        <v>545</v>
      </c>
      <c r="Y846" s="238" t="s">
        <v>545</v>
      </c>
      <c r="Z846" s="238" t="s">
        <v>545</v>
      </c>
      <c r="AC846" s="518"/>
      <c r="AD846" s="518"/>
      <c r="AE846" s="518"/>
      <c r="AF846" s="518"/>
      <c r="AG846" s="518"/>
      <c r="AL846" s="318"/>
      <c r="AU846" s="267"/>
      <c r="AV846" s="513"/>
      <c r="AW846" s="267"/>
      <c r="AX846" s="514"/>
      <c r="AY846" s="267"/>
      <c r="AZ846" s="108"/>
      <c r="BB846" s="267"/>
      <c r="BC846" s="515"/>
      <c r="BD846" s="464"/>
      <c r="BE846" s="267"/>
      <c r="BF846" s="267"/>
      <c r="BG846" s="267"/>
      <c r="BH846" s="267"/>
      <c r="BI846" s="267"/>
      <c r="DP846" s="545" t="s">
        <v>158</v>
      </c>
      <c r="DX846" s="230">
        <v>332.3</v>
      </c>
      <c r="DY846" s="223" t="s">
        <v>863</v>
      </c>
      <c r="DZ846" s="223" t="s">
        <v>863</v>
      </c>
      <c r="EA846" s="223" t="s">
        <v>863</v>
      </c>
      <c r="EB846" s="223" t="s">
        <v>863</v>
      </c>
      <c r="EC846" s="223" t="s">
        <v>863</v>
      </c>
      <c r="ED846" s="223" t="s">
        <v>863</v>
      </c>
      <c r="EE846" s="223" t="s">
        <v>863</v>
      </c>
      <c r="EF846" s="223" t="s">
        <v>863</v>
      </c>
      <c r="EG846" s="223" t="s">
        <v>863</v>
      </c>
      <c r="EX846" s="35"/>
      <c r="FD846" s="612"/>
      <c r="FE846" s="601"/>
      <c r="FF846" s="93"/>
      <c r="FJ846" s="589"/>
      <c r="FK846" s="589"/>
      <c r="FM846" s="591"/>
      <c r="FN846" s="592"/>
      <c r="FP846" s="602"/>
      <c r="FQ846" s="544"/>
      <c r="FR846" s="93"/>
      <c r="FS846" s="101"/>
      <c r="GR846" s="225"/>
      <c r="GS846" s="225"/>
    </row>
    <row r="847" spans="1:201" ht="15.75" hidden="1" x14ac:dyDescent="0.25">
      <c r="A847" s="101">
        <v>728</v>
      </c>
      <c r="B847" s="228">
        <f>COUNTIFS($E$1:E847,E847,$G$1:G847,G847)</f>
        <v>1</v>
      </c>
      <c r="C847" s="228"/>
      <c r="D847" s="1042">
        <v>10420</v>
      </c>
      <c r="E847" s="223" t="s">
        <v>2372</v>
      </c>
      <c r="F847" s="223" t="s">
        <v>265</v>
      </c>
      <c r="G847" s="107">
        <v>6359070212</v>
      </c>
      <c r="H847" s="230">
        <f t="shared" si="25"/>
        <v>56</v>
      </c>
      <c r="I847" s="223" t="s">
        <v>2370</v>
      </c>
      <c r="J847" s="223" t="s">
        <v>2373</v>
      </c>
      <c r="K847" s="230" t="s">
        <v>53</v>
      </c>
      <c r="L847" s="107" t="s">
        <v>48</v>
      </c>
      <c r="M847" s="230">
        <v>11</v>
      </c>
      <c r="N847" s="223" t="s">
        <v>575</v>
      </c>
      <c r="O847" s="223" t="s">
        <v>863</v>
      </c>
      <c r="Q847" s="231" t="s">
        <v>2454</v>
      </c>
      <c r="T847" s="238" t="s">
        <v>545</v>
      </c>
      <c r="U847" s="104" t="s">
        <v>1214</v>
      </c>
      <c r="V847" s="238" t="s">
        <v>545</v>
      </c>
      <c r="W847" s="249" t="s">
        <v>1298</v>
      </c>
      <c r="X847" s="238" t="s">
        <v>808</v>
      </c>
      <c r="Y847" s="238" t="s">
        <v>545</v>
      </c>
      <c r="Z847" s="238" t="s">
        <v>545</v>
      </c>
      <c r="AC847" s="518"/>
      <c r="AD847" s="518"/>
      <c r="AE847" s="518"/>
      <c r="AF847" s="518"/>
      <c r="AG847" s="518"/>
      <c r="AL847" s="318"/>
      <c r="AU847" s="267"/>
      <c r="AV847" s="513"/>
      <c r="AW847" s="267"/>
      <c r="AX847" s="514"/>
      <c r="AY847" s="267"/>
      <c r="AZ847" s="108"/>
      <c r="BB847" s="267"/>
      <c r="BC847" s="515"/>
      <c r="BD847" s="464"/>
      <c r="BE847" s="267"/>
      <c r="BF847" s="267"/>
      <c r="BG847" s="267"/>
      <c r="BH847" s="267"/>
      <c r="BI847" s="267"/>
      <c r="DP847" s="545" t="s">
        <v>161</v>
      </c>
      <c r="DX847" s="223" t="s">
        <v>863</v>
      </c>
      <c r="DY847" s="223" t="s">
        <v>863</v>
      </c>
      <c r="DZ847" s="230">
        <v>307</v>
      </c>
      <c r="EA847" s="230">
        <v>36.799999999999997</v>
      </c>
      <c r="EB847" s="230">
        <v>63.2</v>
      </c>
      <c r="EC847" s="223" t="s">
        <v>863</v>
      </c>
      <c r="ED847" s="223" t="s">
        <v>863</v>
      </c>
      <c r="EE847" s="223" t="s">
        <v>863</v>
      </c>
      <c r="EF847" s="223" t="s">
        <v>863</v>
      </c>
      <c r="EG847" s="274">
        <v>0</v>
      </c>
      <c r="EX847" s="35"/>
      <c r="FD847" s="612"/>
      <c r="FE847" s="601"/>
      <c r="FF847" s="93"/>
      <c r="FJ847" s="589"/>
      <c r="FK847" s="589"/>
      <c r="FM847" s="591"/>
      <c r="FN847" s="592"/>
      <c r="FP847" s="602"/>
      <c r="FQ847" s="544"/>
      <c r="FR847" s="93"/>
      <c r="FS847" s="101"/>
      <c r="GR847" s="225"/>
      <c r="GS847" s="225"/>
    </row>
    <row r="848" spans="1:201" ht="15.75" hidden="1" x14ac:dyDescent="0.25">
      <c r="A848" s="101">
        <v>729</v>
      </c>
      <c r="B848" s="228">
        <f>COUNTIFS($E$1:E848,E848,$G$1:G848,G848)</f>
        <v>1</v>
      </c>
      <c r="C848" s="228"/>
      <c r="D848" s="1042">
        <v>10421</v>
      </c>
      <c r="E848" s="223" t="s">
        <v>2374</v>
      </c>
      <c r="F848" s="223" t="s">
        <v>153</v>
      </c>
      <c r="G848" s="230">
        <v>6104191060</v>
      </c>
      <c r="H848" s="230">
        <f t="shared" si="25"/>
        <v>58</v>
      </c>
      <c r="I848" s="223" t="s">
        <v>2370</v>
      </c>
      <c r="J848" s="223" t="s">
        <v>2375</v>
      </c>
      <c r="K848" s="230" t="s">
        <v>53</v>
      </c>
      <c r="L848" s="107" t="s">
        <v>48</v>
      </c>
      <c r="M848" s="230">
        <v>33</v>
      </c>
      <c r="N848" s="223" t="s">
        <v>825</v>
      </c>
      <c r="O848" s="223" t="s">
        <v>863</v>
      </c>
      <c r="Q848" s="231" t="s">
        <v>2454</v>
      </c>
      <c r="T848" s="238" t="s">
        <v>545</v>
      </c>
      <c r="U848" s="104" t="s">
        <v>1214</v>
      </c>
      <c r="V848" s="238" t="s">
        <v>545</v>
      </c>
      <c r="W848" s="249" t="s">
        <v>1298</v>
      </c>
      <c r="X848" s="238" t="s">
        <v>808</v>
      </c>
      <c r="Y848" s="238" t="s">
        <v>545</v>
      </c>
      <c r="Z848" s="238" t="s">
        <v>545</v>
      </c>
      <c r="AC848" s="518"/>
      <c r="AD848" s="518"/>
      <c r="AE848" s="518"/>
      <c r="AF848" s="518"/>
      <c r="AG848" s="518"/>
      <c r="AL848" s="318"/>
      <c r="AU848" s="267"/>
      <c r="AV848" s="513"/>
      <c r="AW848" s="267"/>
      <c r="AX848" s="514"/>
      <c r="AY848" s="267"/>
      <c r="AZ848" s="108"/>
      <c r="BB848" s="267"/>
      <c r="BC848" s="515"/>
      <c r="BD848" s="464"/>
      <c r="BE848" s="267"/>
      <c r="BF848" s="267"/>
      <c r="BG848" s="267"/>
      <c r="BH848" s="267"/>
      <c r="BI848" s="267"/>
      <c r="DP848" s="545" t="s">
        <v>161</v>
      </c>
      <c r="DX848" s="223" t="s">
        <v>863</v>
      </c>
      <c r="DY848" s="223" t="s">
        <v>863</v>
      </c>
      <c r="DZ848" s="230">
        <v>323</v>
      </c>
      <c r="EA848" s="230">
        <v>44.3</v>
      </c>
      <c r="EB848" s="230">
        <v>55.7</v>
      </c>
      <c r="EC848" s="223" t="s">
        <v>863</v>
      </c>
      <c r="ED848" s="223" t="s">
        <v>863</v>
      </c>
      <c r="EE848" s="223" t="s">
        <v>863</v>
      </c>
      <c r="EF848" s="223" t="s">
        <v>863</v>
      </c>
      <c r="EG848" s="230">
        <v>0</v>
      </c>
      <c r="EX848" s="35"/>
      <c r="FD848" s="612"/>
      <c r="FE848" s="601"/>
      <c r="FF848" s="93"/>
      <c r="FJ848" s="589"/>
      <c r="FK848" s="589"/>
      <c r="FM848" s="591"/>
      <c r="FN848" s="592"/>
      <c r="FP848" s="602"/>
      <c r="FQ848" s="544"/>
      <c r="FR848" s="93"/>
      <c r="FS848" s="101"/>
      <c r="GR848" s="225"/>
      <c r="GS848" s="225"/>
    </row>
    <row r="849" spans="1:201" ht="15.75" hidden="1" x14ac:dyDescent="0.25">
      <c r="A849" s="101">
        <v>730</v>
      </c>
      <c r="B849" s="228">
        <f>COUNTIFS($E$1:E849,E849,$G$1:G849,G849)</f>
        <v>1</v>
      </c>
      <c r="C849" s="228"/>
      <c r="D849" s="1042">
        <v>10426</v>
      </c>
      <c r="E849" s="223" t="s">
        <v>2376</v>
      </c>
      <c r="F849" s="223" t="s">
        <v>54</v>
      </c>
      <c r="G849" s="603">
        <v>496120309</v>
      </c>
      <c r="H849" s="230">
        <f t="shared" si="25"/>
        <v>70</v>
      </c>
      <c r="I849" s="223" t="s">
        <v>2377</v>
      </c>
      <c r="J849" s="223" t="s">
        <v>259</v>
      </c>
      <c r="K849" s="230" t="s">
        <v>53</v>
      </c>
      <c r="L849" s="107" t="s">
        <v>48</v>
      </c>
      <c r="M849" s="230">
        <v>22</v>
      </c>
      <c r="N849" s="223" t="s">
        <v>408</v>
      </c>
      <c r="O849" s="223" t="s">
        <v>863</v>
      </c>
      <c r="Q849" s="231" t="s">
        <v>2454</v>
      </c>
      <c r="T849" s="238" t="s">
        <v>1545</v>
      </c>
      <c r="U849" s="104" t="s">
        <v>1214</v>
      </c>
      <c r="V849" s="238" t="s">
        <v>545</v>
      </c>
      <c r="W849" s="249" t="s">
        <v>1298</v>
      </c>
      <c r="X849" s="238" t="s">
        <v>808</v>
      </c>
      <c r="Y849" s="238" t="s">
        <v>545</v>
      </c>
      <c r="Z849" s="238" t="s">
        <v>545</v>
      </c>
      <c r="AC849" s="518"/>
      <c r="AD849" s="518"/>
      <c r="AE849" s="518"/>
      <c r="AF849" s="518"/>
      <c r="AG849" s="518"/>
      <c r="AL849" s="318"/>
      <c r="AU849" s="267"/>
      <c r="AV849" s="513"/>
      <c r="AW849" s="267"/>
      <c r="AX849" s="514"/>
      <c r="AY849" s="267"/>
      <c r="AZ849" s="108"/>
      <c r="BB849" s="267"/>
      <c r="BC849" s="515"/>
      <c r="BD849" s="464"/>
      <c r="BE849" s="267"/>
      <c r="BF849" s="267"/>
      <c r="BG849" s="267"/>
      <c r="BH849" s="267"/>
      <c r="BI849" s="267"/>
      <c r="DP849" s="545" t="s">
        <v>161</v>
      </c>
      <c r="DX849" s="230" t="s">
        <v>863</v>
      </c>
      <c r="DY849" s="230" t="s">
        <v>863</v>
      </c>
      <c r="DZ849" s="230">
        <v>24863</v>
      </c>
      <c r="EA849" s="230">
        <v>77.599999999999994</v>
      </c>
      <c r="EB849" s="230">
        <v>22.4</v>
      </c>
      <c r="EC849" s="230">
        <v>67.400000000000006</v>
      </c>
      <c r="ED849" s="230">
        <v>33960</v>
      </c>
      <c r="EE849" s="223" t="s">
        <v>863</v>
      </c>
      <c r="EF849" s="230">
        <v>4.46</v>
      </c>
      <c r="EG849" s="223">
        <v>0</v>
      </c>
      <c r="EX849" s="35"/>
      <c r="FD849" s="612"/>
      <c r="FE849" s="601"/>
      <c r="FF849" s="93"/>
      <c r="FJ849" s="589"/>
      <c r="FK849" s="589"/>
      <c r="FM849" s="591"/>
      <c r="FN849" s="592"/>
      <c r="FP849" s="602"/>
      <c r="FQ849" s="544"/>
      <c r="FR849" s="93"/>
      <c r="FS849" s="101"/>
      <c r="GR849" s="225"/>
      <c r="GS849" s="225"/>
    </row>
    <row r="850" spans="1:201" ht="15.75" hidden="1" x14ac:dyDescent="0.25">
      <c r="A850" s="101">
        <v>731</v>
      </c>
      <c r="B850" s="228">
        <f>COUNTIFS($E$1:E850,E850,$G$1:G850,G850)</f>
        <v>2</v>
      </c>
      <c r="C850" s="228"/>
      <c r="D850" s="1042">
        <v>10427</v>
      </c>
      <c r="E850" s="223" t="s">
        <v>2376</v>
      </c>
      <c r="F850" s="223" t="s">
        <v>54</v>
      </c>
      <c r="G850" s="603">
        <v>496120309</v>
      </c>
      <c r="H850" s="230">
        <f t="shared" si="25"/>
        <v>70</v>
      </c>
      <c r="I850" s="223" t="s">
        <v>2377</v>
      </c>
      <c r="J850" s="223" t="s">
        <v>259</v>
      </c>
      <c r="K850" s="230" t="s">
        <v>53</v>
      </c>
      <c r="L850" s="107" t="s">
        <v>48</v>
      </c>
      <c r="M850" s="230">
        <v>22</v>
      </c>
      <c r="N850" s="223" t="s">
        <v>408</v>
      </c>
      <c r="O850" s="223" t="s">
        <v>863</v>
      </c>
      <c r="Q850" s="231" t="s">
        <v>2454</v>
      </c>
      <c r="T850" s="238" t="s">
        <v>1545</v>
      </c>
      <c r="U850" s="104" t="s">
        <v>1214</v>
      </c>
      <c r="V850" s="238" t="s">
        <v>545</v>
      </c>
      <c r="W850" s="249" t="s">
        <v>1298</v>
      </c>
      <c r="X850" s="238" t="s">
        <v>808</v>
      </c>
      <c r="Y850" s="238" t="s">
        <v>545</v>
      </c>
      <c r="Z850" s="238" t="s">
        <v>545</v>
      </c>
      <c r="AC850" s="518"/>
      <c r="AD850" s="518"/>
      <c r="AE850" s="518"/>
      <c r="AF850" s="518"/>
      <c r="AG850" s="518"/>
      <c r="AL850" s="318"/>
      <c r="AU850" s="267"/>
      <c r="AV850" s="513"/>
      <c r="AW850" s="267"/>
      <c r="AX850" s="514"/>
      <c r="AY850" s="267"/>
      <c r="AZ850" s="108"/>
      <c r="BB850" s="267"/>
      <c r="BC850" s="515"/>
      <c r="BD850" s="464"/>
      <c r="BE850" s="267"/>
      <c r="BF850" s="267"/>
      <c r="BG850" s="267"/>
      <c r="BH850" s="267"/>
      <c r="BI850" s="267"/>
      <c r="DP850" s="545" t="s">
        <v>158</v>
      </c>
      <c r="DX850" s="230" t="s">
        <v>863</v>
      </c>
      <c r="DY850" s="230" t="s">
        <v>863</v>
      </c>
      <c r="DZ850" s="230">
        <v>28667</v>
      </c>
      <c r="EA850" s="230">
        <v>79.900000000000006</v>
      </c>
      <c r="EB850" s="230">
        <v>20.100000000000001</v>
      </c>
      <c r="EC850" s="230">
        <v>66.099999999999994</v>
      </c>
      <c r="ED850" s="230">
        <v>35124</v>
      </c>
      <c r="EE850" s="223" t="s">
        <v>863</v>
      </c>
      <c r="EF850" s="230">
        <v>4.4800000000000004</v>
      </c>
      <c r="EG850" s="230">
        <v>0</v>
      </c>
      <c r="EX850" s="35"/>
      <c r="FD850" s="612"/>
      <c r="FE850" s="601"/>
      <c r="FF850" s="93"/>
      <c r="FJ850" s="589"/>
      <c r="FK850" s="589"/>
      <c r="FM850" s="591"/>
      <c r="FN850" s="592"/>
      <c r="FP850" s="602"/>
      <c r="FQ850" s="544"/>
      <c r="FR850" s="93"/>
      <c r="FS850" s="101"/>
      <c r="GR850" s="225"/>
      <c r="GS850" s="225"/>
    </row>
    <row r="851" spans="1:201" ht="15.75" hidden="1" x14ac:dyDescent="0.25">
      <c r="A851" s="101">
        <v>732</v>
      </c>
      <c r="B851" s="228">
        <f>COUNTIFS($E$1:E851,E851,$G$1:G851,G851)</f>
        <v>1</v>
      </c>
      <c r="C851" s="228"/>
      <c r="D851" s="1042">
        <v>10428</v>
      </c>
      <c r="E851" s="223" t="s">
        <v>1443</v>
      </c>
      <c r="F851" s="223" t="s">
        <v>1748</v>
      </c>
      <c r="G851" s="603">
        <v>5503252018</v>
      </c>
      <c r="H851" s="230">
        <f t="shared" si="25"/>
        <v>64</v>
      </c>
      <c r="I851" s="223" t="s">
        <v>2377</v>
      </c>
      <c r="J851" s="223" t="s">
        <v>34</v>
      </c>
      <c r="K851" s="230" t="s">
        <v>53</v>
      </c>
      <c r="L851" s="562" t="s">
        <v>48</v>
      </c>
      <c r="M851" s="207">
        <v>23</v>
      </c>
      <c r="N851" s="209" t="s">
        <v>1551</v>
      </c>
      <c r="O851" s="209" t="s">
        <v>863</v>
      </c>
      <c r="Q851" s="208" t="s">
        <v>2454</v>
      </c>
      <c r="T851" s="563" t="s">
        <v>1545</v>
      </c>
      <c r="U851" s="686" t="s">
        <v>1214</v>
      </c>
      <c r="V851" s="563" t="s">
        <v>545</v>
      </c>
      <c r="W851" s="565" t="s">
        <v>1298</v>
      </c>
      <c r="X851" s="563" t="s">
        <v>808</v>
      </c>
      <c r="Y851" s="563" t="s">
        <v>545</v>
      </c>
      <c r="Z851" s="563" t="s">
        <v>545</v>
      </c>
      <c r="AC851" s="518"/>
      <c r="AD851" s="518"/>
      <c r="AE851" s="518"/>
      <c r="AF851" s="518"/>
      <c r="AG851" s="518"/>
      <c r="AL851" s="318"/>
      <c r="AU851" s="267"/>
      <c r="AV851" s="513"/>
      <c r="AW851" s="267"/>
      <c r="AX851" s="514"/>
      <c r="AY851" s="267"/>
      <c r="AZ851" s="108"/>
      <c r="BB851" s="267"/>
      <c r="BC851" s="515"/>
      <c r="BD851" s="464"/>
      <c r="BE851" s="267"/>
      <c r="BF851" s="267"/>
      <c r="BG851" s="267"/>
      <c r="BH851" s="267"/>
      <c r="BI851" s="267"/>
      <c r="DP851" s="545" t="s">
        <v>158</v>
      </c>
      <c r="DX851" s="223" t="s">
        <v>863</v>
      </c>
      <c r="DY851" s="223" t="s">
        <v>863</v>
      </c>
      <c r="DZ851" s="230">
        <v>332</v>
      </c>
      <c r="EA851" s="230">
        <v>6</v>
      </c>
      <c r="EB851" s="230">
        <v>94</v>
      </c>
      <c r="EC851" s="223" t="s">
        <v>863</v>
      </c>
      <c r="ED851" s="223" t="s">
        <v>863</v>
      </c>
      <c r="EE851" s="223" t="s">
        <v>863</v>
      </c>
      <c r="EF851" s="223" t="s">
        <v>863</v>
      </c>
      <c r="EG851" s="230">
        <v>0</v>
      </c>
      <c r="EX851" s="35"/>
      <c r="FD851" s="612"/>
      <c r="FE851" s="601"/>
      <c r="FF851" s="93"/>
      <c r="FJ851" s="589"/>
      <c r="FK851" s="589"/>
      <c r="FM851" s="591"/>
      <c r="FN851" s="592"/>
      <c r="FP851" s="602"/>
      <c r="FQ851" s="544"/>
      <c r="FR851" s="93"/>
      <c r="FS851" s="101"/>
      <c r="GR851" s="225"/>
      <c r="GS851" s="225"/>
    </row>
    <row r="852" spans="1:201" ht="15.75" hidden="1" x14ac:dyDescent="0.25">
      <c r="A852" s="101">
        <v>733</v>
      </c>
      <c r="B852" s="228">
        <f>COUNTIFS($E$1:E852,E852,$G$1:G852,G852)</f>
        <v>1</v>
      </c>
      <c r="C852" s="228"/>
      <c r="D852" s="1042">
        <v>10429</v>
      </c>
      <c r="E852" s="223" t="s">
        <v>2378</v>
      </c>
      <c r="F852" s="223" t="s">
        <v>392</v>
      </c>
      <c r="G852" s="603">
        <v>5805032662</v>
      </c>
      <c r="H852" s="230">
        <f t="shared" si="25"/>
        <v>61</v>
      </c>
      <c r="I852" s="223" t="s">
        <v>2377</v>
      </c>
      <c r="J852" s="223" t="s">
        <v>2379</v>
      </c>
      <c r="K852" s="126" t="s">
        <v>53</v>
      </c>
      <c r="L852" s="107" t="s">
        <v>48</v>
      </c>
      <c r="M852" s="230">
        <v>8</v>
      </c>
      <c r="N852" s="223" t="s">
        <v>825</v>
      </c>
      <c r="O852" s="223" t="s">
        <v>863</v>
      </c>
      <c r="Q852" s="231" t="s">
        <v>2454</v>
      </c>
      <c r="T852" s="238" t="s">
        <v>545</v>
      </c>
      <c r="U852" s="104" t="s">
        <v>545</v>
      </c>
      <c r="V852" s="238" t="s">
        <v>545</v>
      </c>
      <c r="W852" s="249" t="s">
        <v>1882</v>
      </c>
      <c r="X852" s="238" t="s">
        <v>545</v>
      </c>
      <c r="Y852" s="238" t="s">
        <v>545</v>
      </c>
      <c r="Z852" s="238" t="s">
        <v>545</v>
      </c>
      <c r="AC852" s="518"/>
      <c r="AD852" s="518"/>
      <c r="AE852" s="518"/>
      <c r="AF852" s="518"/>
      <c r="AG852" s="518"/>
      <c r="AL852" s="318"/>
      <c r="AU852" s="267"/>
      <c r="AV852" s="513"/>
      <c r="AW852" s="267"/>
      <c r="AX852" s="514"/>
      <c r="AY852" s="267"/>
      <c r="AZ852" s="108"/>
      <c r="BB852" s="267"/>
      <c r="BC852" s="515"/>
      <c r="BD852" s="464"/>
      <c r="BE852" s="267"/>
      <c r="BF852" s="267"/>
      <c r="BG852" s="267"/>
      <c r="BH852" s="267"/>
      <c r="BI852" s="267"/>
      <c r="DP852" s="545" t="s">
        <v>158</v>
      </c>
      <c r="DX852" s="230">
        <v>21.1</v>
      </c>
      <c r="DY852" s="223" t="s">
        <v>863</v>
      </c>
      <c r="DZ852" s="230">
        <v>734</v>
      </c>
      <c r="EA852" s="230">
        <v>56.8</v>
      </c>
      <c r="EB852" s="230">
        <v>43.2</v>
      </c>
      <c r="EC852" s="223" t="s">
        <v>863</v>
      </c>
      <c r="ED852" s="223" t="s">
        <v>863</v>
      </c>
      <c r="EE852" s="223" t="s">
        <v>863</v>
      </c>
      <c r="EF852" s="223" t="s">
        <v>863</v>
      </c>
      <c r="EG852" s="457" t="s">
        <v>2782</v>
      </c>
      <c r="EX852" s="35"/>
      <c r="FD852" s="612"/>
      <c r="FE852" s="601"/>
      <c r="FF852" s="93"/>
      <c r="FJ852" s="589"/>
      <c r="FK852" s="589"/>
      <c r="FM852" s="591"/>
      <c r="FN852" s="592"/>
      <c r="FP852" s="602"/>
      <c r="FQ852" s="544"/>
      <c r="FR852" s="93"/>
      <c r="FS852" s="101"/>
      <c r="GR852" s="225"/>
      <c r="GS852" s="225"/>
    </row>
    <row r="853" spans="1:201" ht="15.75" hidden="1" x14ac:dyDescent="0.25">
      <c r="A853" s="101">
        <v>734</v>
      </c>
      <c r="B853" s="228">
        <f>COUNTIFS($E$1:E853,E853,$G$1:G853,G853)</f>
        <v>1</v>
      </c>
      <c r="C853" s="228"/>
      <c r="D853" s="1042">
        <v>10435</v>
      </c>
      <c r="E853" s="223" t="s">
        <v>2127</v>
      </c>
      <c r="F853" s="223" t="s">
        <v>432</v>
      </c>
      <c r="G853" s="230">
        <v>9158235702</v>
      </c>
      <c r="H853" s="230">
        <f t="shared" si="25"/>
        <v>28</v>
      </c>
      <c r="I853" s="223" t="s">
        <v>2380</v>
      </c>
      <c r="J853" s="223" t="s">
        <v>89</v>
      </c>
      <c r="K853" s="126" t="s">
        <v>53</v>
      </c>
      <c r="L853" s="107" t="s">
        <v>48</v>
      </c>
      <c r="M853" s="230">
        <v>24</v>
      </c>
      <c r="N853" s="223" t="s">
        <v>757</v>
      </c>
      <c r="O853" s="223" t="s">
        <v>863</v>
      </c>
      <c r="Q853" s="231" t="s">
        <v>2454</v>
      </c>
      <c r="T853" s="238" t="s">
        <v>1545</v>
      </c>
      <c r="U853" s="238" t="s">
        <v>1214</v>
      </c>
      <c r="V853" s="238" t="s">
        <v>545</v>
      </c>
      <c r="W853" s="249" t="s">
        <v>1298</v>
      </c>
      <c r="X853" s="238" t="s">
        <v>808</v>
      </c>
      <c r="Y853" s="238" t="s">
        <v>545</v>
      </c>
      <c r="Z853" s="238" t="s">
        <v>545</v>
      </c>
      <c r="AC853" s="518"/>
      <c r="AD853" s="518"/>
      <c r="AE853" s="518"/>
      <c r="AF853" s="518"/>
      <c r="AG853" s="518"/>
      <c r="AL853" s="318"/>
      <c r="AU853" s="267"/>
      <c r="AV853" s="513"/>
      <c r="AW853" s="267"/>
      <c r="AX853" s="514"/>
      <c r="AY853" s="267"/>
      <c r="AZ853" s="108"/>
      <c r="BB853" s="267"/>
      <c r="BC853" s="515"/>
      <c r="BD853" s="464"/>
      <c r="BE853" s="267"/>
      <c r="BF853" s="267"/>
      <c r="BG853" s="267"/>
      <c r="BH853" s="267"/>
      <c r="BI853" s="267"/>
      <c r="DP853" s="545" t="s">
        <v>161</v>
      </c>
      <c r="DX853" s="223" t="s">
        <v>863</v>
      </c>
      <c r="DY853" s="223" t="s">
        <v>863</v>
      </c>
      <c r="DZ853" s="230">
        <v>21234</v>
      </c>
      <c r="EA853" s="230">
        <v>78.099999999999994</v>
      </c>
      <c r="EB853" s="230">
        <v>21.9</v>
      </c>
      <c r="EC853" s="223" t="s">
        <v>863</v>
      </c>
      <c r="ED853" s="223" t="s">
        <v>863</v>
      </c>
      <c r="EE853" s="223" t="s">
        <v>863</v>
      </c>
      <c r="EF853" s="223" t="s">
        <v>863</v>
      </c>
      <c r="EG853" s="230">
        <v>0</v>
      </c>
      <c r="EX853" s="35"/>
      <c r="FD853" s="612"/>
      <c r="FE853" s="601"/>
      <c r="FF853" s="93"/>
      <c r="FJ853" s="589"/>
      <c r="FK853" s="589"/>
      <c r="FM853" s="591"/>
      <c r="FN853" s="592"/>
      <c r="FP853" s="602"/>
      <c r="FQ853" s="544"/>
      <c r="FR853" s="93"/>
      <c r="FS853" s="101"/>
      <c r="GR853" s="225"/>
      <c r="GS853" s="225"/>
    </row>
    <row r="854" spans="1:201" ht="15.75" hidden="1" x14ac:dyDescent="0.25">
      <c r="A854" s="101">
        <v>735</v>
      </c>
      <c r="B854" s="228">
        <f>COUNTIFS($E$1:E854,E854,$G$1:G854,G854)</f>
        <v>1</v>
      </c>
      <c r="C854" s="228"/>
      <c r="D854" s="1042">
        <v>10449</v>
      </c>
      <c r="E854" s="223" t="s">
        <v>2381</v>
      </c>
      <c r="F854" s="223" t="s">
        <v>77</v>
      </c>
      <c r="G854" s="230">
        <v>5958180778</v>
      </c>
      <c r="H854" s="230">
        <f t="shared" si="25"/>
        <v>60</v>
      </c>
      <c r="I854" s="223" t="s">
        <v>2382</v>
      </c>
      <c r="J854" s="223" t="s">
        <v>34</v>
      </c>
      <c r="K854" s="126" t="s">
        <v>53</v>
      </c>
      <c r="L854" s="107" t="s">
        <v>48</v>
      </c>
      <c r="M854" s="230">
        <v>6</v>
      </c>
      <c r="N854" s="223" t="s">
        <v>574</v>
      </c>
      <c r="O854" s="223" t="s">
        <v>863</v>
      </c>
      <c r="Q854" s="230" t="s">
        <v>2454</v>
      </c>
      <c r="T854" s="238" t="s">
        <v>1545</v>
      </c>
      <c r="U854" s="104" t="s">
        <v>1214</v>
      </c>
      <c r="V854" s="238" t="s">
        <v>545</v>
      </c>
      <c r="W854" s="249" t="s">
        <v>1298</v>
      </c>
      <c r="X854" s="238" t="s">
        <v>808</v>
      </c>
      <c r="Y854" s="238" t="s">
        <v>545</v>
      </c>
      <c r="Z854" s="238" t="s">
        <v>545</v>
      </c>
      <c r="AC854" s="518"/>
      <c r="AD854" s="518"/>
      <c r="AE854" s="518"/>
      <c r="AF854" s="518"/>
      <c r="AG854" s="518"/>
      <c r="AL854" s="318"/>
      <c r="AU854" s="267"/>
      <c r="AV854" s="513"/>
      <c r="AW854" s="267"/>
      <c r="AX854" s="514"/>
      <c r="AY854" s="267"/>
      <c r="AZ854" s="108"/>
      <c r="BB854" s="267"/>
      <c r="BC854" s="515"/>
      <c r="BD854" s="464"/>
      <c r="BE854" s="267"/>
      <c r="BF854" s="267"/>
      <c r="BG854" s="267"/>
      <c r="BH854" s="267"/>
      <c r="BI854" s="267"/>
      <c r="DP854" s="545" t="s">
        <v>161</v>
      </c>
      <c r="DX854" s="223" t="s">
        <v>863</v>
      </c>
      <c r="DY854" s="223" t="s">
        <v>863</v>
      </c>
      <c r="DZ854" s="230">
        <v>235</v>
      </c>
      <c r="EA854" s="230">
        <v>30.6</v>
      </c>
      <c r="EB854" s="230">
        <v>69.400000000000006</v>
      </c>
      <c r="EC854" s="223" t="s">
        <v>863</v>
      </c>
      <c r="ED854" s="223" t="s">
        <v>863</v>
      </c>
      <c r="EE854" s="223" t="s">
        <v>863</v>
      </c>
      <c r="EF854" s="223" t="s">
        <v>863</v>
      </c>
      <c r="EG854" s="230">
        <v>0</v>
      </c>
      <c r="EX854" s="35"/>
      <c r="FD854" s="612"/>
      <c r="FE854" s="601"/>
      <c r="FF854" s="93"/>
      <c r="FJ854" s="589"/>
      <c r="FK854" s="589"/>
      <c r="FM854" s="591"/>
      <c r="FN854" s="592"/>
      <c r="FP854" s="602"/>
      <c r="FQ854" s="544"/>
      <c r="FR854" s="93"/>
      <c r="FS854" s="101"/>
      <c r="GR854" s="225"/>
      <c r="GS854" s="225"/>
    </row>
    <row r="855" spans="1:201" ht="15.75" hidden="1" x14ac:dyDescent="0.25">
      <c r="A855" s="101">
        <v>736</v>
      </c>
      <c r="B855" s="228">
        <f>COUNTIFS($E$1:E855,E855,$G$1:G855,G855)</f>
        <v>1</v>
      </c>
      <c r="C855" s="228"/>
      <c r="D855" s="1042">
        <v>10450</v>
      </c>
      <c r="E855" s="223" t="s">
        <v>2127</v>
      </c>
      <c r="F855" s="223" t="s">
        <v>55</v>
      </c>
      <c r="G855" s="230">
        <v>6061281193</v>
      </c>
      <c r="H855" s="230">
        <f t="shared" ref="H855:H882" si="26">LEFT(I855,4)-CONCATENATE(19,LEFT(G855,2))</f>
        <v>59</v>
      </c>
      <c r="I855" s="223" t="s">
        <v>2382</v>
      </c>
      <c r="J855" s="223" t="s">
        <v>60</v>
      </c>
      <c r="K855" s="126" t="s">
        <v>53</v>
      </c>
      <c r="L855" s="107" t="s">
        <v>48</v>
      </c>
      <c r="M855" s="230">
        <v>12</v>
      </c>
      <c r="N855" s="223" t="s">
        <v>1879</v>
      </c>
      <c r="O855" s="223" t="s">
        <v>863</v>
      </c>
      <c r="Q855" s="230" t="s">
        <v>2454</v>
      </c>
      <c r="T855" s="238" t="s">
        <v>1545</v>
      </c>
      <c r="U855" s="104" t="s">
        <v>1214</v>
      </c>
      <c r="V855" s="238" t="s">
        <v>545</v>
      </c>
      <c r="W855" s="249" t="s">
        <v>1298</v>
      </c>
      <c r="X855" s="238" t="s">
        <v>808</v>
      </c>
      <c r="Y855" s="238" t="s">
        <v>545</v>
      </c>
      <c r="Z855" s="238" t="s">
        <v>545</v>
      </c>
      <c r="DD855" s="230"/>
      <c r="DE855" s="230"/>
      <c r="DF855" s="230"/>
      <c r="DG855" s="230"/>
      <c r="DH855" s="230"/>
      <c r="DP855" s="545" t="s">
        <v>161</v>
      </c>
      <c r="DX855" s="223" t="s">
        <v>863</v>
      </c>
      <c r="DY855" s="223" t="s">
        <v>863</v>
      </c>
      <c r="DZ855" s="230">
        <v>505</v>
      </c>
      <c r="EA855" s="230">
        <v>10.9</v>
      </c>
      <c r="EB855" s="230">
        <v>89.1</v>
      </c>
      <c r="EC855" s="223" t="s">
        <v>863</v>
      </c>
      <c r="ED855" s="223" t="s">
        <v>863</v>
      </c>
      <c r="EE855" s="223" t="s">
        <v>863</v>
      </c>
      <c r="EF855" s="223" t="s">
        <v>863</v>
      </c>
      <c r="EG855" s="223">
        <v>0</v>
      </c>
      <c r="EX855" s="35"/>
      <c r="FD855" s="612"/>
      <c r="FE855" s="601"/>
      <c r="FF855" s="93"/>
      <c r="FJ855" s="589"/>
      <c r="FK855" s="589"/>
      <c r="FM855" s="591"/>
      <c r="FN855" s="592"/>
      <c r="FP855" s="602"/>
      <c r="FQ855" s="544"/>
      <c r="FR855" s="93"/>
      <c r="FS855" s="101"/>
      <c r="GR855" s="225"/>
      <c r="GS855" s="225"/>
    </row>
    <row r="856" spans="1:201" ht="15.75" hidden="1" x14ac:dyDescent="0.25">
      <c r="A856" s="101">
        <v>737</v>
      </c>
      <c r="B856" s="228">
        <f>COUNTIFS($E$1:E856,E856,$G$1:G856,G856)</f>
        <v>1</v>
      </c>
      <c r="C856" s="228"/>
      <c r="D856" s="1042">
        <v>10451</v>
      </c>
      <c r="E856" s="223" t="s">
        <v>2383</v>
      </c>
      <c r="F856" s="223" t="s">
        <v>1702</v>
      </c>
      <c r="G856" s="230">
        <v>515325385</v>
      </c>
      <c r="H856" s="230">
        <f t="shared" si="26"/>
        <v>68</v>
      </c>
      <c r="I856" s="223" t="s">
        <v>2382</v>
      </c>
      <c r="J856" s="223" t="s">
        <v>27</v>
      </c>
      <c r="K856" s="126" t="s">
        <v>53</v>
      </c>
      <c r="L856" s="107" t="s">
        <v>48</v>
      </c>
      <c r="M856" s="230">
        <v>29</v>
      </c>
      <c r="N856" s="223">
        <v>3</v>
      </c>
      <c r="O856" s="223" t="s">
        <v>863</v>
      </c>
      <c r="Q856" s="230" t="s">
        <v>2454</v>
      </c>
      <c r="T856" s="238" t="s">
        <v>1545</v>
      </c>
      <c r="U856" s="104" t="s">
        <v>1214</v>
      </c>
      <c r="V856" s="238" t="s">
        <v>545</v>
      </c>
      <c r="W856" s="249" t="s">
        <v>1298</v>
      </c>
      <c r="X856" s="238" t="s">
        <v>808</v>
      </c>
      <c r="Y856" s="238" t="s">
        <v>545</v>
      </c>
      <c r="Z856" s="238" t="s">
        <v>545</v>
      </c>
      <c r="DD856" s="102"/>
      <c r="DE856" s="102"/>
      <c r="DF856" s="102"/>
      <c r="DG856" s="102"/>
      <c r="DH856" s="102"/>
      <c r="DP856" s="545" t="s">
        <v>158</v>
      </c>
      <c r="DX856" s="223" t="s">
        <v>863</v>
      </c>
      <c r="DY856" s="223" t="s">
        <v>863</v>
      </c>
      <c r="DZ856" s="230">
        <v>398</v>
      </c>
      <c r="EA856" s="230">
        <v>19.100000000000001</v>
      </c>
      <c r="EB856" s="230">
        <v>80.900000000000006</v>
      </c>
      <c r="EC856" s="223" t="s">
        <v>863</v>
      </c>
      <c r="ED856" s="223" t="s">
        <v>863</v>
      </c>
      <c r="EE856" s="223" t="s">
        <v>863</v>
      </c>
      <c r="EF856" s="223" t="s">
        <v>863</v>
      </c>
      <c r="EG856" s="230">
        <v>0</v>
      </c>
      <c r="EX856" s="35"/>
      <c r="FD856" s="612"/>
      <c r="FE856" s="601"/>
      <c r="FF856" s="93"/>
      <c r="FJ856" s="589"/>
      <c r="FK856" s="589"/>
      <c r="FM856" s="591"/>
      <c r="FN856" s="592"/>
      <c r="FP856" s="602"/>
      <c r="FQ856" s="544"/>
      <c r="FR856" s="93"/>
      <c r="FS856" s="101"/>
      <c r="GR856" s="225"/>
      <c r="GS856" s="225"/>
    </row>
    <row r="857" spans="1:201" ht="15.75" hidden="1" x14ac:dyDescent="0.25">
      <c r="A857" s="101">
        <v>738</v>
      </c>
      <c r="B857" s="228">
        <f>COUNTIFS($E$1:E857,E857,$G$1:G857,G857)</f>
        <v>1</v>
      </c>
      <c r="C857" s="228"/>
      <c r="D857" s="1042">
        <v>10454</v>
      </c>
      <c r="E857" s="223" t="s">
        <v>2384</v>
      </c>
      <c r="F857" s="223" t="s">
        <v>29</v>
      </c>
      <c r="G857" s="230">
        <v>466028407</v>
      </c>
      <c r="H857" s="230">
        <f t="shared" si="26"/>
        <v>73</v>
      </c>
      <c r="I857" s="223" t="s">
        <v>2382</v>
      </c>
      <c r="J857" s="223" t="s">
        <v>104</v>
      </c>
      <c r="K857" s="223" t="s">
        <v>28</v>
      </c>
      <c r="L857" s="107" t="s">
        <v>48</v>
      </c>
      <c r="M857" s="230">
        <v>7</v>
      </c>
      <c r="N857" s="223" t="s">
        <v>787</v>
      </c>
      <c r="O857" s="223" t="s">
        <v>863</v>
      </c>
      <c r="Q857" s="230" t="s">
        <v>2454</v>
      </c>
      <c r="T857" s="238" t="s">
        <v>545</v>
      </c>
      <c r="U857" s="104" t="s">
        <v>1214</v>
      </c>
      <c r="V857" s="238" t="s">
        <v>545</v>
      </c>
      <c r="W857" s="249" t="s">
        <v>1298</v>
      </c>
      <c r="X857" s="238" t="s">
        <v>808</v>
      </c>
      <c r="Y857" s="238" t="s">
        <v>545</v>
      </c>
      <c r="Z857" s="238" t="s">
        <v>545</v>
      </c>
      <c r="DD857" s="230"/>
      <c r="DE857" s="230"/>
      <c r="DF857" s="230"/>
      <c r="DG857" s="230"/>
      <c r="DH857" s="230"/>
      <c r="DP857" s="545" t="s">
        <v>749</v>
      </c>
      <c r="DX857" s="230">
        <v>167.7</v>
      </c>
      <c r="DY857" s="223" t="s">
        <v>863</v>
      </c>
      <c r="DZ857" s="230">
        <v>295</v>
      </c>
      <c r="EA857" s="230">
        <v>44.4</v>
      </c>
      <c r="EB857" s="230">
        <v>55.6</v>
      </c>
      <c r="EC857" s="230">
        <v>1.5</v>
      </c>
      <c r="ED857" s="230">
        <v>324.3</v>
      </c>
      <c r="EE857" s="223">
        <v>76.400000000000006</v>
      </c>
      <c r="EF857" s="230">
        <v>4.12</v>
      </c>
      <c r="EG857" s="223">
        <v>0</v>
      </c>
      <c r="EX857" s="35"/>
      <c r="FD857" s="612"/>
      <c r="FE857" s="601"/>
      <c r="FF857" s="93"/>
      <c r="FJ857" s="589"/>
      <c r="FK857" s="589"/>
      <c r="FM857" s="591"/>
      <c r="FN857" s="592"/>
      <c r="FP857" s="602"/>
      <c r="FQ857" s="544"/>
      <c r="FR857" s="93"/>
      <c r="FS857" s="101"/>
      <c r="GR857" s="225"/>
      <c r="GS857" s="225"/>
    </row>
    <row r="858" spans="1:201" ht="15.75" hidden="1" x14ac:dyDescent="0.25">
      <c r="A858" s="101">
        <v>739</v>
      </c>
      <c r="B858" s="228">
        <f>COUNTIFS($E$1:E858,E858,$G$1:G858,G858)</f>
        <v>4</v>
      </c>
      <c r="C858" s="228"/>
      <c r="D858" s="1042">
        <v>10456</v>
      </c>
      <c r="E858" s="223" t="s">
        <v>1949</v>
      </c>
      <c r="F858" s="223" t="s">
        <v>184</v>
      </c>
      <c r="G858" s="230">
        <v>5712091671</v>
      </c>
      <c r="H858" s="230">
        <f t="shared" si="26"/>
        <v>62</v>
      </c>
      <c r="I858" s="223" t="s">
        <v>2382</v>
      </c>
      <c r="J858" s="223" t="s">
        <v>34</v>
      </c>
      <c r="K858" s="223" t="s">
        <v>948</v>
      </c>
      <c r="L858" s="107" t="s">
        <v>48</v>
      </c>
      <c r="M858" s="230">
        <v>10</v>
      </c>
      <c r="N858" s="223">
        <v>2</v>
      </c>
      <c r="O858" s="223" t="s">
        <v>863</v>
      </c>
      <c r="Q858" s="230" t="s">
        <v>2454</v>
      </c>
      <c r="T858" s="238" t="s">
        <v>545</v>
      </c>
      <c r="U858" s="238" t="s">
        <v>545</v>
      </c>
      <c r="V858" s="238" t="s">
        <v>545</v>
      </c>
      <c r="W858" s="564" t="s">
        <v>1882</v>
      </c>
      <c r="X858" s="238" t="s">
        <v>545</v>
      </c>
      <c r="Y858" s="238" t="s">
        <v>545</v>
      </c>
      <c r="Z858" s="238" t="s">
        <v>545</v>
      </c>
      <c r="DP858" s="545" t="s">
        <v>351</v>
      </c>
      <c r="DX858" s="223" t="s">
        <v>2746</v>
      </c>
      <c r="DY858" s="223" t="s">
        <v>863</v>
      </c>
      <c r="DZ858" s="223" t="s">
        <v>863</v>
      </c>
      <c r="EA858" s="223" t="s">
        <v>863</v>
      </c>
      <c r="EB858" s="223" t="s">
        <v>863</v>
      </c>
      <c r="EC858" s="223" t="s">
        <v>863</v>
      </c>
      <c r="ED858" s="223" t="s">
        <v>863</v>
      </c>
      <c r="EE858" s="223" t="s">
        <v>863</v>
      </c>
      <c r="EF858" s="223" t="s">
        <v>863</v>
      </c>
      <c r="EG858" s="223" t="s">
        <v>863</v>
      </c>
      <c r="EX858" s="35"/>
      <c r="FD858" s="612"/>
      <c r="FE858" s="601"/>
      <c r="FF858" s="93"/>
      <c r="FJ858" s="589"/>
      <c r="FK858" s="589"/>
      <c r="FM858" s="591"/>
      <c r="FN858" s="592"/>
      <c r="FP858" s="602"/>
      <c r="FQ858" s="544"/>
      <c r="FR858" s="93"/>
      <c r="FS858" s="101"/>
      <c r="GR858" s="225"/>
      <c r="GS858" s="225"/>
    </row>
    <row r="859" spans="1:201" ht="15.75" hidden="1" x14ac:dyDescent="0.25">
      <c r="A859" s="101">
        <v>740</v>
      </c>
      <c r="B859" s="228">
        <f>COUNTIFS($E$1:E859,E859,$G$1:G859,G859)</f>
        <v>2</v>
      </c>
      <c r="C859" s="228"/>
      <c r="D859" s="1042">
        <v>10461</v>
      </c>
      <c r="E859" s="223" t="s">
        <v>2143</v>
      </c>
      <c r="F859" s="223" t="s">
        <v>2144</v>
      </c>
      <c r="G859" s="230">
        <v>7903264501</v>
      </c>
      <c r="H859" s="230">
        <f t="shared" si="26"/>
        <v>40</v>
      </c>
      <c r="I859" s="223" t="s">
        <v>2385</v>
      </c>
      <c r="J859" s="223" t="s">
        <v>89</v>
      </c>
      <c r="K859" s="230" t="s">
        <v>53</v>
      </c>
      <c r="L859" s="107" t="s">
        <v>48</v>
      </c>
      <c r="M859" s="230">
        <v>7</v>
      </c>
      <c r="N859" s="223">
        <v>5</v>
      </c>
      <c r="O859" s="223" t="s">
        <v>863</v>
      </c>
      <c r="Q859" s="230" t="s">
        <v>2454</v>
      </c>
      <c r="T859" s="238" t="s">
        <v>1545</v>
      </c>
      <c r="U859" s="104" t="s">
        <v>1214</v>
      </c>
      <c r="V859" s="238" t="s">
        <v>545</v>
      </c>
      <c r="W859" s="249" t="s">
        <v>1298</v>
      </c>
      <c r="X859" s="238" t="s">
        <v>808</v>
      </c>
      <c r="Y859" s="238" t="s">
        <v>545</v>
      </c>
      <c r="Z859" s="238" t="s">
        <v>545</v>
      </c>
      <c r="DP859" s="545" t="s">
        <v>158</v>
      </c>
      <c r="DX859" s="223" t="s">
        <v>863</v>
      </c>
      <c r="DY859" s="223" t="s">
        <v>863</v>
      </c>
      <c r="DZ859" s="230">
        <v>1348</v>
      </c>
      <c r="EA859" s="230">
        <v>5.7</v>
      </c>
      <c r="EB859" s="230">
        <v>94.3</v>
      </c>
      <c r="EC859" s="223" t="s">
        <v>2746</v>
      </c>
      <c r="ED859" s="230">
        <v>473.6</v>
      </c>
      <c r="EE859" s="223" t="s">
        <v>863</v>
      </c>
      <c r="EF859" s="230">
        <v>3.08</v>
      </c>
      <c r="EG859" s="230">
        <v>0</v>
      </c>
      <c r="EX859" s="35"/>
      <c r="FD859" s="612"/>
      <c r="FE859" s="601"/>
      <c r="FF859" s="93"/>
      <c r="FJ859" s="589"/>
      <c r="FK859" s="589"/>
      <c r="FM859" s="591"/>
      <c r="FN859" s="592"/>
      <c r="FP859" s="602"/>
      <c r="FQ859" s="544"/>
      <c r="FR859" s="93"/>
      <c r="FS859" s="101"/>
      <c r="GR859" s="225"/>
      <c r="GS859" s="225"/>
    </row>
    <row r="860" spans="1:201" ht="15.75" hidden="1" x14ac:dyDescent="0.25">
      <c r="A860" s="101">
        <v>741</v>
      </c>
      <c r="B860" s="228">
        <f>COUNTIFS($E$1:E860,E860,$G$1:G860,G860)</f>
        <v>1</v>
      </c>
      <c r="C860" s="228"/>
      <c r="D860" s="1042">
        <v>10462</v>
      </c>
      <c r="E860" s="223" t="s">
        <v>2386</v>
      </c>
      <c r="F860" s="223" t="s">
        <v>41</v>
      </c>
      <c r="G860" s="230">
        <v>395422412</v>
      </c>
      <c r="H860" s="230">
        <f t="shared" si="26"/>
        <v>80</v>
      </c>
      <c r="I860" s="223" t="s">
        <v>2385</v>
      </c>
      <c r="J860" s="223" t="s">
        <v>2387</v>
      </c>
      <c r="K860" s="230" t="s">
        <v>53</v>
      </c>
      <c r="L860" s="107" t="s">
        <v>48</v>
      </c>
      <c r="M860" s="230">
        <v>10</v>
      </c>
      <c r="N860" s="223" t="s">
        <v>1221</v>
      </c>
      <c r="O860" s="223" t="s">
        <v>863</v>
      </c>
      <c r="Q860" s="230" t="s">
        <v>2454</v>
      </c>
      <c r="T860" s="238" t="s">
        <v>545</v>
      </c>
      <c r="U860" s="104" t="s">
        <v>545</v>
      </c>
      <c r="V860" s="238" t="s">
        <v>545</v>
      </c>
      <c r="W860" s="249" t="s">
        <v>1882</v>
      </c>
      <c r="X860" s="238" t="s">
        <v>808</v>
      </c>
      <c r="Y860" s="238" t="s">
        <v>545</v>
      </c>
      <c r="Z860" s="238" t="s">
        <v>545</v>
      </c>
      <c r="DP860" s="545" t="s">
        <v>161</v>
      </c>
      <c r="DX860" s="223" t="s">
        <v>863</v>
      </c>
      <c r="DY860" s="223" t="s">
        <v>863</v>
      </c>
      <c r="DZ860" s="230">
        <v>362</v>
      </c>
      <c r="EA860" s="230">
        <v>13.5</v>
      </c>
      <c r="EB860" s="230">
        <v>86.5</v>
      </c>
      <c r="EC860" s="230">
        <v>0.4</v>
      </c>
      <c r="ED860" s="230">
        <v>411.2</v>
      </c>
      <c r="EE860" s="223" t="s">
        <v>863</v>
      </c>
      <c r="EF860" s="230">
        <v>2.75</v>
      </c>
      <c r="EG860" s="230">
        <v>0</v>
      </c>
      <c r="EX860" s="35"/>
      <c r="FD860" s="612"/>
      <c r="FE860" s="601"/>
      <c r="FF860" s="93"/>
      <c r="FJ860" s="589"/>
      <c r="FK860" s="589"/>
      <c r="FM860" s="591"/>
      <c r="FN860" s="592"/>
      <c r="FP860" s="602"/>
      <c r="FQ860" s="544"/>
      <c r="FR860" s="93"/>
      <c r="FS860" s="101"/>
      <c r="GR860" s="225"/>
      <c r="GS860" s="225"/>
    </row>
    <row r="861" spans="1:201" ht="15.75" hidden="1" x14ac:dyDescent="0.25">
      <c r="A861" s="101">
        <v>742</v>
      </c>
      <c r="B861" s="228">
        <f>COUNTIFS($E$1:E861,E861,$G$1:G861,G861)</f>
        <v>2</v>
      </c>
      <c r="C861" s="228"/>
      <c r="D861" s="1042">
        <v>10466</v>
      </c>
      <c r="E861" s="223" t="s">
        <v>1253</v>
      </c>
      <c r="F861" s="223" t="s">
        <v>1254</v>
      </c>
      <c r="G861" s="230">
        <v>470802768</v>
      </c>
      <c r="H861" s="230">
        <f t="shared" si="26"/>
        <v>72</v>
      </c>
      <c r="I861" s="223" t="s">
        <v>2388</v>
      </c>
      <c r="J861" s="223" t="s">
        <v>2389</v>
      </c>
      <c r="K861" s="230" t="s">
        <v>53</v>
      </c>
      <c r="L861" s="107" t="s">
        <v>48</v>
      </c>
      <c r="M861" s="230">
        <v>6.5</v>
      </c>
      <c r="N861" s="223" t="s">
        <v>1221</v>
      </c>
      <c r="O861" s="223" t="s">
        <v>863</v>
      </c>
      <c r="Q861" s="230" t="s">
        <v>2454</v>
      </c>
      <c r="T861" s="238" t="s">
        <v>1545</v>
      </c>
      <c r="U861" s="104" t="s">
        <v>1214</v>
      </c>
      <c r="V861" s="238" t="s">
        <v>545</v>
      </c>
      <c r="W861" s="249" t="s">
        <v>1298</v>
      </c>
      <c r="X861" s="238" t="s">
        <v>808</v>
      </c>
      <c r="Y861" s="238" t="s">
        <v>545</v>
      </c>
      <c r="Z861" s="238" t="s">
        <v>545</v>
      </c>
      <c r="DP861" s="545" t="s">
        <v>371</v>
      </c>
      <c r="DX861" s="223" t="s">
        <v>863</v>
      </c>
      <c r="DY861" s="223" t="s">
        <v>863</v>
      </c>
      <c r="DZ861" s="230">
        <v>2294</v>
      </c>
      <c r="EA861" s="230">
        <v>64.099999999999994</v>
      </c>
      <c r="EB861" s="230">
        <v>35.9</v>
      </c>
      <c r="EC861" s="223" t="s">
        <v>863</v>
      </c>
      <c r="ED861" s="223" t="s">
        <v>863</v>
      </c>
      <c r="EE861" s="223" t="s">
        <v>863</v>
      </c>
      <c r="EF861" s="223" t="s">
        <v>863</v>
      </c>
      <c r="EG861" s="223">
        <v>0</v>
      </c>
      <c r="EX861" s="35"/>
      <c r="FD861" s="612"/>
      <c r="FE861" s="601"/>
      <c r="FF861" s="93"/>
      <c r="FJ861" s="589"/>
      <c r="FK861" s="589"/>
      <c r="FM861" s="591"/>
      <c r="FN861" s="592"/>
      <c r="FP861" s="602"/>
      <c r="FQ861" s="544"/>
      <c r="FR861" s="93"/>
      <c r="FS861" s="101"/>
      <c r="GR861" s="225"/>
      <c r="GS861" s="225"/>
    </row>
    <row r="862" spans="1:201" ht="15.75" hidden="1" x14ac:dyDescent="0.25">
      <c r="A862" s="101">
        <v>743</v>
      </c>
      <c r="B862" s="228">
        <f>COUNTIFS($E$1:E862,E862,$G$1:G862,G862)</f>
        <v>2</v>
      </c>
      <c r="C862" s="228"/>
      <c r="D862" s="1042">
        <v>10467</v>
      </c>
      <c r="E862" s="223" t="s">
        <v>2378</v>
      </c>
      <c r="F862" s="223" t="s">
        <v>392</v>
      </c>
      <c r="G862" s="230">
        <v>5805032662</v>
      </c>
      <c r="H862" s="230">
        <f t="shared" si="26"/>
        <v>61</v>
      </c>
      <c r="I862" s="223" t="s">
        <v>2388</v>
      </c>
      <c r="J862" s="223" t="s">
        <v>2390</v>
      </c>
      <c r="K862" s="223" t="s">
        <v>948</v>
      </c>
      <c r="L862" s="107" t="s">
        <v>48</v>
      </c>
      <c r="M862" s="230">
        <v>10</v>
      </c>
      <c r="N862" s="223" t="s">
        <v>1551</v>
      </c>
      <c r="O862" s="223" t="s">
        <v>863</v>
      </c>
      <c r="Q862" s="230" t="s">
        <v>2454</v>
      </c>
      <c r="T862" s="238" t="s">
        <v>545</v>
      </c>
      <c r="U862" s="104" t="s">
        <v>1214</v>
      </c>
      <c r="V862" s="238" t="s">
        <v>545</v>
      </c>
      <c r="W862" s="249" t="s">
        <v>1298</v>
      </c>
      <c r="X862" s="238" t="s">
        <v>808</v>
      </c>
      <c r="Y862" s="238" t="s">
        <v>545</v>
      </c>
      <c r="Z862" s="238" t="s">
        <v>545</v>
      </c>
      <c r="DP862" s="545" t="s">
        <v>351</v>
      </c>
      <c r="DX862" s="223" t="s">
        <v>863</v>
      </c>
      <c r="DY862" s="223" t="s">
        <v>863</v>
      </c>
      <c r="DZ862" s="223" t="s">
        <v>863</v>
      </c>
      <c r="EA862" s="223" t="s">
        <v>863</v>
      </c>
      <c r="EB862" s="223" t="s">
        <v>863</v>
      </c>
      <c r="EC862" s="223" t="s">
        <v>863</v>
      </c>
      <c r="ED862" s="223" t="s">
        <v>863</v>
      </c>
      <c r="EE862" s="223" t="s">
        <v>863</v>
      </c>
      <c r="EF862" s="223" t="s">
        <v>863</v>
      </c>
      <c r="EG862" s="223" t="s">
        <v>863</v>
      </c>
      <c r="EX862" s="35"/>
      <c r="FD862" s="612"/>
      <c r="FE862" s="601"/>
      <c r="FF862" s="93"/>
      <c r="FJ862" s="589"/>
      <c r="FK862" s="589"/>
      <c r="FM862" s="591"/>
      <c r="FN862" s="592"/>
      <c r="FP862" s="602"/>
      <c r="FQ862" s="544"/>
      <c r="FR862" s="93"/>
      <c r="FS862" s="101"/>
      <c r="GR862" s="225"/>
      <c r="GS862" s="225"/>
    </row>
    <row r="863" spans="1:201" ht="15.75" hidden="1" x14ac:dyDescent="0.25">
      <c r="A863" s="101">
        <v>744</v>
      </c>
      <c r="B863" s="228">
        <f>COUNTIFS($E$1:E863,E863,$G$1:G863,G863)</f>
        <v>1</v>
      </c>
      <c r="C863" s="228"/>
      <c r="D863" s="1042">
        <v>10471</v>
      </c>
      <c r="E863" s="223" t="s">
        <v>2391</v>
      </c>
      <c r="F863" s="223" t="s">
        <v>59</v>
      </c>
      <c r="G863" s="230">
        <v>455110467</v>
      </c>
      <c r="H863" s="230">
        <f t="shared" si="26"/>
        <v>74</v>
      </c>
      <c r="I863" s="223" t="s">
        <v>2392</v>
      </c>
      <c r="J863" s="223" t="s">
        <v>34</v>
      </c>
      <c r="K863" s="230" t="s">
        <v>53</v>
      </c>
      <c r="L863" s="107" t="s">
        <v>48</v>
      </c>
      <c r="M863" s="230">
        <v>6</v>
      </c>
      <c r="N863" s="223" t="s">
        <v>1551</v>
      </c>
      <c r="O863" s="223" t="s">
        <v>863</v>
      </c>
      <c r="Q863" s="230" t="s">
        <v>2454</v>
      </c>
      <c r="T863" s="238" t="s">
        <v>545</v>
      </c>
      <c r="U863" s="238" t="s">
        <v>545</v>
      </c>
      <c r="V863" s="238" t="s">
        <v>545</v>
      </c>
      <c r="W863" s="564" t="s">
        <v>1882</v>
      </c>
      <c r="X863" s="238" t="s">
        <v>545</v>
      </c>
      <c r="Y863" s="238" t="s">
        <v>545</v>
      </c>
      <c r="Z863" s="238" t="s">
        <v>545</v>
      </c>
      <c r="DP863" s="545" t="s">
        <v>161</v>
      </c>
      <c r="DX863" s="223" t="s">
        <v>863</v>
      </c>
      <c r="DY863" s="223" t="s">
        <v>863</v>
      </c>
      <c r="DZ863" s="230">
        <v>233</v>
      </c>
      <c r="EA863" s="230">
        <v>36.1</v>
      </c>
      <c r="EB863" s="230">
        <v>63.9</v>
      </c>
      <c r="EC863" s="223" t="s">
        <v>863</v>
      </c>
      <c r="ED863" s="223" t="s">
        <v>863</v>
      </c>
      <c r="EE863" s="223" t="s">
        <v>863</v>
      </c>
      <c r="EF863" s="223" t="s">
        <v>863</v>
      </c>
      <c r="EG863" s="223">
        <v>0</v>
      </c>
      <c r="EX863" s="35"/>
      <c r="FD863" s="612"/>
      <c r="FE863" s="601"/>
      <c r="FF863" s="93"/>
      <c r="FJ863" s="589"/>
      <c r="FK863" s="589"/>
      <c r="FM863" s="591"/>
      <c r="FN863" s="592"/>
      <c r="FP863" s="602"/>
      <c r="FQ863" s="544"/>
      <c r="FR863" s="93"/>
      <c r="FS863" s="101"/>
      <c r="GR863" s="225"/>
      <c r="GS863" s="225"/>
    </row>
    <row r="864" spans="1:201" ht="15.75" hidden="1" x14ac:dyDescent="0.25">
      <c r="A864" s="101">
        <v>745</v>
      </c>
      <c r="B864" s="228">
        <f>COUNTIFS($E$1:E864,E864,$G$1:G864,G864)</f>
        <v>1</v>
      </c>
      <c r="C864" s="228"/>
      <c r="D864" s="1042">
        <v>10478</v>
      </c>
      <c r="E864" s="223" t="s">
        <v>2393</v>
      </c>
      <c r="F864" s="223" t="s">
        <v>62</v>
      </c>
      <c r="G864" s="230">
        <v>8809103765</v>
      </c>
      <c r="H864" s="230">
        <f t="shared" si="26"/>
        <v>31</v>
      </c>
      <c r="I864" s="223" t="s">
        <v>2394</v>
      </c>
      <c r="J864" s="223" t="s">
        <v>2395</v>
      </c>
      <c r="K864" s="230" t="s">
        <v>53</v>
      </c>
      <c r="L864" s="107" t="s">
        <v>48</v>
      </c>
      <c r="M864" s="230">
        <v>7</v>
      </c>
      <c r="N864" s="223">
        <v>7</v>
      </c>
      <c r="O864" s="223" t="s">
        <v>575</v>
      </c>
      <c r="Q864" s="230" t="s">
        <v>2454</v>
      </c>
      <c r="T864" s="238" t="s">
        <v>1545</v>
      </c>
      <c r="U864" s="238" t="s">
        <v>1214</v>
      </c>
      <c r="V864" s="238" t="s">
        <v>545</v>
      </c>
      <c r="W864" s="564" t="s">
        <v>1298</v>
      </c>
      <c r="X864" s="238" t="s">
        <v>808</v>
      </c>
      <c r="Y864" s="238" t="s">
        <v>545</v>
      </c>
      <c r="Z864" s="238" t="s">
        <v>545</v>
      </c>
      <c r="DP864" s="545" t="s">
        <v>158</v>
      </c>
      <c r="DX864" s="223" t="s">
        <v>863</v>
      </c>
      <c r="DY864" s="223" t="s">
        <v>863</v>
      </c>
      <c r="DZ864" s="230">
        <v>836</v>
      </c>
      <c r="EA864" s="230">
        <v>3.8</v>
      </c>
      <c r="EB864" s="230">
        <v>96.2</v>
      </c>
      <c r="EC864" s="223" t="s">
        <v>863</v>
      </c>
      <c r="ED864" s="223" t="s">
        <v>863</v>
      </c>
      <c r="EE864" s="223" t="s">
        <v>863</v>
      </c>
      <c r="EF864" s="223" t="s">
        <v>863</v>
      </c>
      <c r="EG864" s="223">
        <v>0</v>
      </c>
      <c r="EX864" s="35"/>
      <c r="FD864" s="612"/>
      <c r="FE864" s="601"/>
      <c r="FF864" s="93"/>
      <c r="FJ864" s="589"/>
      <c r="FK864" s="589"/>
      <c r="FM864" s="591"/>
      <c r="FN864" s="592"/>
      <c r="FP864" s="602"/>
      <c r="FQ864" s="544"/>
      <c r="FR864" s="93"/>
      <c r="FS864" s="101"/>
      <c r="GR864" s="225"/>
      <c r="GS864" s="225"/>
    </row>
    <row r="865" spans="1:201" ht="15.75" hidden="1" x14ac:dyDescent="0.25">
      <c r="A865" s="101">
        <v>746</v>
      </c>
      <c r="B865" s="228">
        <f>COUNTIFS($E$1:E865,E865,$G$1:G865,G865)</f>
        <v>1</v>
      </c>
      <c r="C865" s="228"/>
      <c r="D865" s="1042">
        <v>10484</v>
      </c>
      <c r="E865" s="223" t="s">
        <v>2396</v>
      </c>
      <c r="F865" s="223" t="s">
        <v>79</v>
      </c>
      <c r="G865" s="230">
        <v>5758201570</v>
      </c>
      <c r="H865" s="230">
        <f t="shared" si="26"/>
        <v>62</v>
      </c>
      <c r="I865" s="223" t="s">
        <v>2397</v>
      </c>
      <c r="J865" s="223" t="s">
        <v>2398</v>
      </c>
      <c r="K865" s="223" t="s">
        <v>948</v>
      </c>
      <c r="L865" s="107" t="s">
        <v>48</v>
      </c>
      <c r="M865" s="230">
        <v>10</v>
      </c>
      <c r="N865" s="223" t="s">
        <v>825</v>
      </c>
      <c r="O865" s="223" t="s">
        <v>863</v>
      </c>
      <c r="Q865" s="230" t="s">
        <v>2454</v>
      </c>
      <c r="T865" s="238" t="s">
        <v>545</v>
      </c>
      <c r="U865" s="238" t="s">
        <v>1214</v>
      </c>
      <c r="V865" s="238" t="s">
        <v>545</v>
      </c>
      <c r="W865" s="564" t="s">
        <v>1298</v>
      </c>
      <c r="X865" s="238" t="s">
        <v>808</v>
      </c>
      <c r="Y865" s="238" t="s">
        <v>545</v>
      </c>
      <c r="Z865" s="238" t="s">
        <v>545</v>
      </c>
      <c r="DP865" s="545" t="s">
        <v>2499</v>
      </c>
      <c r="DX865" s="230">
        <v>8.6999999999999993</v>
      </c>
      <c r="DY865" s="274" t="s">
        <v>863</v>
      </c>
      <c r="DZ865" s="274" t="s">
        <v>863</v>
      </c>
      <c r="EA865" s="274" t="s">
        <v>863</v>
      </c>
      <c r="EB865" s="274" t="s">
        <v>863</v>
      </c>
      <c r="EC865" s="274" t="s">
        <v>863</v>
      </c>
      <c r="ED865" s="274" t="s">
        <v>863</v>
      </c>
      <c r="EE865" s="274" t="s">
        <v>863</v>
      </c>
      <c r="EF865" s="274" t="s">
        <v>863</v>
      </c>
      <c r="EG865" s="274" t="s">
        <v>863</v>
      </c>
      <c r="EX865" s="35"/>
      <c r="FD865" s="612"/>
      <c r="FE865" s="601"/>
      <c r="FF865" s="93"/>
      <c r="FJ865" s="589"/>
      <c r="FK865" s="589"/>
      <c r="FM865" s="591"/>
      <c r="FN865" s="592"/>
      <c r="FP865" s="602"/>
      <c r="FQ865" s="544"/>
      <c r="FR865" s="93"/>
      <c r="FS865" s="101"/>
      <c r="GR865" s="225"/>
      <c r="GS865" s="225"/>
    </row>
    <row r="866" spans="1:201" ht="15.75" hidden="1" x14ac:dyDescent="0.25">
      <c r="A866" s="101">
        <v>747</v>
      </c>
      <c r="B866" s="228">
        <f>COUNTIFS($E$1:E866,E866,$G$1:G866,G866)</f>
        <v>1</v>
      </c>
      <c r="C866" s="228"/>
      <c r="D866" s="1042">
        <v>10488</v>
      </c>
      <c r="E866" s="223" t="s">
        <v>2399</v>
      </c>
      <c r="F866" s="223" t="s">
        <v>65</v>
      </c>
      <c r="G866" s="230">
        <v>476125424</v>
      </c>
      <c r="H866" s="230">
        <f t="shared" si="26"/>
        <v>72</v>
      </c>
      <c r="I866" s="223" t="s">
        <v>2400</v>
      </c>
      <c r="J866" s="223" t="s">
        <v>768</v>
      </c>
      <c r="K866" s="230" t="s">
        <v>53</v>
      </c>
      <c r="L866" s="107" t="s">
        <v>48</v>
      </c>
      <c r="M866" s="230">
        <v>33</v>
      </c>
      <c r="N866" s="223">
        <v>1</v>
      </c>
      <c r="O866" s="223" t="s">
        <v>863</v>
      </c>
      <c r="Q866" s="230" t="s">
        <v>2454</v>
      </c>
      <c r="T866" s="238" t="s">
        <v>545</v>
      </c>
      <c r="U866" s="238" t="s">
        <v>545</v>
      </c>
      <c r="V866" s="238" t="s">
        <v>545</v>
      </c>
      <c r="W866" s="564" t="s">
        <v>1882</v>
      </c>
      <c r="X866" s="238" t="s">
        <v>545</v>
      </c>
      <c r="Y866" s="238" t="s">
        <v>545</v>
      </c>
      <c r="Z866" s="238" t="s">
        <v>545</v>
      </c>
      <c r="DP866" s="545" t="s">
        <v>161</v>
      </c>
      <c r="DX866" s="223" t="s">
        <v>863</v>
      </c>
      <c r="DY866" s="223" t="s">
        <v>863</v>
      </c>
      <c r="DZ866" s="230">
        <v>150</v>
      </c>
      <c r="EA866" s="230">
        <v>37.299999999999997</v>
      </c>
      <c r="EB866" s="230">
        <v>62.7</v>
      </c>
      <c r="EC866" s="223" t="s">
        <v>863</v>
      </c>
      <c r="ED866" s="223" t="s">
        <v>863</v>
      </c>
      <c r="EE866" s="223" t="s">
        <v>863</v>
      </c>
      <c r="EF866" s="223" t="s">
        <v>863</v>
      </c>
      <c r="EG866" s="230">
        <v>0</v>
      </c>
      <c r="EX866" s="35"/>
      <c r="FD866" s="612"/>
      <c r="FE866" s="601"/>
      <c r="FF866" s="93"/>
      <c r="FJ866" s="589"/>
      <c r="FK866" s="589"/>
      <c r="FM866" s="591"/>
      <c r="FN866" s="592"/>
      <c r="FP866" s="602"/>
      <c r="FQ866" s="544"/>
      <c r="FR866" s="93"/>
      <c r="FS866" s="101"/>
      <c r="GR866" s="225"/>
      <c r="GS866" s="225"/>
    </row>
    <row r="867" spans="1:201" ht="15.75" hidden="1" x14ac:dyDescent="0.25">
      <c r="A867" s="101">
        <v>748</v>
      </c>
      <c r="B867" s="228">
        <f>COUNTIFS($E$1:E867,E867,$G$1:G867,G867)</f>
        <v>1</v>
      </c>
      <c r="C867" s="228"/>
      <c r="D867" s="1042">
        <v>10489</v>
      </c>
      <c r="E867" s="223" t="s">
        <v>2401</v>
      </c>
      <c r="F867" s="223" t="s">
        <v>73</v>
      </c>
      <c r="G867" s="230">
        <v>5910280662</v>
      </c>
      <c r="H867" s="230">
        <f t="shared" si="26"/>
        <v>60</v>
      </c>
      <c r="I867" s="223" t="s">
        <v>2400</v>
      </c>
      <c r="J867" s="223" t="s">
        <v>2402</v>
      </c>
      <c r="K867" s="230" t="s">
        <v>53</v>
      </c>
      <c r="L867" s="107" t="s">
        <v>48</v>
      </c>
      <c r="M867" s="230">
        <v>20</v>
      </c>
      <c r="N867" s="223">
        <v>6</v>
      </c>
      <c r="O867" s="223" t="s">
        <v>863</v>
      </c>
      <c r="Q867" s="230" t="s">
        <v>2455</v>
      </c>
      <c r="T867" s="238" t="s">
        <v>1545</v>
      </c>
      <c r="U867" s="238" t="s">
        <v>1214</v>
      </c>
      <c r="V867" s="238" t="s">
        <v>545</v>
      </c>
      <c r="W867" s="564" t="s">
        <v>1298</v>
      </c>
      <c r="X867" s="238" t="s">
        <v>808</v>
      </c>
      <c r="Y867" s="238" t="s">
        <v>545</v>
      </c>
      <c r="Z867" s="238" t="s">
        <v>545</v>
      </c>
      <c r="DP867" s="545" t="s">
        <v>158</v>
      </c>
      <c r="DX867" s="230">
        <v>279.2</v>
      </c>
      <c r="DY867" s="223" t="s">
        <v>863</v>
      </c>
      <c r="DZ867" s="230">
        <v>100187</v>
      </c>
      <c r="EA867" s="230">
        <v>95.1</v>
      </c>
      <c r="EB867" s="230">
        <v>4.9000000000000004</v>
      </c>
      <c r="EC867" s="223" t="s">
        <v>863</v>
      </c>
      <c r="ED867" s="223" t="s">
        <v>863</v>
      </c>
      <c r="EE867" s="223" t="s">
        <v>863</v>
      </c>
      <c r="EF867" s="223" t="s">
        <v>863</v>
      </c>
      <c r="EG867" s="230">
        <v>0</v>
      </c>
      <c r="EX867" s="35"/>
      <c r="FD867" s="612"/>
      <c r="FE867" s="601"/>
      <c r="FF867" s="93"/>
      <c r="FJ867" s="589"/>
      <c r="FK867" s="589"/>
      <c r="FM867" s="591"/>
      <c r="FN867" s="592"/>
      <c r="FP867" s="602"/>
      <c r="FQ867" s="544"/>
      <c r="FR867" s="93"/>
      <c r="FS867" s="101"/>
      <c r="GR867" s="225"/>
      <c r="GS867" s="225"/>
    </row>
    <row r="868" spans="1:201" ht="15.75" hidden="1" x14ac:dyDescent="0.25">
      <c r="A868" s="101">
        <v>749</v>
      </c>
      <c r="B868" s="228">
        <f>COUNTIFS($E$1:E868,E868,$G$1:G868,G868)</f>
        <v>4</v>
      </c>
      <c r="C868" s="228"/>
      <c r="D868" s="1042">
        <v>10490</v>
      </c>
      <c r="E868" s="223" t="s">
        <v>1747</v>
      </c>
      <c r="F868" s="223" t="s">
        <v>1748</v>
      </c>
      <c r="G868" s="230">
        <v>5503252018</v>
      </c>
      <c r="H868" s="230">
        <f t="shared" si="26"/>
        <v>64</v>
      </c>
      <c r="I868" s="223" t="s">
        <v>2400</v>
      </c>
      <c r="J868" s="223" t="s">
        <v>34</v>
      </c>
      <c r="K868" s="230" t="s">
        <v>53</v>
      </c>
      <c r="L868" s="107" t="s">
        <v>48</v>
      </c>
      <c r="M868" s="230">
        <v>7</v>
      </c>
      <c r="N868" s="223">
        <v>1</v>
      </c>
      <c r="O868" s="223" t="s">
        <v>863</v>
      </c>
      <c r="Q868" s="230" t="s">
        <v>2455</v>
      </c>
      <c r="T868" s="238" t="s">
        <v>545</v>
      </c>
      <c r="U868" s="238" t="s">
        <v>545</v>
      </c>
      <c r="V868" s="238" t="s">
        <v>545</v>
      </c>
      <c r="W868" s="564" t="s">
        <v>1882</v>
      </c>
      <c r="X868" s="238" t="s">
        <v>545</v>
      </c>
      <c r="Y868" s="238" t="s">
        <v>545</v>
      </c>
      <c r="Z868" s="238" t="s">
        <v>545</v>
      </c>
      <c r="DP868" s="545" t="s">
        <v>158</v>
      </c>
      <c r="DX868" s="223" t="s">
        <v>863</v>
      </c>
      <c r="DY868" s="223" t="s">
        <v>863</v>
      </c>
      <c r="DZ868" s="230">
        <v>144</v>
      </c>
      <c r="EA868" s="230">
        <v>20.8</v>
      </c>
      <c r="EB868" s="230">
        <v>79.2</v>
      </c>
      <c r="EC868" s="223" t="s">
        <v>863</v>
      </c>
      <c r="ED868" s="223" t="s">
        <v>863</v>
      </c>
      <c r="EE868" s="223" t="s">
        <v>863</v>
      </c>
      <c r="EF868" s="223" t="s">
        <v>863</v>
      </c>
      <c r="EG868" s="230">
        <v>0</v>
      </c>
      <c r="EX868" s="35"/>
      <c r="FD868" s="612"/>
      <c r="FE868" s="601"/>
      <c r="FF868" s="93"/>
      <c r="FJ868" s="589"/>
      <c r="FK868" s="589"/>
      <c r="FM868" s="591"/>
      <c r="FN868" s="592"/>
      <c r="FP868" s="602"/>
      <c r="FQ868" s="544"/>
      <c r="FR868" s="93"/>
      <c r="FS868" s="101"/>
      <c r="GR868" s="225"/>
      <c r="GS868" s="225"/>
    </row>
    <row r="869" spans="1:201" ht="15.75" hidden="1" x14ac:dyDescent="0.25">
      <c r="A869" s="101">
        <v>750</v>
      </c>
      <c r="B869" s="228">
        <f>COUNTIFS($E$1:E869,E869,$G$1:G869,G869)</f>
        <v>1</v>
      </c>
      <c r="C869" s="228"/>
      <c r="D869" s="1042">
        <v>10507</v>
      </c>
      <c r="E869" s="223" t="s">
        <v>2403</v>
      </c>
      <c r="F869" s="223" t="s">
        <v>256</v>
      </c>
      <c r="G869" s="230">
        <v>5709262383</v>
      </c>
      <c r="H869" s="230">
        <f t="shared" si="26"/>
        <v>62</v>
      </c>
      <c r="I869" s="223" t="s">
        <v>2404</v>
      </c>
      <c r="J869" s="223" t="s">
        <v>27</v>
      </c>
      <c r="K869" s="230" t="s">
        <v>53</v>
      </c>
      <c r="L869" s="107" t="s">
        <v>48</v>
      </c>
      <c r="M869" s="230">
        <v>5</v>
      </c>
      <c r="N869" s="223" t="s">
        <v>760</v>
      </c>
      <c r="O869" s="223" t="s">
        <v>863</v>
      </c>
      <c r="Q869" s="230" t="s">
        <v>2455</v>
      </c>
      <c r="T869" s="238" t="s">
        <v>545</v>
      </c>
      <c r="U869" s="238" t="s">
        <v>545</v>
      </c>
      <c r="V869" s="238" t="s">
        <v>545</v>
      </c>
      <c r="W869" s="564" t="s">
        <v>1882</v>
      </c>
      <c r="X869" s="238" t="s">
        <v>545</v>
      </c>
      <c r="Y869" s="238" t="s">
        <v>545</v>
      </c>
      <c r="Z869" s="238" t="s">
        <v>545</v>
      </c>
      <c r="DP869" s="545" t="s">
        <v>158</v>
      </c>
      <c r="DX869" s="230">
        <v>8.1999999999999993</v>
      </c>
      <c r="DY869" s="223" t="s">
        <v>863</v>
      </c>
      <c r="DZ869" s="230">
        <v>349</v>
      </c>
      <c r="EA869" s="230">
        <v>11.2</v>
      </c>
      <c r="EB869" s="230">
        <v>88.8</v>
      </c>
      <c r="EC869" s="223" t="s">
        <v>863</v>
      </c>
      <c r="ED869" s="223" t="s">
        <v>863</v>
      </c>
      <c r="EE869" s="223" t="s">
        <v>863</v>
      </c>
      <c r="EF869" s="485" t="s">
        <v>863</v>
      </c>
      <c r="EG869" s="230">
        <v>0</v>
      </c>
      <c r="EX869" s="35"/>
      <c r="FD869" s="612"/>
      <c r="FE869" s="601"/>
      <c r="FF869" s="93"/>
      <c r="FJ869" s="589"/>
      <c r="FK869" s="589"/>
      <c r="FM869" s="591"/>
      <c r="FN869" s="592"/>
      <c r="FP869" s="602"/>
      <c r="FQ869" s="544"/>
      <c r="FR869" s="93"/>
      <c r="FS869" s="101"/>
      <c r="GR869" s="225"/>
      <c r="GS869" s="225"/>
    </row>
    <row r="870" spans="1:201" ht="15.75" hidden="1" x14ac:dyDescent="0.25">
      <c r="A870" s="101">
        <v>751</v>
      </c>
      <c r="B870" s="228">
        <f>COUNTIFS($E$1:E870,E870,$G$1:G870,G870)</f>
        <v>1</v>
      </c>
      <c r="C870" s="228"/>
      <c r="D870" s="1042">
        <v>10508</v>
      </c>
      <c r="E870" s="223" t="s">
        <v>2405</v>
      </c>
      <c r="F870" s="223" t="s">
        <v>265</v>
      </c>
      <c r="G870" s="230">
        <v>405728476</v>
      </c>
      <c r="H870" s="230">
        <f t="shared" si="26"/>
        <v>79</v>
      </c>
      <c r="I870" s="223" t="s">
        <v>2404</v>
      </c>
      <c r="J870" s="223" t="s">
        <v>2406</v>
      </c>
      <c r="K870" s="223" t="s">
        <v>28</v>
      </c>
      <c r="L870" s="107" t="s">
        <v>48</v>
      </c>
      <c r="M870" s="230">
        <v>12</v>
      </c>
      <c r="N870" s="223" t="s">
        <v>658</v>
      </c>
      <c r="O870" s="223" t="s">
        <v>863</v>
      </c>
      <c r="Q870" s="230" t="s">
        <v>2455</v>
      </c>
      <c r="T870" s="238" t="s">
        <v>40</v>
      </c>
      <c r="U870" s="238" t="s">
        <v>1214</v>
      </c>
      <c r="V870" s="238" t="s">
        <v>545</v>
      </c>
      <c r="W870" s="249" t="s">
        <v>1298</v>
      </c>
      <c r="X870" s="238" t="s">
        <v>808</v>
      </c>
      <c r="Y870" s="238" t="s">
        <v>545</v>
      </c>
      <c r="Z870" s="238" t="s">
        <v>545</v>
      </c>
      <c r="DP870" s="545" t="s">
        <v>351</v>
      </c>
      <c r="DX870" s="107" t="s">
        <v>863</v>
      </c>
      <c r="DY870" s="107" t="s">
        <v>863</v>
      </c>
      <c r="DZ870" s="107" t="s">
        <v>863</v>
      </c>
      <c r="EA870" s="107" t="s">
        <v>863</v>
      </c>
      <c r="EB870" s="107" t="s">
        <v>863</v>
      </c>
      <c r="EC870" s="107" t="s">
        <v>863</v>
      </c>
      <c r="ED870" s="107" t="s">
        <v>863</v>
      </c>
      <c r="EE870" s="107" t="s">
        <v>863</v>
      </c>
      <c r="EF870" s="107" t="s">
        <v>863</v>
      </c>
      <c r="EG870" s="107" t="s">
        <v>863</v>
      </c>
      <c r="EX870" s="35"/>
      <c r="FD870" s="612"/>
      <c r="FE870" s="601"/>
      <c r="FF870" s="93"/>
      <c r="FJ870" s="589"/>
      <c r="FK870" s="589"/>
      <c r="FM870" s="591"/>
      <c r="FN870" s="592"/>
      <c r="FP870" s="602"/>
      <c r="FQ870" s="544"/>
      <c r="FR870" s="93"/>
      <c r="FS870" s="101"/>
      <c r="GR870" s="225"/>
      <c r="GS870" s="225"/>
    </row>
    <row r="871" spans="1:201" ht="15.75" hidden="1" x14ac:dyDescent="0.25">
      <c r="A871" s="101">
        <v>752</v>
      </c>
      <c r="B871" s="228">
        <f>COUNTIFS($E$1:E871,E871,$G$1:G871,G871)</f>
        <v>1</v>
      </c>
      <c r="C871" s="228"/>
      <c r="D871" s="1042">
        <v>10521</v>
      </c>
      <c r="E871" s="223" t="s">
        <v>2407</v>
      </c>
      <c r="F871" s="223" t="s">
        <v>93</v>
      </c>
      <c r="G871" s="230">
        <v>8701246169</v>
      </c>
      <c r="H871" s="230">
        <f t="shared" si="26"/>
        <v>32</v>
      </c>
      <c r="I871" s="223" t="s">
        <v>2408</v>
      </c>
      <c r="J871" s="223" t="s">
        <v>2409</v>
      </c>
      <c r="K871" s="230" t="s">
        <v>53</v>
      </c>
      <c r="L871" s="107" t="s">
        <v>48</v>
      </c>
      <c r="M871" s="230">
        <v>8</v>
      </c>
      <c r="N871" s="223" t="s">
        <v>575</v>
      </c>
      <c r="O871" s="223" t="s">
        <v>863</v>
      </c>
      <c r="Q871" s="230" t="s">
        <v>2455</v>
      </c>
      <c r="T871" s="238" t="s">
        <v>1545</v>
      </c>
      <c r="U871" s="238" t="s">
        <v>1214</v>
      </c>
      <c r="V871" s="238" t="s">
        <v>545</v>
      </c>
      <c r="W871" s="249" t="s">
        <v>1298</v>
      </c>
      <c r="X871" s="238" t="s">
        <v>808</v>
      </c>
      <c r="Y871" s="238" t="s">
        <v>545</v>
      </c>
      <c r="Z871" s="238" t="s">
        <v>545</v>
      </c>
      <c r="DP871" s="545" t="s">
        <v>2500</v>
      </c>
      <c r="DX871" s="223" t="s">
        <v>863</v>
      </c>
      <c r="DY871" s="223" t="s">
        <v>863</v>
      </c>
      <c r="DZ871" s="230">
        <v>4897</v>
      </c>
      <c r="EA871" s="230">
        <v>87.5</v>
      </c>
      <c r="EB871" s="230">
        <v>12.5</v>
      </c>
      <c r="EC871" s="223" t="s">
        <v>863</v>
      </c>
      <c r="ED871" s="223" t="s">
        <v>863</v>
      </c>
      <c r="EE871" s="223" t="s">
        <v>863</v>
      </c>
      <c r="EF871" s="223" t="s">
        <v>863</v>
      </c>
      <c r="EG871" s="230">
        <v>0</v>
      </c>
      <c r="EX871" s="35"/>
      <c r="FD871" s="612"/>
      <c r="FE871" s="601"/>
      <c r="FF871" s="93"/>
      <c r="FJ871" s="589"/>
      <c r="FK871" s="589"/>
      <c r="FM871" s="591"/>
      <c r="FN871" s="592"/>
      <c r="FP871" s="602"/>
      <c r="FQ871" s="544"/>
      <c r="FR871" s="93"/>
      <c r="FS871" s="101"/>
      <c r="GR871" s="225"/>
      <c r="GS871" s="225"/>
    </row>
    <row r="872" spans="1:201" ht="15.75" hidden="1" x14ac:dyDescent="0.25">
      <c r="A872" s="101">
        <v>753</v>
      </c>
      <c r="B872" s="228">
        <f>COUNTIFS($E$1:E872,E872,$G$1:G872,G872)</f>
        <v>1</v>
      </c>
      <c r="C872" s="228"/>
      <c r="D872" s="1042">
        <v>10522</v>
      </c>
      <c r="E872" s="223" t="s">
        <v>627</v>
      </c>
      <c r="F872" s="223" t="s">
        <v>73</v>
      </c>
      <c r="G872" s="230">
        <v>9007035741</v>
      </c>
      <c r="H872" s="230">
        <f t="shared" si="26"/>
        <v>29</v>
      </c>
      <c r="I872" s="223" t="s">
        <v>2408</v>
      </c>
      <c r="J872" s="223" t="s">
        <v>89</v>
      </c>
      <c r="K872" s="230" t="s">
        <v>53</v>
      </c>
      <c r="L872" s="107" t="s">
        <v>48</v>
      </c>
      <c r="M872" s="230">
        <v>24</v>
      </c>
      <c r="N872" s="223" t="s">
        <v>575</v>
      </c>
      <c r="O872" s="223" t="s">
        <v>863</v>
      </c>
      <c r="Q872" s="230" t="s">
        <v>2455</v>
      </c>
      <c r="T872" s="238" t="s">
        <v>1545</v>
      </c>
      <c r="U872" s="238" t="s">
        <v>1214</v>
      </c>
      <c r="V872" s="238" t="s">
        <v>545</v>
      </c>
      <c r="W872" s="249" t="s">
        <v>1298</v>
      </c>
      <c r="X872" s="238" t="s">
        <v>808</v>
      </c>
      <c r="Y872" s="238" t="s">
        <v>545</v>
      </c>
      <c r="Z872" s="238" t="s">
        <v>545</v>
      </c>
      <c r="DP872" s="545" t="s">
        <v>161</v>
      </c>
      <c r="DX872" s="223" t="s">
        <v>863</v>
      </c>
      <c r="DY872" s="223" t="s">
        <v>863</v>
      </c>
      <c r="DZ872" s="230">
        <v>7999</v>
      </c>
      <c r="EA872" s="230">
        <v>80.599999999999994</v>
      </c>
      <c r="EB872" s="230">
        <v>19.399999999999999</v>
      </c>
      <c r="EC872" s="230">
        <v>4.5999999999999996</v>
      </c>
      <c r="ED872" s="223" t="s">
        <v>1516</v>
      </c>
      <c r="EE872" s="223" t="s">
        <v>863</v>
      </c>
      <c r="EF872" s="230">
        <v>1.89</v>
      </c>
      <c r="EG872" s="230">
        <v>0</v>
      </c>
      <c r="EX872" s="35"/>
      <c r="FD872" s="612"/>
      <c r="FE872" s="601"/>
      <c r="FF872" s="93"/>
      <c r="FJ872" s="589"/>
      <c r="FK872" s="589"/>
      <c r="FM872" s="591"/>
      <c r="FN872" s="592"/>
      <c r="FP872" s="602"/>
      <c r="FQ872" s="544"/>
      <c r="FR872" s="93"/>
      <c r="FS872" s="101"/>
      <c r="GR872" s="225"/>
      <c r="GS872" s="225"/>
    </row>
    <row r="873" spans="1:201" ht="15.75" hidden="1" x14ac:dyDescent="0.25">
      <c r="A873" s="101">
        <v>754</v>
      </c>
      <c r="B873" s="228">
        <f>COUNTIFS($E$1:E873,E873,$G$1:G873,G873)</f>
        <v>3</v>
      </c>
      <c r="C873" s="228"/>
      <c r="D873" s="1042">
        <v>10523</v>
      </c>
      <c r="E873" s="223" t="s">
        <v>2410</v>
      </c>
      <c r="F873" s="223" t="s">
        <v>62</v>
      </c>
      <c r="G873" s="230">
        <v>450515407</v>
      </c>
      <c r="H873" s="230">
        <f t="shared" si="26"/>
        <v>74</v>
      </c>
      <c r="I873" s="223" t="s">
        <v>2408</v>
      </c>
      <c r="J873" s="223" t="s">
        <v>104</v>
      </c>
      <c r="K873" s="230" t="s">
        <v>53</v>
      </c>
      <c r="L873" s="107" t="s">
        <v>48</v>
      </c>
      <c r="M873" s="230">
        <v>5</v>
      </c>
      <c r="N873" s="223" t="s">
        <v>408</v>
      </c>
      <c r="O873" s="223" t="s">
        <v>863</v>
      </c>
      <c r="Q873" s="230" t="s">
        <v>2455</v>
      </c>
      <c r="T873" s="238" t="s">
        <v>1545</v>
      </c>
      <c r="U873" s="238" t="s">
        <v>1214</v>
      </c>
      <c r="V873" s="238" t="s">
        <v>545</v>
      </c>
      <c r="W873" s="249" t="s">
        <v>1298</v>
      </c>
      <c r="X873" s="238" t="s">
        <v>808</v>
      </c>
      <c r="Y873" s="238" t="s">
        <v>545</v>
      </c>
      <c r="Z873" s="238" t="s">
        <v>545</v>
      </c>
      <c r="DP873" s="545" t="s">
        <v>373</v>
      </c>
      <c r="DX873" s="223" t="s">
        <v>863</v>
      </c>
      <c r="DY873" s="223" t="s">
        <v>863</v>
      </c>
      <c r="DZ873" s="230">
        <v>4019</v>
      </c>
      <c r="EA873" s="230">
        <v>48.4</v>
      </c>
      <c r="EB873" s="230">
        <v>51.6</v>
      </c>
      <c r="EC873" s="223" t="s">
        <v>863</v>
      </c>
      <c r="ED873" s="223" t="s">
        <v>863</v>
      </c>
      <c r="EE873" s="223" t="s">
        <v>863</v>
      </c>
      <c r="EF873" s="223" t="s">
        <v>863</v>
      </c>
      <c r="EG873" s="223">
        <v>0</v>
      </c>
      <c r="EX873" s="35"/>
      <c r="FD873" s="612"/>
      <c r="FE873" s="601"/>
      <c r="FF873" s="93"/>
      <c r="FJ873" s="589"/>
      <c r="FK873" s="589"/>
      <c r="FM873" s="591"/>
      <c r="FN873" s="592"/>
      <c r="FP873" s="602"/>
      <c r="FQ873" s="544"/>
      <c r="FR873" s="93"/>
      <c r="FS873" s="101"/>
      <c r="GR873" s="225"/>
      <c r="GS873" s="225"/>
    </row>
    <row r="874" spans="1:201" ht="15.75" hidden="1" x14ac:dyDescent="0.25">
      <c r="A874" s="101">
        <v>755</v>
      </c>
      <c r="B874" s="228">
        <f>COUNTIFS($E$1:E874,E874,$G$1:G874,G874)</f>
        <v>5</v>
      </c>
      <c r="C874" s="228"/>
      <c r="D874" s="1042">
        <v>10524</v>
      </c>
      <c r="E874" s="223" t="s">
        <v>769</v>
      </c>
      <c r="F874" s="223" t="s">
        <v>35</v>
      </c>
      <c r="G874" s="230">
        <v>455408485</v>
      </c>
      <c r="H874" s="230">
        <f t="shared" si="26"/>
        <v>74</v>
      </c>
      <c r="I874" s="223" t="s">
        <v>2408</v>
      </c>
      <c r="J874" s="223" t="s">
        <v>104</v>
      </c>
      <c r="K874" s="230" t="s">
        <v>53</v>
      </c>
      <c r="L874" s="107" t="s">
        <v>48</v>
      </c>
      <c r="M874" s="230">
        <v>26</v>
      </c>
      <c r="N874" s="223" t="s">
        <v>1879</v>
      </c>
      <c r="O874" s="223" t="s">
        <v>863</v>
      </c>
      <c r="Q874" s="230" t="s">
        <v>2455</v>
      </c>
      <c r="T874" s="238" t="s">
        <v>1545</v>
      </c>
      <c r="U874" s="238" t="s">
        <v>1214</v>
      </c>
      <c r="V874" s="238" t="s">
        <v>545</v>
      </c>
      <c r="W874" s="249" t="s">
        <v>1298</v>
      </c>
      <c r="X874" s="238" t="s">
        <v>808</v>
      </c>
      <c r="Y874" s="238" t="s">
        <v>545</v>
      </c>
      <c r="Z874" s="238" t="s">
        <v>545</v>
      </c>
      <c r="DP874" s="545" t="s">
        <v>373</v>
      </c>
      <c r="DX874" s="223" t="s">
        <v>863</v>
      </c>
      <c r="DY874" s="223" t="s">
        <v>863</v>
      </c>
      <c r="DZ874" s="230">
        <v>457</v>
      </c>
      <c r="EA874" s="230">
        <v>33</v>
      </c>
      <c r="EB874" s="230">
        <v>67</v>
      </c>
      <c r="EC874" s="230">
        <v>1.1000000000000001</v>
      </c>
      <c r="ED874" s="230">
        <v>203.5</v>
      </c>
      <c r="EE874" s="223" t="s">
        <v>863</v>
      </c>
      <c r="EF874" s="230">
        <v>5.35</v>
      </c>
      <c r="EG874" s="230">
        <v>0</v>
      </c>
      <c r="EX874" s="35"/>
      <c r="FD874" s="612"/>
      <c r="FE874" s="601"/>
      <c r="FF874" s="93"/>
      <c r="FJ874" s="589"/>
      <c r="FK874" s="589"/>
      <c r="FM874" s="591"/>
      <c r="FN874" s="592"/>
      <c r="FP874" s="602"/>
      <c r="FQ874" s="544"/>
      <c r="FR874" s="93"/>
      <c r="FS874" s="101"/>
      <c r="GR874" s="225"/>
      <c r="GS874" s="225"/>
    </row>
    <row r="875" spans="1:201" s="552" customFormat="1" ht="15.75" hidden="1" x14ac:dyDescent="0.25">
      <c r="A875" s="101">
        <v>756</v>
      </c>
      <c r="B875" s="228">
        <f>COUNTIFS($E$1:E875,E875,$G$1:G875,G875)</f>
        <v>1</v>
      </c>
      <c r="C875" s="228"/>
      <c r="D875" s="1042">
        <v>10525</v>
      </c>
      <c r="E875" s="223" t="s">
        <v>2411</v>
      </c>
      <c r="F875" s="223" t="s">
        <v>29</v>
      </c>
      <c r="G875" s="230">
        <v>435303156</v>
      </c>
      <c r="H875" s="230">
        <f t="shared" si="26"/>
        <v>76</v>
      </c>
      <c r="I875" s="223" t="s">
        <v>2408</v>
      </c>
      <c r="J875" s="223" t="s">
        <v>2412</v>
      </c>
      <c r="K875" s="223" t="s">
        <v>28</v>
      </c>
      <c r="L875" s="107" t="s">
        <v>48</v>
      </c>
      <c r="M875" s="230">
        <v>4</v>
      </c>
      <c r="N875" s="223" t="s">
        <v>574</v>
      </c>
      <c r="O875" s="223" t="s">
        <v>863</v>
      </c>
      <c r="P875" s="224"/>
      <c r="Q875" s="230" t="s">
        <v>2455</v>
      </c>
      <c r="R875" s="66"/>
      <c r="S875" s="66"/>
      <c r="T875" s="238" t="s">
        <v>545</v>
      </c>
      <c r="U875" s="238" t="s">
        <v>545</v>
      </c>
      <c r="V875" s="238" t="s">
        <v>545</v>
      </c>
      <c r="W875" s="249" t="s">
        <v>1882</v>
      </c>
      <c r="X875" s="238" t="s">
        <v>545</v>
      </c>
      <c r="Y875" s="238" t="s">
        <v>545</v>
      </c>
      <c r="Z875" s="238" t="s">
        <v>545</v>
      </c>
      <c r="AA875" s="72"/>
      <c r="AB875" s="72"/>
      <c r="AC875" s="226"/>
      <c r="AD875" s="226"/>
      <c r="AE875" s="226"/>
      <c r="AF875" s="226"/>
      <c r="AG875" s="226"/>
      <c r="AH875" s="76"/>
      <c r="AI875" s="72"/>
      <c r="AJ875" s="226"/>
      <c r="AK875" s="226"/>
      <c r="AL875" s="338"/>
      <c r="AM875" s="226"/>
      <c r="AN875" s="226"/>
      <c r="AO875" s="226"/>
      <c r="AP875" s="370"/>
      <c r="AQ875" s="487"/>
      <c r="AR875" s="488"/>
      <c r="AS875" s="322"/>
      <c r="AT875" s="153"/>
      <c r="AU875" s="4"/>
      <c r="AV875" s="519"/>
      <c r="AW875" s="226"/>
      <c r="AX875" s="340"/>
      <c r="AY875" s="226"/>
      <c r="AZ875" s="226"/>
      <c r="BA875" s="345"/>
      <c r="BB875" s="226"/>
      <c r="BC875" s="491"/>
      <c r="BD875" s="62"/>
      <c r="BE875" s="226"/>
      <c r="BF875" s="226"/>
      <c r="BG875" s="226"/>
      <c r="BH875" s="226"/>
      <c r="BI875" s="226"/>
      <c r="BJ875" s="226"/>
      <c r="BK875" s="226"/>
      <c r="BL875" s="341"/>
      <c r="BM875" s="342"/>
      <c r="BN875" s="226"/>
      <c r="BO875" s="226"/>
      <c r="BP875" s="226"/>
      <c r="BQ875" s="1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226"/>
      <c r="CE875" s="226"/>
      <c r="CF875" s="226"/>
      <c r="CG875" s="226"/>
      <c r="CH875" s="226"/>
      <c r="CI875" s="226"/>
      <c r="CJ875" s="226"/>
      <c r="CK875" s="226"/>
      <c r="CL875" s="226"/>
      <c r="CM875" s="226"/>
      <c r="CN875" s="66"/>
      <c r="CO875" s="66"/>
      <c r="CP875" s="66"/>
      <c r="CQ875" s="66"/>
      <c r="CR875" s="66"/>
      <c r="CS875" s="66"/>
      <c r="CT875" s="66"/>
      <c r="CU875" s="348"/>
      <c r="CV875" s="226"/>
      <c r="CW875" s="226"/>
      <c r="CX875" s="226"/>
      <c r="CY875" s="226"/>
      <c r="CZ875" s="226"/>
      <c r="DA875" s="226"/>
      <c r="DB875" s="335"/>
      <c r="DC875" s="226"/>
      <c r="DD875" s="226"/>
      <c r="DE875" s="226"/>
      <c r="DF875" s="226"/>
      <c r="DG875" s="226"/>
      <c r="DH875" s="226"/>
      <c r="DI875" s="4"/>
      <c r="DJ875" s="226"/>
      <c r="DK875" s="226"/>
      <c r="DL875" s="226"/>
      <c r="DM875" s="226"/>
      <c r="DN875" s="62"/>
      <c r="DO875" s="62"/>
      <c r="DP875" s="545" t="s">
        <v>532</v>
      </c>
      <c r="DQ875" s="230"/>
      <c r="DR875" s="547"/>
      <c r="DS875" s="547"/>
      <c r="DT875" s="230"/>
      <c r="DU875" s="230"/>
      <c r="DV875" s="230"/>
      <c r="DW875" s="230"/>
      <c r="DX875" s="269" t="s">
        <v>863</v>
      </c>
      <c r="DY875" s="269" t="s">
        <v>863</v>
      </c>
      <c r="DZ875" s="269" t="s">
        <v>863</v>
      </c>
      <c r="EA875" s="269" t="s">
        <v>863</v>
      </c>
      <c r="EB875" s="269" t="s">
        <v>863</v>
      </c>
      <c r="EC875" s="269" t="s">
        <v>863</v>
      </c>
      <c r="ED875" s="269" t="s">
        <v>863</v>
      </c>
      <c r="EE875" s="269" t="s">
        <v>863</v>
      </c>
      <c r="EF875" s="269" t="s">
        <v>863</v>
      </c>
      <c r="EG875" s="269" t="s">
        <v>863</v>
      </c>
      <c r="EH875" s="547"/>
      <c r="EI875" s="282"/>
      <c r="EJ875" s="282"/>
      <c r="EK875" s="457"/>
      <c r="EL875" s="457"/>
      <c r="EM875" s="457"/>
      <c r="EN875" s="457"/>
      <c r="EO875" s="457"/>
      <c r="EP875" s="548"/>
      <c r="EQ875" s="548"/>
      <c r="ER875" s="457"/>
      <c r="ES875" s="548"/>
      <c r="ET875" s="548"/>
      <c r="EU875" s="457"/>
      <c r="EV875" s="457"/>
      <c r="EW875" s="457"/>
      <c r="EX875" s="35"/>
      <c r="EY875" s="93"/>
      <c r="EZ875" s="93"/>
      <c r="FA875" s="93"/>
      <c r="FB875" s="93"/>
      <c r="FC875" s="93"/>
      <c r="FD875" s="612"/>
      <c r="FE875" s="601"/>
      <c r="FF875" s="93"/>
      <c r="FG875" s="93"/>
      <c r="FH875" s="93"/>
      <c r="FI875" s="93"/>
      <c r="FJ875" s="589"/>
      <c r="FK875" s="589"/>
      <c r="FL875" s="589"/>
      <c r="FM875" s="591"/>
      <c r="FN875" s="592"/>
      <c r="FO875" s="592"/>
      <c r="FP875" s="602"/>
      <c r="FQ875" s="544"/>
      <c r="FR875" s="93"/>
      <c r="FS875" s="101"/>
      <c r="FT875" s="93"/>
      <c r="FU875" s="93"/>
      <c r="FV875" s="93"/>
      <c r="FW875" s="93"/>
      <c r="FX875" s="93"/>
      <c r="FY875" s="93"/>
      <c r="FZ875" s="93"/>
      <c r="GA875" s="93"/>
      <c r="GB875" s="93"/>
      <c r="GC875" s="93"/>
      <c r="GD875" s="93"/>
      <c r="GE875" s="93"/>
      <c r="GF875" s="93"/>
      <c r="GG875" s="93"/>
      <c r="GH875" s="93"/>
      <c r="GI875" s="93"/>
      <c r="GJ875" s="93"/>
      <c r="GK875" s="93"/>
      <c r="GL875" s="93"/>
      <c r="GM875" s="93"/>
      <c r="GN875" s="93"/>
      <c r="GO875" s="93"/>
      <c r="GP875" s="93"/>
      <c r="GQ875" s="93"/>
      <c r="GR875" s="225"/>
      <c r="GS875" s="225"/>
    </row>
    <row r="876" spans="1:201" ht="15.75" hidden="1" x14ac:dyDescent="0.25">
      <c r="A876" s="101">
        <v>757</v>
      </c>
      <c r="B876" s="228">
        <f>COUNTIFS($E$1:E876,E876,$G$1:G876,G876)</f>
        <v>1</v>
      </c>
      <c r="C876" s="228"/>
      <c r="D876" s="1042">
        <v>10539</v>
      </c>
      <c r="E876" s="223" t="s">
        <v>2413</v>
      </c>
      <c r="F876" s="223" t="s">
        <v>392</v>
      </c>
      <c r="G876" s="230">
        <v>6403222584</v>
      </c>
      <c r="H876" s="230">
        <f t="shared" si="26"/>
        <v>55</v>
      </c>
      <c r="I876" s="223" t="s">
        <v>2414</v>
      </c>
      <c r="J876" s="223" t="s">
        <v>2415</v>
      </c>
      <c r="K876" s="230" t="s">
        <v>53</v>
      </c>
      <c r="L876" s="107" t="s">
        <v>48</v>
      </c>
      <c r="M876" s="230">
        <v>18</v>
      </c>
      <c r="N876" s="223">
        <v>3</v>
      </c>
      <c r="O876" s="223" t="s">
        <v>863</v>
      </c>
      <c r="Q876" s="230" t="s">
        <v>2455</v>
      </c>
      <c r="T876" s="238" t="s">
        <v>545</v>
      </c>
      <c r="U876" s="238" t="s">
        <v>545</v>
      </c>
      <c r="V876" s="238" t="s">
        <v>545</v>
      </c>
      <c r="W876" s="249" t="s">
        <v>1882</v>
      </c>
      <c r="X876" s="238" t="s">
        <v>545</v>
      </c>
      <c r="Y876" s="238" t="s">
        <v>545</v>
      </c>
      <c r="Z876" s="238" t="s">
        <v>545</v>
      </c>
      <c r="DP876" s="545" t="s">
        <v>158</v>
      </c>
      <c r="DX876" s="223" t="s">
        <v>863</v>
      </c>
      <c r="DY876" s="223" t="s">
        <v>863</v>
      </c>
      <c r="DZ876" s="230">
        <v>150</v>
      </c>
      <c r="EA876" s="230">
        <v>7.3</v>
      </c>
      <c r="EB876" s="230">
        <v>92.7</v>
      </c>
      <c r="EC876" s="223" t="s">
        <v>863</v>
      </c>
      <c r="ED876" s="223" t="s">
        <v>863</v>
      </c>
      <c r="EE876" s="223" t="s">
        <v>863</v>
      </c>
      <c r="EF876" s="223" t="s">
        <v>863</v>
      </c>
      <c r="EG876" s="223">
        <v>0</v>
      </c>
      <c r="EX876" s="35"/>
      <c r="FD876" s="612"/>
      <c r="FE876" s="601"/>
      <c r="FF876" s="93"/>
      <c r="FJ876" s="589"/>
      <c r="FK876" s="589"/>
      <c r="FM876" s="591"/>
      <c r="FN876" s="592"/>
      <c r="FP876" s="602"/>
      <c r="FQ876" s="544"/>
      <c r="FR876" s="93"/>
      <c r="FS876" s="101"/>
      <c r="GR876" s="225"/>
      <c r="GS876" s="225"/>
    </row>
    <row r="877" spans="1:201" s="552" customFormat="1" ht="15.75" hidden="1" x14ac:dyDescent="0.25">
      <c r="A877" s="101">
        <v>758</v>
      </c>
      <c r="B877" s="228">
        <f>COUNTIFS($E$1:E877,E877,$G$1:G877,G877)</f>
        <v>1</v>
      </c>
      <c r="C877" s="228"/>
      <c r="D877" s="1042">
        <v>10541</v>
      </c>
      <c r="E877" s="223" t="s">
        <v>2416</v>
      </c>
      <c r="F877" s="223" t="s">
        <v>316</v>
      </c>
      <c r="G877" s="230">
        <v>6555140295</v>
      </c>
      <c r="H877" s="230">
        <f t="shared" si="26"/>
        <v>54</v>
      </c>
      <c r="I877" s="223" t="s">
        <v>2414</v>
      </c>
      <c r="J877" s="223" t="s">
        <v>72</v>
      </c>
      <c r="K877" s="230" t="s">
        <v>53</v>
      </c>
      <c r="L877" s="107" t="s">
        <v>48</v>
      </c>
      <c r="M877" s="230">
        <v>6</v>
      </c>
      <c r="N877" s="223">
        <v>3</v>
      </c>
      <c r="O877" s="223" t="s">
        <v>863</v>
      </c>
      <c r="P877" s="224"/>
      <c r="Q877" s="230" t="s">
        <v>2455</v>
      </c>
      <c r="R877" s="66"/>
      <c r="S877" s="66"/>
      <c r="T877" s="238" t="s">
        <v>545</v>
      </c>
      <c r="U877" s="238" t="s">
        <v>545</v>
      </c>
      <c r="V877" s="238" t="s">
        <v>545</v>
      </c>
      <c r="W877" s="249" t="s">
        <v>1882</v>
      </c>
      <c r="X877" s="238" t="s">
        <v>545</v>
      </c>
      <c r="Y877" s="238" t="s">
        <v>545</v>
      </c>
      <c r="Z877" s="238" t="s">
        <v>545</v>
      </c>
      <c r="AA877" s="72"/>
      <c r="AB877" s="72"/>
      <c r="AC877" s="226"/>
      <c r="AD877" s="226"/>
      <c r="AE877" s="226"/>
      <c r="AF877" s="226"/>
      <c r="AG877" s="226"/>
      <c r="AH877" s="76"/>
      <c r="AI877" s="72"/>
      <c r="AJ877" s="226"/>
      <c r="AK877" s="226"/>
      <c r="AL877" s="338"/>
      <c r="AM877" s="226"/>
      <c r="AN877" s="226"/>
      <c r="AO877" s="226"/>
      <c r="AP877" s="370"/>
      <c r="AQ877" s="487"/>
      <c r="AR877" s="488"/>
      <c r="AS877" s="322"/>
      <c r="AT877" s="153"/>
      <c r="AU877" s="4"/>
      <c r="AV877" s="519"/>
      <c r="AW877" s="226"/>
      <c r="AX877" s="340"/>
      <c r="AY877" s="226"/>
      <c r="AZ877" s="226"/>
      <c r="BA877" s="345"/>
      <c r="BB877" s="226"/>
      <c r="BC877" s="491"/>
      <c r="BD877" s="62"/>
      <c r="BE877" s="226"/>
      <c r="BF877" s="226"/>
      <c r="BG877" s="226"/>
      <c r="BH877" s="226"/>
      <c r="BI877" s="226"/>
      <c r="BJ877" s="226"/>
      <c r="BK877" s="226"/>
      <c r="BL877" s="341"/>
      <c r="BM877" s="342"/>
      <c r="BN877" s="226"/>
      <c r="BO877" s="226"/>
      <c r="BP877" s="226"/>
      <c r="BQ877" s="1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226"/>
      <c r="CE877" s="226"/>
      <c r="CF877" s="226"/>
      <c r="CG877" s="226"/>
      <c r="CH877" s="226"/>
      <c r="CI877" s="226"/>
      <c r="CJ877" s="226"/>
      <c r="CK877" s="226"/>
      <c r="CL877" s="226"/>
      <c r="CM877" s="226"/>
      <c r="CN877" s="66"/>
      <c r="CO877" s="66"/>
      <c r="CP877" s="66"/>
      <c r="CQ877" s="66"/>
      <c r="CR877" s="66"/>
      <c r="CS877" s="66"/>
      <c r="CT877" s="66"/>
      <c r="CU877" s="348"/>
      <c r="CV877" s="226"/>
      <c r="CW877" s="226"/>
      <c r="CX877" s="226"/>
      <c r="CY877" s="226"/>
      <c r="CZ877" s="226"/>
      <c r="DA877" s="226"/>
      <c r="DB877" s="335"/>
      <c r="DC877" s="226"/>
      <c r="DD877" s="226"/>
      <c r="DE877" s="226"/>
      <c r="DF877" s="226"/>
      <c r="DG877" s="226"/>
      <c r="DH877" s="226"/>
      <c r="DI877" s="4"/>
      <c r="DJ877" s="226"/>
      <c r="DK877" s="226"/>
      <c r="DL877" s="226"/>
      <c r="DM877" s="226"/>
      <c r="DN877" s="62"/>
      <c r="DO877" s="62"/>
      <c r="DP877" s="545" t="s">
        <v>158</v>
      </c>
      <c r="DQ877" s="230"/>
      <c r="DR877" s="547"/>
      <c r="DS877" s="547"/>
      <c r="DT877" s="230"/>
      <c r="DU877" s="230"/>
      <c r="DV877" s="230"/>
      <c r="DW877" s="230"/>
      <c r="DX877" s="223" t="s">
        <v>863</v>
      </c>
      <c r="DY877" s="223" t="s">
        <v>863</v>
      </c>
      <c r="DZ877" s="230">
        <v>343</v>
      </c>
      <c r="EA877" s="230">
        <v>47.2</v>
      </c>
      <c r="EB877" s="230">
        <v>52.8</v>
      </c>
      <c r="EC877" s="223" t="s">
        <v>863</v>
      </c>
      <c r="ED877" s="223" t="s">
        <v>863</v>
      </c>
      <c r="EE877" s="223" t="s">
        <v>863</v>
      </c>
      <c r="EF877" s="223" t="s">
        <v>863</v>
      </c>
      <c r="EG877" s="223">
        <v>0</v>
      </c>
      <c r="EH877" s="547"/>
      <c r="EI877" s="282"/>
      <c r="EJ877" s="282"/>
      <c r="EK877" s="457"/>
      <c r="EL877" s="457"/>
      <c r="EM877" s="457"/>
      <c r="EN877" s="457"/>
      <c r="EO877" s="457"/>
      <c r="EP877" s="548"/>
      <c r="EQ877" s="548"/>
      <c r="ER877" s="457"/>
      <c r="ES877" s="548"/>
      <c r="ET877" s="548"/>
      <c r="EU877" s="457"/>
      <c r="EV877" s="457"/>
      <c r="EW877" s="457"/>
      <c r="EX877" s="35"/>
      <c r="EY877" s="93"/>
      <c r="EZ877" s="93"/>
      <c r="FA877" s="93"/>
      <c r="FB877" s="93"/>
      <c r="FC877" s="93"/>
      <c r="FD877" s="612"/>
      <c r="FE877" s="601"/>
      <c r="FF877" s="93"/>
      <c r="FG877" s="93"/>
      <c r="FH877" s="93"/>
      <c r="FI877" s="93"/>
      <c r="FJ877" s="589"/>
      <c r="FK877" s="589"/>
      <c r="FL877" s="589"/>
      <c r="FM877" s="591"/>
      <c r="FN877" s="592"/>
      <c r="FO877" s="592"/>
      <c r="FP877" s="602"/>
      <c r="FQ877" s="544"/>
      <c r="FR877" s="93"/>
      <c r="FS877" s="101"/>
      <c r="FT877" s="93"/>
      <c r="FU877" s="93"/>
      <c r="FV877" s="93"/>
      <c r="FW877" s="93"/>
      <c r="FX877" s="93"/>
      <c r="FY877" s="93"/>
      <c r="FZ877" s="93"/>
      <c r="GA877" s="93"/>
      <c r="GB877" s="93"/>
      <c r="GC877" s="93"/>
      <c r="GD877" s="93"/>
      <c r="GE877" s="93"/>
      <c r="GF877" s="93"/>
      <c r="GG877" s="93"/>
      <c r="GH877" s="93"/>
      <c r="GI877" s="93"/>
      <c r="GJ877" s="93"/>
      <c r="GK877" s="93"/>
      <c r="GL877" s="93"/>
      <c r="GM877" s="93"/>
      <c r="GN877" s="93"/>
      <c r="GO877" s="93"/>
      <c r="GP877" s="93"/>
      <c r="GQ877" s="93"/>
      <c r="GR877" s="225"/>
      <c r="GS877" s="225"/>
    </row>
    <row r="878" spans="1:201" ht="15.75" hidden="1" x14ac:dyDescent="0.25">
      <c r="A878" s="101">
        <v>759</v>
      </c>
      <c r="B878" s="228">
        <f>COUNTIFS($E$1:E878,E878,$G$1:G878,G878)</f>
        <v>1</v>
      </c>
      <c r="C878" s="228"/>
      <c r="D878" s="1042">
        <v>10549</v>
      </c>
      <c r="E878" s="223" t="s">
        <v>2417</v>
      </c>
      <c r="F878" s="223" t="s">
        <v>1699</v>
      </c>
      <c r="G878" s="230">
        <v>530816299</v>
      </c>
      <c r="H878" s="230">
        <f t="shared" si="26"/>
        <v>66</v>
      </c>
      <c r="I878" s="223" t="s">
        <v>2418</v>
      </c>
      <c r="J878" s="223" t="s">
        <v>2419</v>
      </c>
      <c r="K878" s="230" t="s">
        <v>53</v>
      </c>
      <c r="L878" s="107" t="s">
        <v>48</v>
      </c>
      <c r="M878" s="230">
        <v>12</v>
      </c>
      <c r="N878" s="223" t="s">
        <v>1133</v>
      </c>
      <c r="O878" s="223" t="s">
        <v>965</v>
      </c>
      <c r="Q878" s="230" t="s">
        <v>2455</v>
      </c>
      <c r="T878" s="238" t="s">
        <v>545</v>
      </c>
      <c r="U878" s="238" t="s">
        <v>545</v>
      </c>
      <c r="V878" s="238" t="s">
        <v>545</v>
      </c>
      <c r="W878" s="249" t="s">
        <v>1882</v>
      </c>
      <c r="X878" s="238" t="s">
        <v>545</v>
      </c>
      <c r="Y878" s="238" t="s">
        <v>545</v>
      </c>
      <c r="Z878" s="238" t="s">
        <v>545</v>
      </c>
      <c r="DP878" s="545" t="s">
        <v>373</v>
      </c>
      <c r="DX878" s="230">
        <v>1.8</v>
      </c>
      <c r="DY878" s="230">
        <v>3.2</v>
      </c>
      <c r="DZ878" s="230">
        <v>470</v>
      </c>
      <c r="EA878" s="230">
        <v>21.7</v>
      </c>
      <c r="EB878" s="230">
        <v>78.3</v>
      </c>
      <c r="EC878" s="223">
        <v>0.6</v>
      </c>
      <c r="ED878" s="223">
        <v>436.2</v>
      </c>
      <c r="EE878" s="223">
        <v>73.7</v>
      </c>
      <c r="EF878" s="457">
        <v>3.54</v>
      </c>
      <c r="EG878" s="230">
        <v>0</v>
      </c>
      <c r="EX878" s="35"/>
      <c r="FD878" s="612"/>
      <c r="FE878" s="601"/>
      <c r="FF878" s="93"/>
      <c r="FJ878" s="589"/>
      <c r="FK878" s="589"/>
      <c r="FM878" s="591"/>
      <c r="FN878" s="592"/>
      <c r="FP878" s="602"/>
      <c r="FQ878" s="544"/>
      <c r="FR878" s="93"/>
      <c r="FS878" s="101"/>
      <c r="GR878" s="225"/>
      <c r="GS878" s="225"/>
    </row>
    <row r="879" spans="1:201" ht="15.75" hidden="1" x14ac:dyDescent="0.25">
      <c r="A879" s="101">
        <v>760</v>
      </c>
      <c r="B879" s="228">
        <f>COUNTIFS($E$1:E879,E879,$G$1:G879,G879)</f>
        <v>1</v>
      </c>
      <c r="C879" s="228"/>
      <c r="D879" s="1042">
        <v>10550</v>
      </c>
      <c r="E879" s="223" t="s">
        <v>2420</v>
      </c>
      <c r="F879" s="223" t="s">
        <v>265</v>
      </c>
      <c r="G879" s="230">
        <v>5551141277</v>
      </c>
      <c r="H879" s="230">
        <f t="shared" si="26"/>
        <v>64</v>
      </c>
      <c r="I879" s="223" t="s">
        <v>2418</v>
      </c>
      <c r="J879" s="223" t="s">
        <v>31</v>
      </c>
      <c r="K879" s="230" t="s">
        <v>53</v>
      </c>
      <c r="L879" s="107" t="s">
        <v>48</v>
      </c>
      <c r="M879" s="230">
        <v>24</v>
      </c>
      <c r="N879" s="223" t="s">
        <v>760</v>
      </c>
      <c r="O879" s="223" t="s">
        <v>863</v>
      </c>
      <c r="Q879" s="230" t="s">
        <v>2455</v>
      </c>
      <c r="T879" s="238" t="s">
        <v>545</v>
      </c>
      <c r="U879" s="238" t="s">
        <v>545</v>
      </c>
      <c r="V879" s="238" t="s">
        <v>545</v>
      </c>
      <c r="W879" s="249" t="s">
        <v>1882</v>
      </c>
      <c r="X879" s="238" t="s">
        <v>545</v>
      </c>
      <c r="Y879" s="238" t="s">
        <v>545</v>
      </c>
      <c r="Z879" s="238" t="s">
        <v>545</v>
      </c>
      <c r="DP879" s="545" t="s">
        <v>158</v>
      </c>
      <c r="DX879" s="223" t="s">
        <v>863</v>
      </c>
      <c r="DY879" s="223" t="s">
        <v>863</v>
      </c>
      <c r="DZ879" s="230">
        <v>187</v>
      </c>
      <c r="EA879" s="230">
        <v>11.8</v>
      </c>
      <c r="EB879" s="230">
        <v>88.2</v>
      </c>
      <c r="EC879" s="485" t="s">
        <v>863</v>
      </c>
      <c r="ED879" s="485" t="s">
        <v>863</v>
      </c>
      <c r="EE879" s="485" t="s">
        <v>863</v>
      </c>
      <c r="EF879" s="485" t="s">
        <v>863</v>
      </c>
      <c r="EG879" s="457">
        <v>0</v>
      </c>
      <c r="EX879" s="35"/>
      <c r="FD879" s="612"/>
      <c r="FE879" s="601"/>
      <c r="FF879" s="93"/>
      <c r="FJ879" s="589"/>
      <c r="FK879" s="589"/>
      <c r="FM879" s="591"/>
      <c r="FN879" s="592"/>
      <c r="FP879" s="602"/>
      <c r="FQ879" s="544"/>
      <c r="FR879" s="93"/>
      <c r="FS879" s="101"/>
      <c r="GR879" s="225"/>
      <c r="GS879" s="225"/>
    </row>
    <row r="880" spans="1:201" ht="15.75" hidden="1" x14ac:dyDescent="0.25">
      <c r="A880" s="101">
        <v>761</v>
      </c>
      <c r="B880" s="228">
        <f>COUNTIFS($E$1:E880,E880,$G$1:G880,G880)</f>
        <v>1</v>
      </c>
      <c r="C880" s="228"/>
      <c r="D880" s="1042">
        <v>10563</v>
      </c>
      <c r="E880" s="223" t="s">
        <v>2421</v>
      </c>
      <c r="F880" s="223" t="s">
        <v>2422</v>
      </c>
      <c r="G880" s="230">
        <v>5403192949</v>
      </c>
      <c r="H880" s="230">
        <f t="shared" si="26"/>
        <v>65</v>
      </c>
      <c r="I880" s="223" t="s">
        <v>2423</v>
      </c>
      <c r="J880" s="223" t="s">
        <v>34</v>
      </c>
      <c r="K880" s="230" t="s">
        <v>53</v>
      </c>
      <c r="L880" s="107" t="s">
        <v>48</v>
      </c>
      <c r="M880" s="230">
        <v>12</v>
      </c>
      <c r="N880" s="223" t="s">
        <v>575</v>
      </c>
      <c r="O880" s="223" t="s">
        <v>863</v>
      </c>
      <c r="Q880" s="230" t="s">
        <v>2455</v>
      </c>
      <c r="T880" s="238" t="s">
        <v>545</v>
      </c>
      <c r="U880" s="238" t="s">
        <v>1214</v>
      </c>
      <c r="V880" s="238" t="s">
        <v>545</v>
      </c>
      <c r="W880" s="249" t="s">
        <v>1298</v>
      </c>
      <c r="X880" s="238" t="s">
        <v>808</v>
      </c>
      <c r="Y880" s="238" t="s">
        <v>545</v>
      </c>
      <c r="Z880" s="238" t="s">
        <v>545</v>
      </c>
      <c r="DP880" s="545" t="s">
        <v>161</v>
      </c>
      <c r="DX880" s="223" t="s">
        <v>863</v>
      </c>
      <c r="DY880" s="223" t="s">
        <v>863</v>
      </c>
      <c r="DZ880" s="230">
        <v>49122</v>
      </c>
      <c r="EA880" s="230">
        <v>89.7</v>
      </c>
      <c r="EB880" s="230">
        <v>10.3</v>
      </c>
      <c r="EC880" s="223" t="s">
        <v>863</v>
      </c>
      <c r="ED880" s="223" t="s">
        <v>863</v>
      </c>
      <c r="EE880" s="223" t="s">
        <v>863</v>
      </c>
      <c r="EF880" s="223" t="s">
        <v>863</v>
      </c>
      <c r="EG880" s="230">
        <v>0</v>
      </c>
      <c r="EX880" s="35"/>
      <c r="FD880" s="612"/>
      <c r="FE880" s="601"/>
      <c r="FF880" s="93"/>
      <c r="FJ880" s="589"/>
      <c r="FK880" s="589"/>
      <c r="FM880" s="591"/>
      <c r="FN880" s="592"/>
      <c r="FP880" s="602"/>
      <c r="FQ880" s="544"/>
      <c r="FR880" s="93"/>
      <c r="FS880" s="101"/>
      <c r="GR880" s="225"/>
      <c r="GS880" s="225"/>
    </row>
    <row r="881" spans="1:201" ht="15.75" hidden="1" x14ac:dyDescent="0.25">
      <c r="A881" s="101">
        <v>762</v>
      </c>
      <c r="B881" s="228">
        <f>COUNTIFS($E$1:E881,E881,$G$1:G881,G881)</f>
        <v>1</v>
      </c>
      <c r="C881" s="228"/>
      <c r="D881" s="1050">
        <v>10564</v>
      </c>
      <c r="E881" s="209" t="s">
        <v>2424</v>
      </c>
      <c r="F881" s="209" t="s">
        <v>90</v>
      </c>
      <c r="G881" s="207">
        <v>5504181903</v>
      </c>
      <c r="H881" s="207">
        <f t="shared" si="26"/>
        <v>64</v>
      </c>
      <c r="I881" s="209" t="s">
        <v>2423</v>
      </c>
      <c r="J881" s="209" t="s">
        <v>34</v>
      </c>
      <c r="K881" s="207" t="s">
        <v>53</v>
      </c>
      <c r="L881" s="562" t="s">
        <v>48</v>
      </c>
      <c r="M881" s="207">
        <v>12</v>
      </c>
      <c r="N881" s="209" t="s">
        <v>757</v>
      </c>
      <c r="O881" s="209" t="s">
        <v>965</v>
      </c>
      <c r="Q881" s="207" t="s">
        <v>2455</v>
      </c>
      <c r="T881" s="563" t="s">
        <v>545</v>
      </c>
      <c r="U881" s="563" t="s">
        <v>1214</v>
      </c>
      <c r="V881" s="563" t="s">
        <v>545</v>
      </c>
      <c r="W881" s="565" t="s">
        <v>1298</v>
      </c>
      <c r="X881" s="563" t="s">
        <v>808</v>
      </c>
      <c r="Y881" s="563" t="s">
        <v>545</v>
      </c>
      <c r="Z881" s="563" t="s">
        <v>545</v>
      </c>
      <c r="DP881" s="545" t="s">
        <v>161</v>
      </c>
      <c r="DX881" s="230">
        <v>14.6</v>
      </c>
      <c r="DY881" s="223" t="s">
        <v>863</v>
      </c>
      <c r="DZ881" s="230">
        <v>2080</v>
      </c>
      <c r="EA881" s="230">
        <v>76.599999999999994</v>
      </c>
      <c r="EB881" s="230">
        <v>23.4</v>
      </c>
      <c r="EC881" s="223" t="s">
        <v>863</v>
      </c>
      <c r="ED881" s="223" t="s">
        <v>863</v>
      </c>
      <c r="EE881" s="223" t="s">
        <v>863</v>
      </c>
      <c r="EF881" s="223" t="s">
        <v>863</v>
      </c>
      <c r="EG881" s="230">
        <v>0</v>
      </c>
      <c r="EX881" s="35"/>
      <c r="FD881" s="612"/>
      <c r="FE881" s="601"/>
      <c r="FF881" s="93"/>
      <c r="FJ881" s="589"/>
      <c r="FK881" s="589"/>
      <c r="FM881" s="591"/>
      <c r="FN881" s="592"/>
      <c r="FP881" s="602"/>
      <c r="FQ881" s="544"/>
      <c r="FR881" s="93"/>
      <c r="FS881" s="101"/>
      <c r="GR881" s="225"/>
      <c r="GS881" s="225"/>
    </row>
    <row r="882" spans="1:201" ht="15.75" hidden="1" x14ac:dyDescent="0.25">
      <c r="A882" s="101">
        <v>763</v>
      </c>
      <c r="B882" s="228">
        <f>COUNTIFS($E$1:E882,E882,$G$1:G882,G882)</f>
        <v>1</v>
      </c>
      <c r="C882" s="228"/>
      <c r="D882" s="1042">
        <v>10579</v>
      </c>
      <c r="E882" s="223" t="s">
        <v>2425</v>
      </c>
      <c r="F882" s="223" t="s">
        <v>63</v>
      </c>
      <c r="G882" s="230">
        <v>6201230915</v>
      </c>
      <c r="H882" s="230">
        <f t="shared" si="26"/>
        <v>57</v>
      </c>
      <c r="I882" s="223" t="s">
        <v>2426</v>
      </c>
      <c r="J882" s="223" t="s">
        <v>2427</v>
      </c>
      <c r="K882" s="230" t="s">
        <v>53</v>
      </c>
      <c r="L882" s="107" t="s">
        <v>48</v>
      </c>
      <c r="M882" s="230">
        <v>6.5</v>
      </c>
      <c r="N882" s="223" t="s">
        <v>757</v>
      </c>
      <c r="O882" s="223" t="s">
        <v>965</v>
      </c>
      <c r="Q882" s="230" t="s">
        <v>2455</v>
      </c>
      <c r="T882" s="238" t="s">
        <v>545</v>
      </c>
      <c r="U882" s="238" t="s">
        <v>1214</v>
      </c>
      <c r="V882" s="238" t="s">
        <v>545</v>
      </c>
      <c r="W882" s="249" t="s">
        <v>1298</v>
      </c>
      <c r="X882" s="238" t="s">
        <v>808</v>
      </c>
      <c r="Y882" s="238" t="s">
        <v>545</v>
      </c>
      <c r="Z882" s="238" t="s">
        <v>545</v>
      </c>
      <c r="DP882" s="545" t="s">
        <v>161</v>
      </c>
      <c r="DX882" s="230">
        <v>90</v>
      </c>
      <c r="DY882" s="223" t="s">
        <v>863</v>
      </c>
      <c r="DZ882" s="230">
        <v>7083</v>
      </c>
      <c r="EA882" s="230">
        <v>67.599999999999994</v>
      </c>
      <c r="EB882" s="230">
        <v>32.4</v>
      </c>
      <c r="EC882" s="223" t="s">
        <v>863</v>
      </c>
      <c r="ED882" s="223" t="s">
        <v>863</v>
      </c>
      <c r="EE882" s="223" t="s">
        <v>863</v>
      </c>
      <c r="EF882" s="223" t="s">
        <v>863</v>
      </c>
      <c r="EG882" s="223">
        <v>0</v>
      </c>
      <c r="EX882" s="35"/>
      <c r="FD882" s="612"/>
      <c r="FE882" s="601"/>
      <c r="FF882" s="93"/>
      <c r="FJ882" s="589"/>
      <c r="FK882" s="589"/>
      <c r="FM882" s="591"/>
      <c r="FN882" s="592"/>
      <c r="FP882" s="602"/>
      <c r="FQ882" s="544"/>
      <c r="FR882" s="93"/>
      <c r="FS882" s="101"/>
      <c r="GR882" s="225"/>
      <c r="GS882" s="225"/>
    </row>
    <row r="883" spans="1:201" ht="15.75" hidden="1" x14ac:dyDescent="0.25">
      <c r="A883" s="101">
        <v>764</v>
      </c>
      <c r="B883" s="228">
        <f>COUNTIFS($E$1:E883,E883,$G$1:G883,G883)</f>
        <v>1</v>
      </c>
      <c r="C883" s="228"/>
      <c r="D883" s="1042">
        <v>10582</v>
      </c>
      <c r="E883" s="223" t="s">
        <v>2428</v>
      </c>
      <c r="F883" s="223" t="s">
        <v>2429</v>
      </c>
      <c r="G883" s="123" t="s">
        <v>2430</v>
      </c>
      <c r="H883" s="207">
        <v>13</v>
      </c>
      <c r="I883" s="223" t="s">
        <v>2426</v>
      </c>
      <c r="J883" s="223" t="s">
        <v>594</v>
      </c>
      <c r="K883" s="223" t="s">
        <v>2431</v>
      </c>
      <c r="L883" s="107" t="s">
        <v>48</v>
      </c>
      <c r="M883" s="230">
        <v>12</v>
      </c>
      <c r="N883" s="223" t="s">
        <v>757</v>
      </c>
      <c r="O883" s="223" t="s">
        <v>863</v>
      </c>
      <c r="Q883" s="230" t="s">
        <v>2455</v>
      </c>
      <c r="T883" s="238" t="s">
        <v>545</v>
      </c>
      <c r="U883" s="238" t="s">
        <v>545</v>
      </c>
      <c r="V883" s="238" t="s">
        <v>545</v>
      </c>
      <c r="W883" s="564" t="s">
        <v>1882</v>
      </c>
      <c r="X883" s="238" t="s">
        <v>545</v>
      </c>
      <c r="Y883" s="238" t="s">
        <v>545</v>
      </c>
      <c r="Z883" s="238" t="s">
        <v>545</v>
      </c>
      <c r="DP883" s="545" t="s">
        <v>158</v>
      </c>
      <c r="DX883" s="223" t="s">
        <v>2746</v>
      </c>
      <c r="DY883" s="223" t="s">
        <v>863</v>
      </c>
      <c r="DZ883" s="230">
        <v>501</v>
      </c>
      <c r="EA883" s="230">
        <v>6.2</v>
      </c>
      <c r="EB883" s="230">
        <v>93.8</v>
      </c>
      <c r="EC883" s="223" t="s">
        <v>863</v>
      </c>
      <c r="ED883" s="223" t="s">
        <v>863</v>
      </c>
      <c r="EE883" s="223" t="s">
        <v>863</v>
      </c>
      <c r="EF883" s="223" t="s">
        <v>863</v>
      </c>
      <c r="EG883" s="223">
        <v>0</v>
      </c>
      <c r="EX883" s="35"/>
      <c r="FD883" s="612"/>
      <c r="FE883" s="601"/>
      <c r="FF883" s="93"/>
      <c r="FJ883" s="589"/>
      <c r="FK883" s="589"/>
      <c r="FM883" s="591"/>
      <c r="FN883" s="592"/>
      <c r="FP883" s="602"/>
      <c r="FQ883" s="544"/>
      <c r="FR883" s="93"/>
      <c r="FS883" s="101"/>
      <c r="GR883" s="225"/>
      <c r="GS883" s="225"/>
    </row>
    <row r="884" spans="1:201" ht="15.75" hidden="1" x14ac:dyDescent="0.25">
      <c r="A884" s="101">
        <v>765</v>
      </c>
      <c r="B884" s="228">
        <f>COUNTIFS($E$1:E884,E884,$G$1:G884,G884)</f>
        <v>1</v>
      </c>
      <c r="C884" s="228"/>
      <c r="D884" s="1050">
        <v>10597</v>
      </c>
      <c r="E884" s="209" t="s">
        <v>2432</v>
      </c>
      <c r="F884" s="209" t="s">
        <v>650</v>
      </c>
      <c r="G884" s="207">
        <v>375425450</v>
      </c>
      <c r="H884" s="207">
        <f t="shared" ref="H884:H893" si="27">LEFT(I884,4)-CONCATENATE(19,LEFT(G884,2))</f>
        <v>82</v>
      </c>
      <c r="I884" s="209" t="s">
        <v>2433</v>
      </c>
      <c r="J884" s="209" t="s">
        <v>34</v>
      </c>
      <c r="K884" s="207" t="s">
        <v>53</v>
      </c>
      <c r="L884" s="562" t="s">
        <v>48</v>
      </c>
      <c r="M884" s="207">
        <v>11</v>
      </c>
      <c r="N884" s="209" t="s">
        <v>760</v>
      </c>
      <c r="O884" s="209" t="s">
        <v>863</v>
      </c>
      <c r="Q884" s="207" t="s">
        <v>2455</v>
      </c>
      <c r="T884" s="563" t="s">
        <v>545</v>
      </c>
      <c r="U884" s="563" t="s">
        <v>1214</v>
      </c>
      <c r="V884" s="563" t="s">
        <v>545</v>
      </c>
      <c r="W884" s="565" t="s">
        <v>1298</v>
      </c>
      <c r="X884" s="563" t="s">
        <v>808</v>
      </c>
      <c r="Y884" s="563" t="s">
        <v>545</v>
      </c>
      <c r="Z884" s="563" t="s">
        <v>545</v>
      </c>
      <c r="DP884" s="545" t="s">
        <v>161</v>
      </c>
      <c r="DX884" s="223" t="s">
        <v>863</v>
      </c>
      <c r="DY884" s="223" t="s">
        <v>863</v>
      </c>
      <c r="DZ884" s="230">
        <v>588</v>
      </c>
      <c r="EA884" s="230">
        <v>38.6</v>
      </c>
      <c r="EB884" s="230">
        <v>61.4</v>
      </c>
      <c r="EC884" s="223" t="s">
        <v>863</v>
      </c>
      <c r="ED884" s="223" t="s">
        <v>863</v>
      </c>
      <c r="EE884" s="223" t="s">
        <v>863</v>
      </c>
      <c r="EF884" s="223" t="s">
        <v>863</v>
      </c>
      <c r="EG884" s="223">
        <v>0</v>
      </c>
      <c r="EX884" s="35"/>
      <c r="FD884" s="612"/>
      <c r="FE884" s="601"/>
      <c r="FF884" s="93"/>
      <c r="FJ884" s="589"/>
      <c r="FK884" s="589"/>
      <c r="FM884" s="591"/>
      <c r="FN884" s="592"/>
      <c r="FP884" s="602"/>
      <c r="FQ884" s="544"/>
      <c r="FR884" s="93"/>
      <c r="FS884" s="101"/>
      <c r="GR884" s="225"/>
      <c r="GS884" s="225"/>
    </row>
    <row r="885" spans="1:201" ht="15.75" hidden="1" x14ac:dyDescent="0.25">
      <c r="A885" s="101">
        <v>766</v>
      </c>
      <c r="B885" s="228">
        <f>COUNTIFS($E$1:E885,E885,$G$1:G885,G885)</f>
        <v>1</v>
      </c>
      <c r="C885" s="228"/>
      <c r="D885" s="1042">
        <v>10613</v>
      </c>
      <c r="E885" s="223" t="s">
        <v>2434</v>
      </c>
      <c r="F885" s="223" t="s">
        <v>62</v>
      </c>
      <c r="G885" s="230">
        <v>8611135808</v>
      </c>
      <c r="H885" s="230">
        <f t="shared" si="27"/>
        <v>33</v>
      </c>
      <c r="I885" s="223" t="s">
        <v>2435</v>
      </c>
      <c r="J885" s="223" t="s">
        <v>856</v>
      </c>
      <c r="K885" s="230" t="s">
        <v>53</v>
      </c>
      <c r="L885" s="107" t="s">
        <v>48</v>
      </c>
      <c r="M885" s="230">
        <v>11</v>
      </c>
      <c r="N885" s="223" t="s">
        <v>757</v>
      </c>
      <c r="O885" s="223" t="s">
        <v>863</v>
      </c>
      <c r="Q885" s="230" t="s">
        <v>2455</v>
      </c>
      <c r="T885" s="238" t="s">
        <v>545</v>
      </c>
      <c r="U885" s="238" t="s">
        <v>1214</v>
      </c>
      <c r="V885" s="238" t="s">
        <v>545</v>
      </c>
      <c r="W885" s="249" t="s">
        <v>1298</v>
      </c>
      <c r="X885" s="238" t="s">
        <v>808</v>
      </c>
      <c r="Y885" s="238" t="s">
        <v>545</v>
      </c>
      <c r="Z885" s="238" t="s">
        <v>545</v>
      </c>
      <c r="DP885" s="545" t="s">
        <v>161</v>
      </c>
      <c r="DX885" s="223" t="s">
        <v>863</v>
      </c>
      <c r="DY885" s="223" t="s">
        <v>863</v>
      </c>
      <c r="DZ885" s="230">
        <v>24870</v>
      </c>
      <c r="EA885" s="230">
        <v>80.099999999999994</v>
      </c>
      <c r="EB885" s="230">
        <v>19.899999999999999</v>
      </c>
      <c r="EC885" s="230">
        <v>4</v>
      </c>
      <c r="ED885" s="223" t="s">
        <v>2775</v>
      </c>
      <c r="EE885" s="223" t="s">
        <v>863</v>
      </c>
      <c r="EF885" s="230">
        <v>3.7</v>
      </c>
      <c r="EG885" s="230">
        <v>0</v>
      </c>
      <c r="EX885" s="35"/>
      <c r="FD885" s="612"/>
      <c r="FE885" s="601"/>
      <c r="FF885" s="93"/>
      <c r="FJ885" s="589"/>
      <c r="FK885" s="589"/>
      <c r="FM885" s="591"/>
      <c r="FN885" s="592"/>
      <c r="FP885" s="602"/>
      <c r="FQ885" s="544"/>
      <c r="FR885" s="93"/>
      <c r="FS885" s="101"/>
      <c r="GR885" s="225"/>
      <c r="GS885" s="225"/>
    </row>
    <row r="886" spans="1:201" ht="15.75" hidden="1" x14ac:dyDescent="0.25">
      <c r="A886" s="101">
        <v>767</v>
      </c>
      <c r="B886" s="228">
        <f>COUNTIFS($E$1:E886,E886,$G$1:G886,G886)</f>
        <v>1</v>
      </c>
      <c r="C886" s="228"/>
      <c r="D886" s="1042">
        <v>10615</v>
      </c>
      <c r="E886" s="223" t="s">
        <v>2436</v>
      </c>
      <c r="F886" s="223" t="s">
        <v>41</v>
      </c>
      <c r="G886" s="230">
        <v>445716079</v>
      </c>
      <c r="H886" s="230">
        <f t="shared" si="27"/>
        <v>75</v>
      </c>
      <c r="I886" s="223" t="s">
        <v>2437</v>
      </c>
      <c r="J886" s="223" t="s">
        <v>34</v>
      </c>
      <c r="K886" s="230" t="s">
        <v>53</v>
      </c>
      <c r="L886" s="107" t="s">
        <v>48</v>
      </c>
      <c r="M886" s="230">
        <v>35</v>
      </c>
      <c r="N886" s="223" t="s">
        <v>757</v>
      </c>
      <c r="O886" s="223" t="s">
        <v>863</v>
      </c>
      <c r="Q886" s="230" t="s">
        <v>2455</v>
      </c>
      <c r="T886" s="563" t="s">
        <v>545</v>
      </c>
      <c r="U886" s="563" t="s">
        <v>1214</v>
      </c>
      <c r="V886" s="563" t="s">
        <v>545</v>
      </c>
      <c r="W886" s="565" t="s">
        <v>1298</v>
      </c>
      <c r="X886" s="563" t="s">
        <v>808</v>
      </c>
      <c r="Y886" s="563" t="s">
        <v>545</v>
      </c>
      <c r="Z886" s="563" t="s">
        <v>545</v>
      </c>
      <c r="DP886" s="545" t="s">
        <v>161</v>
      </c>
      <c r="DX886" s="223" t="s">
        <v>863</v>
      </c>
      <c r="DY886" s="223" t="s">
        <v>863</v>
      </c>
      <c r="DZ886" s="230">
        <v>49025</v>
      </c>
      <c r="EA886" s="230">
        <v>82.2</v>
      </c>
      <c r="EB886" s="230">
        <v>17.8</v>
      </c>
      <c r="EC886" s="223" t="s">
        <v>863</v>
      </c>
      <c r="ED886" s="223" t="s">
        <v>863</v>
      </c>
      <c r="EE886" s="223" t="s">
        <v>863</v>
      </c>
      <c r="EF886" s="223" t="s">
        <v>863</v>
      </c>
      <c r="EG886" s="230">
        <v>0</v>
      </c>
      <c r="EX886" s="35"/>
      <c r="FD886" s="612"/>
      <c r="FE886" s="601"/>
      <c r="FF886" s="93"/>
      <c r="FJ886" s="589"/>
      <c r="FK886" s="589"/>
      <c r="FM886" s="591"/>
      <c r="FN886" s="592"/>
      <c r="FP886" s="602"/>
      <c r="FQ886" s="544"/>
      <c r="FR886" s="93"/>
      <c r="FS886" s="101"/>
      <c r="GR886" s="225"/>
      <c r="GS886" s="225"/>
    </row>
    <row r="887" spans="1:201" ht="15.75" hidden="1" x14ac:dyDescent="0.25">
      <c r="A887" s="101">
        <v>768</v>
      </c>
      <c r="B887" s="228">
        <f>COUNTIFS($E$1:E887,E887,$G$1:G887,G887)</f>
        <v>1</v>
      </c>
      <c r="C887" s="228"/>
      <c r="D887" s="1042">
        <v>10616</v>
      </c>
      <c r="E887" s="223" t="s">
        <v>2438</v>
      </c>
      <c r="F887" s="223" t="s">
        <v>2439</v>
      </c>
      <c r="G887" s="230">
        <v>7261035364</v>
      </c>
      <c r="H887" s="230">
        <f t="shared" si="27"/>
        <v>47</v>
      </c>
      <c r="I887" s="223" t="s">
        <v>2437</v>
      </c>
      <c r="J887" s="223" t="s">
        <v>71</v>
      </c>
      <c r="K887" s="230" t="s">
        <v>53</v>
      </c>
      <c r="L887" s="107" t="s">
        <v>48</v>
      </c>
      <c r="M887" s="230">
        <v>12</v>
      </c>
      <c r="N887" s="223" t="s">
        <v>760</v>
      </c>
      <c r="O887" s="223" t="s">
        <v>863</v>
      </c>
      <c r="Q887" s="230" t="s">
        <v>2455</v>
      </c>
      <c r="T887" s="563" t="s">
        <v>545</v>
      </c>
      <c r="U887" s="563" t="s">
        <v>1214</v>
      </c>
      <c r="V887" s="563" t="s">
        <v>545</v>
      </c>
      <c r="W887" s="565" t="s">
        <v>1298</v>
      </c>
      <c r="X887" s="563" t="s">
        <v>808</v>
      </c>
      <c r="Y887" s="563" t="s">
        <v>545</v>
      </c>
      <c r="Z887" s="563" t="s">
        <v>545</v>
      </c>
      <c r="DP887" s="545" t="s">
        <v>161</v>
      </c>
      <c r="DX887" s="223" t="s">
        <v>863</v>
      </c>
      <c r="DY887" s="223" t="s">
        <v>863</v>
      </c>
      <c r="DZ887" s="230">
        <v>514</v>
      </c>
      <c r="EA887" s="230">
        <v>8.9</v>
      </c>
      <c r="EB887" s="230">
        <v>91.1</v>
      </c>
      <c r="EC887" s="223" t="s">
        <v>863</v>
      </c>
      <c r="ED887" s="223" t="s">
        <v>863</v>
      </c>
      <c r="EE887" s="223" t="s">
        <v>863</v>
      </c>
      <c r="EF887" s="223" t="s">
        <v>863</v>
      </c>
      <c r="EG887" s="223">
        <v>0</v>
      </c>
      <c r="EX887" s="35"/>
      <c r="FD887" s="612"/>
      <c r="FE887" s="601"/>
      <c r="FF887" s="93"/>
      <c r="FJ887" s="589"/>
      <c r="FK887" s="589"/>
      <c r="FM887" s="591"/>
      <c r="FN887" s="592"/>
      <c r="FP887" s="602"/>
      <c r="FQ887" s="544"/>
      <c r="FR887" s="93"/>
      <c r="FS887" s="101"/>
      <c r="GR887" s="225"/>
      <c r="GS887" s="225"/>
    </row>
    <row r="888" spans="1:201" ht="15.75" hidden="1" x14ac:dyDescent="0.25">
      <c r="A888" s="101">
        <v>769</v>
      </c>
      <c r="B888" s="228">
        <f>COUNTIFS($E$1:E888,E888,$G$1:G888,G888)</f>
        <v>1</v>
      </c>
      <c r="C888" s="228"/>
      <c r="D888" s="1042">
        <v>10617</v>
      </c>
      <c r="E888" s="223" t="s">
        <v>2440</v>
      </c>
      <c r="F888" s="223" t="s">
        <v>88</v>
      </c>
      <c r="G888" s="230">
        <v>415516057</v>
      </c>
      <c r="H888" s="230">
        <f t="shared" si="27"/>
        <v>78</v>
      </c>
      <c r="I888" s="223" t="s">
        <v>2437</v>
      </c>
      <c r="J888" s="223" t="s">
        <v>2441</v>
      </c>
      <c r="K888" s="223" t="s">
        <v>28</v>
      </c>
      <c r="L888" s="107" t="s">
        <v>48</v>
      </c>
      <c r="M888" s="230">
        <v>12</v>
      </c>
      <c r="N888" s="223" t="s">
        <v>757</v>
      </c>
      <c r="O888" s="223" t="s">
        <v>965</v>
      </c>
      <c r="Q888" s="230" t="s">
        <v>2455</v>
      </c>
      <c r="T888" s="238" t="s">
        <v>545</v>
      </c>
      <c r="U888" s="238" t="s">
        <v>545</v>
      </c>
      <c r="V888" s="238" t="s">
        <v>545</v>
      </c>
      <c r="W888" s="564" t="s">
        <v>1882</v>
      </c>
      <c r="X888" s="238" t="s">
        <v>545</v>
      </c>
      <c r="Y888" s="238" t="s">
        <v>545</v>
      </c>
      <c r="Z888" s="238" t="s">
        <v>545</v>
      </c>
      <c r="DP888" s="545" t="s">
        <v>351</v>
      </c>
      <c r="DX888" s="223" t="s">
        <v>863</v>
      </c>
      <c r="DY888" s="223" t="s">
        <v>863</v>
      </c>
      <c r="DZ888" s="223" t="s">
        <v>863</v>
      </c>
      <c r="EA888" s="223" t="s">
        <v>863</v>
      </c>
      <c r="EB888" s="223" t="s">
        <v>863</v>
      </c>
      <c r="EC888" s="223" t="s">
        <v>863</v>
      </c>
      <c r="ED888" s="223" t="s">
        <v>863</v>
      </c>
      <c r="EE888" s="223" t="s">
        <v>863</v>
      </c>
      <c r="EF888" s="223" t="s">
        <v>863</v>
      </c>
      <c r="EG888" s="223" t="s">
        <v>863</v>
      </c>
      <c r="EX888" s="35"/>
      <c r="FD888" s="612"/>
      <c r="FE888" s="601"/>
      <c r="FF888" s="93"/>
      <c r="FJ888" s="589"/>
      <c r="FK888" s="589"/>
      <c r="FM888" s="591"/>
      <c r="FN888" s="592"/>
      <c r="FP888" s="602"/>
      <c r="FQ888" s="544"/>
      <c r="FR888" s="93"/>
      <c r="FS888" s="101"/>
      <c r="GR888" s="225"/>
      <c r="GS888" s="225"/>
    </row>
    <row r="889" spans="1:201" ht="15.75" hidden="1" x14ac:dyDescent="0.25">
      <c r="A889" s="101">
        <v>770</v>
      </c>
      <c r="B889" s="228">
        <f>COUNTIFS($E$1:E889,E889,$G$1:G889,G889)</f>
        <v>2</v>
      </c>
      <c r="C889" s="228"/>
      <c r="D889" s="1042">
        <v>10627</v>
      </c>
      <c r="E889" s="223" t="s">
        <v>1547</v>
      </c>
      <c r="F889" s="223" t="s">
        <v>36</v>
      </c>
      <c r="G889" s="230">
        <v>460301447</v>
      </c>
      <c r="H889" s="230">
        <f t="shared" si="27"/>
        <v>73</v>
      </c>
      <c r="I889" s="223" t="s">
        <v>2442</v>
      </c>
      <c r="J889" s="223" t="s">
        <v>1047</v>
      </c>
      <c r="K889" s="230" t="s">
        <v>53</v>
      </c>
      <c r="L889" s="107" t="s">
        <v>48</v>
      </c>
      <c r="M889" s="230">
        <v>21</v>
      </c>
      <c r="N889" s="223" t="s">
        <v>838</v>
      </c>
      <c r="O889" s="223" t="s">
        <v>863</v>
      </c>
      <c r="Q889" s="230" t="s">
        <v>2455</v>
      </c>
      <c r="T889" s="238" t="s">
        <v>545</v>
      </c>
      <c r="U889" s="238" t="s">
        <v>545</v>
      </c>
      <c r="V889" s="238" t="s">
        <v>545</v>
      </c>
      <c r="W889" s="564" t="s">
        <v>1882</v>
      </c>
      <c r="X889" s="238" t="s">
        <v>545</v>
      </c>
      <c r="Y889" s="238" t="s">
        <v>545</v>
      </c>
      <c r="Z889" s="238" t="s">
        <v>545</v>
      </c>
      <c r="DP889" s="545" t="s">
        <v>371</v>
      </c>
      <c r="DX889" s="230">
        <v>45.5</v>
      </c>
      <c r="DY889" s="223" t="s">
        <v>863</v>
      </c>
      <c r="DZ889" s="230">
        <v>634</v>
      </c>
      <c r="EA889" s="230">
        <v>39.6</v>
      </c>
      <c r="EB889" s="230">
        <v>60.4</v>
      </c>
      <c r="EC889" s="457">
        <v>1.7</v>
      </c>
      <c r="ED889" s="223" t="s">
        <v>2754</v>
      </c>
      <c r="EE889" s="223" t="s">
        <v>863</v>
      </c>
      <c r="EF889" s="457">
        <v>5.96</v>
      </c>
      <c r="EG889" s="223">
        <v>0</v>
      </c>
      <c r="EX889" s="35"/>
      <c r="FD889" s="612"/>
      <c r="FE889" s="601"/>
      <c r="FF889" s="93"/>
      <c r="FJ889" s="589"/>
      <c r="FK889" s="589"/>
      <c r="FM889" s="591"/>
      <c r="FN889" s="592"/>
      <c r="FP889" s="602"/>
      <c r="FQ889" s="544"/>
      <c r="FR889" s="93"/>
      <c r="FS889" s="101"/>
      <c r="GR889" s="225"/>
      <c r="GS889" s="225"/>
    </row>
    <row r="890" spans="1:201" ht="15.75" hidden="1" x14ac:dyDescent="0.25">
      <c r="A890" s="101">
        <v>771</v>
      </c>
      <c r="B890" s="228">
        <f>COUNTIFS($E$1:E890,E890,$G$1:G890,G890)</f>
        <v>2</v>
      </c>
      <c r="C890" s="228"/>
      <c r="D890" s="1042">
        <v>10628</v>
      </c>
      <c r="E890" s="223" t="s">
        <v>2421</v>
      </c>
      <c r="F890" s="223" t="s">
        <v>2422</v>
      </c>
      <c r="G890" s="230">
        <v>5403192949</v>
      </c>
      <c r="H890" s="230">
        <f t="shared" si="27"/>
        <v>65</v>
      </c>
      <c r="I890" s="223" t="s">
        <v>2442</v>
      </c>
      <c r="J890" s="223" t="s">
        <v>34</v>
      </c>
      <c r="K890" s="230" t="s">
        <v>53</v>
      </c>
      <c r="L890" s="107" t="s">
        <v>48</v>
      </c>
      <c r="M890" s="230">
        <v>12</v>
      </c>
      <c r="N890" s="223" t="s">
        <v>757</v>
      </c>
      <c r="O890" s="223" t="s">
        <v>863</v>
      </c>
      <c r="Q890" s="230" t="s">
        <v>2455</v>
      </c>
      <c r="T890" s="563" t="s">
        <v>545</v>
      </c>
      <c r="U890" s="563" t="s">
        <v>1214</v>
      </c>
      <c r="V890" s="563" t="s">
        <v>545</v>
      </c>
      <c r="W890" s="565" t="s">
        <v>1298</v>
      </c>
      <c r="X890" s="563" t="s">
        <v>808</v>
      </c>
      <c r="Y890" s="563" t="s">
        <v>545</v>
      </c>
      <c r="Z890" s="563" t="s">
        <v>545</v>
      </c>
      <c r="DP890" s="545" t="s">
        <v>161</v>
      </c>
      <c r="DX890" s="230">
        <v>69.5</v>
      </c>
      <c r="DY890" s="223" t="s">
        <v>863</v>
      </c>
      <c r="DZ890" s="230">
        <v>34030</v>
      </c>
      <c r="EA890" s="230">
        <v>91.4</v>
      </c>
      <c r="EB890" s="230">
        <v>8.6</v>
      </c>
      <c r="EC890" s="223" t="s">
        <v>863</v>
      </c>
      <c r="ED890" s="223" t="s">
        <v>863</v>
      </c>
      <c r="EE890" s="223" t="s">
        <v>863</v>
      </c>
      <c r="EF890" s="223" t="s">
        <v>863</v>
      </c>
      <c r="EG890" s="230">
        <v>0</v>
      </c>
      <c r="EX890" s="35"/>
      <c r="FD890" s="612"/>
      <c r="FE890" s="601"/>
      <c r="FF890" s="93"/>
      <c r="FJ890" s="589"/>
      <c r="FK890" s="589"/>
      <c r="FM890" s="591"/>
      <c r="FN890" s="592"/>
      <c r="FP890" s="602"/>
      <c r="FQ890" s="544"/>
      <c r="FR890" s="93"/>
      <c r="FS890" s="101"/>
      <c r="GR890" s="225"/>
      <c r="GS890" s="225"/>
    </row>
    <row r="891" spans="1:201" ht="15.75" hidden="1" x14ac:dyDescent="0.25">
      <c r="A891" s="101">
        <v>772</v>
      </c>
      <c r="B891" s="228">
        <f>COUNTIFS($E$1:E891,E891,$G$1:G891,G891)</f>
        <v>1</v>
      </c>
      <c r="C891" s="228"/>
      <c r="D891" s="1042">
        <v>10629</v>
      </c>
      <c r="E891" s="223" t="s">
        <v>2443</v>
      </c>
      <c r="F891" s="223" t="s">
        <v>63</v>
      </c>
      <c r="G891" s="230">
        <v>5603230358</v>
      </c>
      <c r="H891" s="230">
        <f t="shared" si="27"/>
        <v>63</v>
      </c>
      <c r="I891" s="223" t="s">
        <v>2442</v>
      </c>
      <c r="J891" s="223" t="s">
        <v>2444</v>
      </c>
      <c r="K891" s="230" t="s">
        <v>53</v>
      </c>
      <c r="L891" s="107" t="s">
        <v>48</v>
      </c>
      <c r="M891" s="230">
        <v>6</v>
      </c>
      <c r="N891" s="223" t="s">
        <v>838</v>
      </c>
      <c r="O891" s="223" t="s">
        <v>863</v>
      </c>
      <c r="Q891" s="230" t="s">
        <v>2455</v>
      </c>
      <c r="T891" s="238" t="s">
        <v>545</v>
      </c>
      <c r="U891" s="238" t="s">
        <v>545</v>
      </c>
      <c r="V891" s="238" t="s">
        <v>545</v>
      </c>
      <c r="W891" s="564" t="s">
        <v>1882</v>
      </c>
      <c r="X891" s="238" t="s">
        <v>545</v>
      </c>
      <c r="Y891" s="238" t="s">
        <v>545</v>
      </c>
      <c r="Z891" s="238" t="s">
        <v>545</v>
      </c>
      <c r="DP891" s="545" t="s">
        <v>2501</v>
      </c>
      <c r="DX891" s="230">
        <v>1.1000000000000001</v>
      </c>
      <c r="DY891" s="230">
        <v>2</v>
      </c>
      <c r="DZ891" s="230">
        <v>1641</v>
      </c>
      <c r="EA891" s="230">
        <v>55.8</v>
      </c>
      <c r="EB891" s="230">
        <v>44.2</v>
      </c>
      <c r="EC891" s="230">
        <v>0.5</v>
      </c>
      <c r="ED891" s="230">
        <v>1511.6</v>
      </c>
      <c r="EE891" s="223" t="s">
        <v>863</v>
      </c>
      <c r="EF891" s="230">
        <v>3.89</v>
      </c>
      <c r="EG891" s="230">
        <v>0</v>
      </c>
      <c r="EX891" s="35"/>
      <c r="FD891" s="612"/>
      <c r="FE891" s="601"/>
      <c r="FF891" s="93"/>
      <c r="FJ891" s="589"/>
      <c r="FK891" s="589"/>
      <c r="FM891" s="591"/>
      <c r="FN891" s="592"/>
      <c r="FP891" s="602"/>
      <c r="FQ891" s="544"/>
      <c r="FR891" s="93"/>
      <c r="FS891" s="101"/>
      <c r="GR891" s="225"/>
      <c r="GS891" s="225"/>
    </row>
    <row r="892" spans="1:201" ht="15.75" hidden="1" x14ac:dyDescent="0.25">
      <c r="A892" s="101">
        <v>773</v>
      </c>
      <c r="B892" s="228">
        <f>COUNTIFS($E$1:E892,E892,$G$1:G892,G892)</f>
        <v>1</v>
      </c>
      <c r="C892" s="228"/>
      <c r="D892" s="1042">
        <v>10630</v>
      </c>
      <c r="E892" s="223" t="s">
        <v>2445</v>
      </c>
      <c r="F892" s="223" t="s">
        <v>184</v>
      </c>
      <c r="G892" s="230">
        <v>450726428</v>
      </c>
      <c r="H892" s="230">
        <f t="shared" si="27"/>
        <v>74</v>
      </c>
      <c r="I892" s="223" t="s">
        <v>2442</v>
      </c>
      <c r="J892" s="223" t="s">
        <v>34</v>
      </c>
      <c r="K892" s="230" t="s">
        <v>53</v>
      </c>
      <c r="L892" s="107" t="s">
        <v>48</v>
      </c>
      <c r="M892" s="230">
        <v>12</v>
      </c>
      <c r="N892" s="223" t="s">
        <v>757</v>
      </c>
      <c r="O892" s="223" t="s">
        <v>863</v>
      </c>
      <c r="Q892" s="223" t="s">
        <v>2456</v>
      </c>
      <c r="T892" s="563" t="s">
        <v>545</v>
      </c>
      <c r="U892" s="563" t="s">
        <v>1214</v>
      </c>
      <c r="V892" s="563" t="s">
        <v>545</v>
      </c>
      <c r="W892" s="565" t="s">
        <v>1298</v>
      </c>
      <c r="X892" s="563" t="s">
        <v>808</v>
      </c>
      <c r="Y892" s="563" t="s">
        <v>545</v>
      </c>
      <c r="Z892" s="563" t="s">
        <v>545</v>
      </c>
      <c r="DP892" s="545" t="s">
        <v>161</v>
      </c>
      <c r="DX892" s="223" t="s">
        <v>863</v>
      </c>
      <c r="DY892" s="223" t="s">
        <v>863</v>
      </c>
      <c r="DZ892" s="230">
        <v>49799</v>
      </c>
      <c r="EA892" s="230">
        <v>85.3</v>
      </c>
      <c r="EB892" s="230">
        <v>14.7</v>
      </c>
      <c r="EC892" s="223" t="s">
        <v>863</v>
      </c>
      <c r="ED892" s="223" t="s">
        <v>863</v>
      </c>
      <c r="EE892" s="223" t="s">
        <v>863</v>
      </c>
      <c r="EF892" s="223" t="s">
        <v>863</v>
      </c>
      <c r="EG892" s="230">
        <v>0</v>
      </c>
      <c r="EX892" s="35"/>
      <c r="FD892" s="612"/>
      <c r="FE892" s="601"/>
      <c r="FF892" s="93"/>
      <c r="FJ892" s="589"/>
      <c r="FK892" s="589"/>
      <c r="FM892" s="591"/>
      <c r="FN892" s="592"/>
      <c r="FP892" s="602"/>
      <c r="FQ892" s="544"/>
      <c r="FR892" s="93"/>
      <c r="FS892" s="101"/>
      <c r="GR892" s="225"/>
      <c r="GS892" s="225"/>
    </row>
    <row r="893" spans="1:201" ht="15.75" hidden="1" x14ac:dyDescent="0.25">
      <c r="A893" s="101">
        <v>774</v>
      </c>
      <c r="B893" s="228">
        <f>COUNTIFS($E$1:E893,E893,$G$1:G893,G893)</f>
        <v>2</v>
      </c>
      <c r="C893" s="228"/>
      <c r="D893" s="1042">
        <v>10631</v>
      </c>
      <c r="E893" s="223" t="s">
        <v>1923</v>
      </c>
      <c r="F893" s="223" t="s">
        <v>30</v>
      </c>
      <c r="G893" s="230">
        <v>490406010</v>
      </c>
      <c r="H893" s="230">
        <f t="shared" si="27"/>
        <v>70</v>
      </c>
      <c r="I893" s="223" t="s">
        <v>2442</v>
      </c>
      <c r="J893" s="223" t="s">
        <v>2446</v>
      </c>
      <c r="K893" s="230" t="s">
        <v>53</v>
      </c>
      <c r="L893" s="107" t="s">
        <v>48</v>
      </c>
      <c r="M893" s="230">
        <v>8</v>
      </c>
      <c r="N893" s="223" t="s">
        <v>1218</v>
      </c>
      <c r="O893" s="223" t="s">
        <v>965</v>
      </c>
      <c r="Q893" s="223" t="s">
        <v>2456</v>
      </c>
      <c r="T893" s="238" t="s">
        <v>545</v>
      </c>
      <c r="U893" s="238" t="s">
        <v>545</v>
      </c>
      <c r="V893" s="238" t="s">
        <v>545</v>
      </c>
      <c r="W893" s="564" t="s">
        <v>1882</v>
      </c>
      <c r="X893" s="238" t="s">
        <v>545</v>
      </c>
      <c r="Y893" s="238" t="s">
        <v>545</v>
      </c>
      <c r="Z893" s="238" t="s">
        <v>545</v>
      </c>
      <c r="DP893" s="545" t="s">
        <v>373</v>
      </c>
      <c r="DX893" s="223" t="s">
        <v>863</v>
      </c>
      <c r="DY893" s="223" t="s">
        <v>863</v>
      </c>
      <c r="DZ893" s="230">
        <v>294</v>
      </c>
      <c r="EA893" s="230">
        <v>66.3</v>
      </c>
      <c r="EB893" s="230">
        <v>33.700000000000003</v>
      </c>
      <c r="EC893" s="230">
        <v>0.6</v>
      </c>
      <c r="ED893" s="223" t="s">
        <v>2754</v>
      </c>
      <c r="EE893" s="223" t="s">
        <v>863</v>
      </c>
      <c r="EF893" s="230">
        <v>3.54</v>
      </c>
      <c r="EG893" s="223">
        <v>0</v>
      </c>
      <c r="EX893" s="35"/>
      <c r="FD893" s="612"/>
      <c r="FE893" s="601"/>
      <c r="FF893" s="93"/>
      <c r="FJ893" s="589"/>
      <c r="FK893" s="589"/>
      <c r="FM893" s="591"/>
      <c r="FN893" s="592"/>
      <c r="FP893" s="602"/>
      <c r="FQ893" s="544"/>
      <c r="FR893" s="93"/>
      <c r="FS893" s="101"/>
      <c r="GR893" s="225"/>
      <c r="GS893" s="225"/>
    </row>
    <row r="894" spans="1:201" ht="15.75" hidden="1" x14ac:dyDescent="0.25">
      <c r="A894" s="101">
        <v>775</v>
      </c>
      <c r="B894" s="228">
        <f>COUNTIFS($E$1:E894,E894,$G$1:G894,G894)</f>
        <v>6</v>
      </c>
      <c r="C894" s="228"/>
      <c r="D894" s="1042">
        <v>10634</v>
      </c>
      <c r="E894" s="107" t="s">
        <v>982</v>
      </c>
      <c r="F894" s="107" t="s">
        <v>498</v>
      </c>
      <c r="G894" s="974" t="s">
        <v>1559</v>
      </c>
      <c r="H894" s="230">
        <v>15</v>
      </c>
      <c r="I894" s="223" t="s">
        <v>2457</v>
      </c>
      <c r="J894" s="232" t="s">
        <v>983</v>
      </c>
      <c r="K894" s="230" t="s">
        <v>1322</v>
      </c>
      <c r="L894" s="107" t="s">
        <v>48</v>
      </c>
      <c r="M894" s="230">
        <v>24</v>
      </c>
      <c r="N894" s="223" t="s">
        <v>574</v>
      </c>
      <c r="O894" s="223" t="s">
        <v>969</v>
      </c>
      <c r="Q894" s="223" t="s">
        <v>2456</v>
      </c>
      <c r="T894" s="223" t="s">
        <v>1545</v>
      </c>
      <c r="U894" s="223" t="s">
        <v>1214</v>
      </c>
      <c r="V894" s="223" t="s">
        <v>545</v>
      </c>
      <c r="W894" s="571" t="s">
        <v>1298</v>
      </c>
      <c r="X894" s="223" t="s">
        <v>808</v>
      </c>
      <c r="Y894" s="572" t="s">
        <v>2492</v>
      </c>
      <c r="Z894" s="223" t="s">
        <v>545</v>
      </c>
      <c r="DP894" s="545" t="s">
        <v>158</v>
      </c>
      <c r="DX894" s="230">
        <v>12.7</v>
      </c>
      <c r="DY894" s="223" t="s">
        <v>863</v>
      </c>
      <c r="DZ894" s="107" t="s">
        <v>863</v>
      </c>
      <c r="EA894" s="107" t="s">
        <v>863</v>
      </c>
      <c r="EB894" s="107" t="s">
        <v>863</v>
      </c>
      <c r="EC894" s="107" t="s">
        <v>863</v>
      </c>
      <c r="ED894" s="107" t="s">
        <v>863</v>
      </c>
      <c r="EE894" s="107" t="s">
        <v>863</v>
      </c>
      <c r="EF894" s="107" t="s">
        <v>863</v>
      </c>
      <c r="EG894" s="230">
        <v>0</v>
      </c>
      <c r="EX894" s="35"/>
      <c r="FD894" s="612"/>
      <c r="FE894" s="601"/>
      <c r="FF894" s="93"/>
      <c r="FJ894" s="589"/>
      <c r="FK894" s="589"/>
      <c r="FM894" s="591"/>
      <c r="FN894" s="592"/>
      <c r="FP894" s="602"/>
      <c r="FQ894" s="544"/>
      <c r="FR894" s="93"/>
      <c r="FS894" s="101"/>
      <c r="GR894" s="225"/>
      <c r="GS894" s="225"/>
    </row>
    <row r="895" spans="1:201" ht="15.75" hidden="1" x14ac:dyDescent="0.25">
      <c r="A895" s="101">
        <v>776</v>
      </c>
      <c r="B895" s="228">
        <f>COUNTIFS($E$1:E895,E895,$G$1:G895,G895)</f>
        <v>1</v>
      </c>
      <c r="C895" s="228"/>
      <c r="D895" s="1042">
        <v>10647</v>
      </c>
      <c r="E895" s="107" t="s">
        <v>2458</v>
      </c>
      <c r="F895" s="107" t="s">
        <v>41</v>
      </c>
      <c r="G895" s="975">
        <v>306205460</v>
      </c>
      <c r="H895" s="207">
        <f t="shared" ref="H895:H901" si="28">LEFT(I895,4)-CONCATENATE(19,LEFT(G895,2))</f>
        <v>89</v>
      </c>
      <c r="I895" s="223" t="s">
        <v>2459</v>
      </c>
      <c r="J895" s="232" t="s">
        <v>1223</v>
      </c>
      <c r="K895" s="230" t="s">
        <v>53</v>
      </c>
      <c r="L895" s="107" t="s">
        <v>48</v>
      </c>
      <c r="M895" s="230">
        <v>12</v>
      </c>
      <c r="N895" s="223" t="s">
        <v>741</v>
      </c>
      <c r="O895" s="223" t="s">
        <v>969</v>
      </c>
      <c r="Q895" s="223" t="s">
        <v>2456</v>
      </c>
      <c r="T895" s="209" t="s">
        <v>545</v>
      </c>
      <c r="U895" s="209" t="s">
        <v>545</v>
      </c>
      <c r="V895" s="209" t="s">
        <v>545</v>
      </c>
      <c r="W895" s="573" t="s">
        <v>1882</v>
      </c>
      <c r="X895" s="209" t="s">
        <v>545</v>
      </c>
      <c r="Y895" s="223" t="s">
        <v>545</v>
      </c>
      <c r="Z895" s="209" t="s">
        <v>545</v>
      </c>
      <c r="DP895" s="545" t="s">
        <v>161</v>
      </c>
      <c r="DX895" s="223" t="s">
        <v>863</v>
      </c>
      <c r="DY895" s="223" t="s">
        <v>863</v>
      </c>
      <c r="DZ895" s="230">
        <v>130</v>
      </c>
      <c r="EA895" s="230">
        <v>0.13</v>
      </c>
      <c r="EB895" s="230">
        <v>0.86</v>
      </c>
      <c r="EC895" s="223" t="s">
        <v>863</v>
      </c>
      <c r="ED895" s="223" t="s">
        <v>863</v>
      </c>
      <c r="EE895" s="223" t="s">
        <v>863</v>
      </c>
      <c r="EF895" s="223" t="s">
        <v>863</v>
      </c>
      <c r="EG895" s="230">
        <v>0</v>
      </c>
      <c r="EX895" s="35"/>
      <c r="FD895" s="612"/>
      <c r="FE895" s="601"/>
      <c r="FF895" s="93"/>
      <c r="FJ895" s="589"/>
      <c r="FK895" s="589"/>
      <c r="FM895" s="591"/>
      <c r="FN895" s="592"/>
      <c r="FP895" s="602"/>
      <c r="FQ895" s="544"/>
      <c r="FR895" s="93"/>
      <c r="FS895" s="101"/>
      <c r="GR895" s="225"/>
      <c r="GS895" s="225"/>
    </row>
    <row r="896" spans="1:201" ht="15.75" hidden="1" x14ac:dyDescent="0.25">
      <c r="A896" s="101">
        <v>777</v>
      </c>
      <c r="B896" s="228">
        <f>COUNTIFS($E$1:E896,E896,$G$1:G896,G896)</f>
        <v>3</v>
      </c>
      <c r="C896" s="228"/>
      <c r="D896" s="1042">
        <v>10648</v>
      </c>
      <c r="E896" s="107" t="s">
        <v>2421</v>
      </c>
      <c r="F896" s="107" t="s">
        <v>2422</v>
      </c>
      <c r="G896" s="975">
        <v>5403192949</v>
      </c>
      <c r="H896" s="230">
        <f t="shared" si="28"/>
        <v>65</v>
      </c>
      <c r="I896" s="223" t="s">
        <v>2459</v>
      </c>
      <c r="J896" s="232" t="s">
        <v>34</v>
      </c>
      <c r="K896" s="230" t="s">
        <v>53</v>
      </c>
      <c r="L896" s="107" t="s">
        <v>48</v>
      </c>
      <c r="M896" s="230">
        <v>6</v>
      </c>
      <c r="N896" s="223" t="s">
        <v>2460</v>
      </c>
      <c r="O896" s="223" t="s">
        <v>965</v>
      </c>
      <c r="Q896" s="223" t="s">
        <v>2456</v>
      </c>
      <c r="T896" s="209" t="s">
        <v>545</v>
      </c>
      <c r="U896" s="209" t="s">
        <v>1214</v>
      </c>
      <c r="V896" s="209" t="s">
        <v>545</v>
      </c>
      <c r="W896" s="574" t="s">
        <v>1298</v>
      </c>
      <c r="X896" s="209" t="s">
        <v>808</v>
      </c>
      <c r="Y896" s="572" t="s">
        <v>2492</v>
      </c>
      <c r="Z896" s="209" t="s">
        <v>545</v>
      </c>
      <c r="DP896" s="545" t="s">
        <v>161</v>
      </c>
      <c r="DX896" s="230">
        <v>86.9</v>
      </c>
      <c r="DY896" s="223" t="s">
        <v>863</v>
      </c>
      <c r="DZ896" s="230">
        <v>39282</v>
      </c>
      <c r="EA896" s="230">
        <v>94.9</v>
      </c>
      <c r="EB896" s="230">
        <v>5.0999999999999996</v>
      </c>
      <c r="EC896" s="223" t="s">
        <v>863</v>
      </c>
      <c r="ED896" s="223" t="s">
        <v>863</v>
      </c>
      <c r="EE896" s="223" t="s">
        <v>863</v>
      </c>
      <c r="EF896" s="223" t="s">
        <v>863</v>
      </c>
      <c r="EG896" s="230">
        <v>0</v>
      </c>
      <c r="EX896" s="35"/>
      <c r="FD896" s="612"/>
      <c r="FE896" s="601"/>
      <c r="FF896" s="93"/>
      <c r="FJ896" s="589"/>
      <c r="FK896" s="589"/>
      <c r="FM896" s="591"/>
      <c r="FN896" s="592"/>
      <c r="FP896" s="602"/>
      <c r="FQ896" s="544"/>
      <c r="FR896" s="93"/>
      <c r="FS896" s="101"/>
      <c r="GR896" s="225"/>
      <c r="GS896" s="225"/>
    </row>
    <row r="897" spans="1:201" ht="15.75" hidden="1" x14ac:dyDescent="0.25">
      <c r="A897" s="101">
        <v>778</v>
      </c>
      <c r="B897" s="228">
        <f>COUNTIFS($E$1:E897,E897,$G$1:G897,G897)</f>
        <v>1</v>
      </c>
      <c r="C897" s="228"/>
      <c r="D897" s="1050">
        <v>10649</v>
      </c>
      <c r="E897" s="209" t="s">
        <v>2461</v>
      </c>
      <c r="F897" s="209" t="s">
        <v>178</v>
      </c>
      <c r="G897" s="566">
        <v>5710071180</v>
      </c>
      <c r="H897" s="207">
        <f t="shared" si="28"/>
        <v>62</v>
      </c>
      <c r="I897" s="209" t="s">
        <v>2459</v>
      </c>
      <c r="J897" s="209" t="s">
        <v>89</v>
      </c>
      <c r="K897" s="207" t="s">
        <v>53</v>
      </c>
      <c r="L897" s="562" t="s">
        <v>48</v>
      </c>
      <c r="M897" s="207">
        <v>24</v>
      </c>
      <c r="N897" s="209" t="s">
        <v>575</v>
      </c>
      <c r="O897" s="209" t="s">
        <v>965</v>
      </c>
      <c r="Q897" s="209" t="s">
        <v>2456</v>
      </c>
      <c r="T897" s="209" t="s">
        <v>545</v>
      </c>
      <c r="U897" s="209" t="s">
        <v>1214</v>
      </c>
      <c r="V897" s="209" t="s">
        <v>545</v>
      </c>
      <c r="W897" s="574" t="s">
        <v>1298</v>
      </c>
      <c r="X897" s="209" t="s">
        <v>808</v>
      </c>
      <c r="Y897" s="572" t="s">
        <v>2492</v>
      </c>
      <c r="Z897" s="209" t="s">
        <v>545</v>
      </c>
      <c r="DP897" s="545" t="s">
        <v>161</v>
      </c>
      <c r="DX897" s="230">
        <v>290.10000000000002</v>
      </c>
      <c r="DY897" s="223" t="s">
        <v>863</v>
      </c>
      <c r="DZ897" s="230">
        <v>18365</v>
      </c>
      <c r="EA897" s="230">
        <v>89.4</v>
      </c>
      <c r="EB897" s="230">
        <v>10.6</v>
      </c>
      <c r="EC897" s="485" t="s">
        <v>863</v>
      </c>
      <c r="ED897" s="485" t="s">
        <v>863</v>
      </c>
      <c r="EE897" s="485" t="s">
        <v>863</v>
      </c>
      <c r="EF897" s="485" t="s">
        <v>863</v>
      </c>
      <c r="EG897" s="230">
        <v>0</v>
      </c>
      <c r="EX897" s="35"/>
      <c r="FD897" s="612"/>
      <c r="FE897" s="601"/>
      <c r="FF897" s="93"/>
      <c r="FJ897" s="589"/>
      <c r="FK897" s="589"/>
      <c r="FM897" s="591"/>
      <c r="FN897" s="592"/>
      <c r="FP897" s="602"/>
      <c r="FQ897" s="544"/>
      <c r="FR897" s="93"/>
      <c r="FS897" s="101"/>
      <c r="GR897" s="225"/>
      <c r="GS897" s="225"/>
    </row>
    <row r="898" spans="1:201" ht="15.75" hidden="1" x14ac:dyDescent="0.25">
      <c r="A898" s="101">
        <v>779</v>
      </c>
      <c r="B898" s="228">
        <f>COUNTIFS($E$1:E898,E898,$G$1:G898,G898)</f>
        <v>1</v>
      </c>
      <c r="C898" s="228"/>
      <c r="D898" s="1050">
        <v>10658</v>
      </c>
      <c r="E898" s="209" t="s">
        <v>2462</v>
      </c>
      <c r="F898" s="209" t="s">
        <v>178</v>
      </c>
      <c r="G898" s="207">
        <v>5406201812</v>
      </c>
      <c r="H898" s="207">
        <f t="shared" si="28"/>
        <v>65</v>
      </c>
      <c r="I898" s="209" t="s">
        <v>2463</v>
      </c>
      <c r="J898" s="209" t="s">
        <v>34</v>
      </c>
      <c r="K898" s="209" t="s">
        <v>2464</v>
      </c>
      <c r="L898" s="562" t="s">
        <v>48</v>
      </c>
      <c r="M898" s="207">
        <v>10</v>
      </c>
      <c r="N898" s="209" t="s">
        <v>575</v>
      </c>
      <c r="O898" s="209" t="s">
        <v>863</v>
      </c>
      <c r="Q898" s="209" t="s">
        <v>2456</v>
      </c>
      <c r="T898" s="209" t="s">
        <v>545</v>
      </c>
      <c r="U898" s="581" t="s">
        <v>545</v>
      </c>
      <c r="V898" s="209" t="s">
        <v>545</v>
      </c>
      <c r="W898" s="574" t="s">
        <v>1882</v>
      </c>
      <c r="X898" s="209" t="s">
        <v>808</v>
      </c>
      <c r="Y898" s="223" t="s">
        <v>545</v>
      </c>
      <c r="Z898" s="209" t="s">
        <v>545</v>
      </c>
      <c r="DP898" s="545" t="s">
        <v>161</v>
      </c>
      <c r="DX898" s="223" t="s">
        <v>863</v>
      </c>
      <c r="DY898" s="223" t="s">
        <v>863</v>
      </c>
      <c r="DZ898" s="223" t="s">
        <v>863</v>
      </c>
      <c r="EA898" s="223" t="s">
        <v>863</v>
      </c>
      <c r="EB898" s="223" t="s">
        <v>863</v>
      </c>
      <c r="EC898" s="223" t="s">
        <v>863</v>
      </c>
      <c r="ED898" s="223" t="s">
        <v>863</v>
      </c>
      <c r="EE898" s="223" t="s">
        <v>863</v>
      </c>
      <c r="EF898" s="223" t="s">
        <v>863</v>
      </c>
      <c r="EG898" s="223" t="s">
        <v>863</v>
      </c>
      <c r="EX898" s="35"/>
      <c r="FD898" s="612"/>
      <c r="FE898" s="601"/>
      <c r="FF898" s="93"/>
      <c r="FJ898" s="589"/>
      <c r="FK898" s="589"/>
      <c r="FM898" s="591"/>
      <c r="FN898" s="592"/>
      <c r="FP898" s="602"/>
      <c r="FQ898" s="544"/>
      <c r="FR898" s="93"/>
      <c r="FS898" s="101"/>
      <c r="GR898" s="225"/>
      <c r="GS898" s="225"/>
    </row>
    <row r="899" spans="1:201" ht="15.75" hidden="1" x14ac:dyDescent="0.25">
      <c r="A899" s="101">
        <v>780</v>
      </c>
      <c r="B899" s="228">
        <f>COUNTIFS($E$1:E899,E899,$G$1:G899,G899)</f>
        <v>1</v>
      </c>
      <c r="C899" s="228"/>
      <c r="D899" s="1042">
        <v>10659</v>
      </c>
      <c r="E899" s="223" t="s">
        <v>2465</v>
      </c>
      <c r="F899" s="223" t="s">
        <v>58</v>
      </c>
      <c r="G899" s="230">
        <v>5758290835</v>
      </c>
      <c r="H899" s="230">
        <f t="shared" si="28"/>
        <v>62</v>
      </c>
      <c r="I899" s="223" t="s">
        <v>2463</v>
      </c>
      <c r="J899" s="223" t="s">
        <v>2466</v>
      </c>
      <c r="K899" s="223" t="s">
        <v>2464</v>
      </c>
      <c r="L899" s="107" t="s">
        <v>48</v>
      </c>
      <c r="M899" s="230">
        <v>2</v>
      </c>
      <c r="N899" s="223" t="s">
        <v>1932</v>
      </c>
      <c r="O899" s="223" t="s">
        <v>965</v>
      </c>
      <c r="Q899" s="223" t="s">
        <v>2491</v>
      </c>
      <c r="T899" s="223" t="s">
        <v>545</v>
      </c>
      <c r="U899" s="223" t="s">
        <v>545</v>
      </c>
      <c r="V899" s="223" t="s">
        <v>545</v>
      </c>
      <c r="W899" s="575" t="s">
        <v>1882</v>
      </c>
      <c r="X899" s="223" t="s">
        <v>545</v>
      </c>
      <c r="Y899" s="223" t="s">
        <v>545</v>
      </c>
      <c r="Z899" s="223" t="s">
        <v>545</v>
      </c>
      <c r="DP899" s="545" t="s">
        <v>351</v>
      </c>
      <c r="DX899" s="274" t="s">
        <v>863</v>
      </c>
      <c r="DY899" s="274" t="s">
        <v>863</v>
      </c>
      <c r="DZ899" s="274" t="s">
        <v>863</v>
      </c>
      <c r="EA899" s="274" t="s">
        <v>863</v>
      </c>
      <c r="EB899" s="274" t="s">
        <v>863</v>
      </c>
      <c r="EC899" s="274" t="s">
        <v>863</v>
      </c>
      <c r="ED899" s="274" t="s">
        <v>863</v>
      </c>
      <c r="EE899" s="274" t="s">
        <v>863</v>
      </c>
      <c r="EF899" s="274" t="s">
        <v>863</v>
      </c>
      <c r="EG899" s="274" t="s">
        <v>863</v>
      </c>
      <c r="EX899" s="35"/>
      <c r="FD899" s="612"/>
      <c r="FE899" s="601"/>
      <c r="FF899" s="93"/>
      <c r="FJ899" s="589"/>
      <c r="FK899" s="589"/>
      <c r="FM899" s="591"/>
      <c r="FN899" s="592"/>
      <c r="FP899" s="602"/>
      <c r="FQ899" s="544"/>
      <c r="FR899" s="93"/>
      <c r="FS899" s="101"/>
      <c r="GR899" s="225"/>
      <c r="GS899" s="225"/>
    </row>
    <row r="900" spans="1:201" ht="15.75" hidden="1" x14ac:dyDescent="0.25">
      <c r="A900" s="101">
        <v>781</v>
      </c>
      <c r="B900" s="228">
        <f>COUNTIFS($E$1:E900,E900,$G$1:G900,G900)</f>
        <v>6</v>
      </c>
      <c r="C900" s="228"/>
      <c r="D900" s="1042">
        <v>10678</v>
      </c>
      <c r="E900" s="223" t="s">
        <v>50</v>
      </c>
      <c r="F900" s="223" t="s">
        <v>51</v>
      </c>
      <c r="G900" s="230">
        <v>375515445</v>
      </c>
      <c r="H900" s="230">
        <f t="shared" si="28"/>
        <v>82</v>
      </c>
      <c r="I900" s="223" t="s">
        <v>2467</v>
      </c>
      <c r="J900" s="223" t="s">
        <v>104</v>
      </c>
      <c r="K900" s="223" t="s">
        <v>2464</v>
      </c>
      <c r="L900" s="107" t="s">
        <v>48</v>
      </c>
      <c r="M900" s="230">
        <v>7</v>
      </c>
      <c r="N900" s="223" t="s">
        <v>1126</v>
      </c>
      <c r="O900" s="223" t="s">
        <v>863</v>
      </c>
      <c r="Q900" s="223" t="s">
        <v>2456</v>
      </c>
      <c r="T900" s="223" t="s">
        <v>545</v>
      </c>
      <c r="U900" s="223" t="s">
        <v>545</v>
      </c>
      <c r="V900" s="223" t="s">
        <v>545</v>
      </c>
      <c r="W900" s="575" t="s">
        <v>1882</v>
      </c>
      <c r="X900" s="223" t="s">
        <v>545</v>
      </c>
      <c r="Y900" s="223" t="s">
        <v>545</v>
      </c>
      <c r="Z900" s="223"/>
      <c r="DP900" s="545" t="s">
        <v>532</v>
      </c>
      <c r="DX900" s="223">
        <v>0.6</v>
      </c>
      <c r="DY900" s="223">
        <v>7.6</v>
      </c>
      <c r="DZ900" s="230">
        <v>247</v>
      </c>
      <c r="EA900" s="230">
        <v>73.3</v>
      </c>
      <c r="EB900" s="230">
        <v>26.7</v>
      </c>
      <c r="EC900" s="223" t="s">
        <v>863</v>
      </c>
      <c r="ED900" s="223" t="s">
        <v>863</v>
      </c>
      <c r="EE900" s="223" t="s">
        <v>863</v>
      </c>
      <c r="EF900" s="223" t="s">
        <v>863</v>
      </c>
      <c r="EG900" s="230">
        <v>0</v>
      </c>
      <c r="EX900" s="35"/>
      <c r="FD900" s="612"/>
      <c r="FE900" s="601"/>
      <c r="FF900" s="93"/>
      <c r="FJ900" s="589"/>
      <c r="FK900" s="589"/>
      <c r="FM900" s="591"/>
      <c r="FN900" s="592"/>
      <c r="FP900" s="602"/>
      <c r="FQ900" s="544"/>
      <c r="FR900" s="93"/>
      <c r="FS900" s="101"/>
      <c r="GR900" s="225"/>
      <c r="GS900" s="225"/>
    </row>
    <row r="901" spans="1:201" ht="16.5" hidden="1" thickBot="1" x14ac:dyDescent="0.3">
      <c r="A901" s="101">
        <v>782</v>
      </c>
      <c r="B901" s="228">
        <f>COUNTIFS($E$1:E901,E901,$G$1:G901,G901)</f>
        <v>1</v>
      </c>
      <c r="C901" s="228"/>
      <c r="D901" s="1051">
        <v>10685</v>
      </c>
      <c r="E901" s="567" t="s">
        <v>2468</v>
      </c>
      <c r="F901" s="567" t="s">
        <v>35</v>
      </c>
      <c r="G901" s="568">
        <v>6055160364</v>
      </c>
      <c r="H901" s="568">
        <f t="shared" si="28"/>
        <v>59</v>
      </c>
      <c r="I901" s="567" t="s">
        <v>2469</v>
      </c>
      <c r="J901" s="567" t="s">
        <v>2470</v>
      </c>
      <c r="K901" s="567" t="s">
        <v>2464</v>
      </c>
      <c r="L901" s="569" t="s">
        <v>48</v>
      </c>
      <c r="M901" s="568">
        <v>11</v>
      </c>
      <c r="N901" s="567" t="s">
        <v>757</v>
      </c>
      <c r="O901" s="567" t="s">
        <v>863</v>
      </c>
      <c r="Q901" s="567" t="s">
        <v>2456</v>
      </c>
      <c r="T901" s="567" t="s">
        <v>545</v>
      </c>
      <c r="U901" s="567" t="s">
        <v>545</v>
      </c>
      <c r="V901" s="567" t="s">
        <v>545</v>
      </c>
      <c r="W901" s="576" t="s">
        <v>1882</v>
      </c>
      <c r="X901" s="567" t="s">
        <v>545</v>
      </c>
      <c r="Y901" s="567" t="s">
        <v>545</v>
      </c>
      <c r="Z901" s="567"/>
      <c r="DP901" s="668" t="s">
        <v>749</v>
      </c>
      <c r="DX901" s="223">
        <v>3.5</v>
      </c>
      <c r="DY901" s="223">
        <v>3.8</v>
      </c>
      <c r="DZ901" s="230">
        <v>627</v>
      </c>
      <c r="EA901" s="230">
        <v>38.1</v>
      </c>
      <c r="EB901" s="230">
        <v>61.9</v>
      </c>
      <c r="EC901" s="223" t="s">
        <v>863</v>
      </c>
      <c r="ED901" s="223" t="s">
        <v>863</v>
      </c>
      <c r="EE901" s="223" t="s">
        <v>863</v>
      </c>
      <c r="EF901" s="223" t="s">
        <v>863</v>
      </c>
      <c r="EG901" s="230">
        <v>0</v>
      </c>
      <c r="EX901" s="35"/>
      <c r="FD901" s="612"/>
      <c r="FE901" s="601"/>
      <c r="FF901" s="93"/>
      <c r="FJ901" s="589"/>
      <c r="FK901" s="589"/>
      <c r="FM901" s="591"/>
      <c r="FN901" s="592"/>
      <c r="FP901" s="602"/>
      <c r="FQ901" s="544"/>
      <c r="FR901" s="93"/>
      <c r="FS901" s="101"/>
      <c r="GR901" s="225"/>
      <c r="GS901" s="225"/>
    </row>
    <row r="902" spans="1:201" ht="15.75" hidden="1" x14ac:dyDescent="0.25">
      <c r="A902" s="101">
        <v>783</v>
      </c>
      <c r="B902" s="228">
        <f>COUNTIFS($E$1:E902,E902,$G$1:G902,G902)</f>
        <v>2</v>
      </c>
      <c r="C902" s="228"/>
      <c r="D902" s="1052">
        <v>10699</v>
      </c>
      <c r="E902" s="115" t="s">
        <v>1240</v>
      </c>
      <c r="F902" s="115" t="s">
        <v>77</v>
      </c>
      <c r="G902" s="570" t="s">
        <v>1865</v>
      </c>
      <c r="H902" s="119">
        <v>12</v>
      </c>
      <c r="I902" s="115" t="s">
        <v>2471</v>
      </c>
      <c r="J902" s="115" t="s">
        <v>2472</v>
      </c>
      <c r="K902" s="119" t="s">
        <v>1322</v>
      </c>
      <c r="L902" s="156" t="s">
        <v>48</v>
      </c>
      <c r="M902" s="119">
        <v>66</v>
      </c>
      <c r="N902" s="115" t="s">
        <v>757</v>
      </c>
      <c r="O902" s="115" t="s">
        <v>965</v>
      </c>
      <c r="Q902" s="115" t="s">
        <v>2456</v>
      </c>
      <c r="T902" s="115"/>
      <c r="U902" s="115"/>
      <c r="V902" s="115"/>
      <c r="W902" s="577" t="s">
        <v>2493</v>
      </c>
      <c r="X902" s="578"/>
      <c r="Y902" s="115"/>
      <c r="Z902" s="115"/>
      <c r="DP902" s="545" t="s">
        <v>161</v>
      </c>
      <c r="DX902" s="107" t="s">
        <v>863</v>
      </c>
      <c r="DY902" s="107" t="s">
        <v>863</v>
      </c>
      <c r="DZ902" s="107" t="s">
        <v>863</v>
      </c>
      <c r="EA902" s="107" t="s">
        <v>863</v>
      </c>
      <c r="EB902" s="107" t="s">
        <v>863</v>
      </c>
      <c r="EC902" s="107" t="s">
        <v>863</v>
      </c>
      <c r="ED902" s="107" t="s">
        <v>863</v>
      </c>
      <c r="EE902" s="107" t="s">
        <v>863</v>
      </c>
      <c r="EF902" s="107" t="s">
        <v>863</v>
      </c>
      <c r="EG902" s="223">
        <v>0</v>
      </c>
      <c r="EX902" s="35"/>
      <c r="FD902" s="612"/>
      <c r="FE902" s="601"/>
      <c r="FF902" s="93"/>
      <c r="FJ902" s="589"/>
      <c r="FK902" s="589"/>
      <c r="FM902" s="591"/>
      <c r="FN902" s="592"/>
      <c r="FP902" s="602"/>
      <c r="FQ902" s="544"/>
      <c r="FR902" s="93"/>
      <c r="FS902" s="101"/>
      <c r="GR902" s="225"/>
      <c r="GS902" s="225"/>
    </row>
    <row r="903" spans="1:201" ht="15.75" hidden="1" x14ac:dyDescent="0.25">
      <c r="A903" s="101">
        <v>784</v>
      </c>
      <c r="B903" s="228">
        <f>COUNTIFS($E$1:E903,E903,$G$1:G903,G903)</f>
        <v>1</v>
      </c>
      <c r="C903" s="228"/>
      <c r="D903" s="1042">
        <v>10708</v>
      </c>
      <c r="E903" s="223" t="s">
        <v>2473</v>
      </c>
      <c r="F903" s="223" t="s">
        <v>1677</v>
      </c>
      <c r="G903" s="230">
        <v>1410280553</v>
      </c>
      <c r="H903" s="230">
        <v>5</v>
      </c>
      <c r="I903" s="223" t="s">
        <v>2471</v>
      </c>
      <c r="J903" s="223" t="s">
        <v>1534</v>
      </c>
      <c r="K903" s="223" t="s">
        <v>980</v>
      </c>
      <c r="L903" s="107" t="s">
        <v>48</v>
      </c>
      <c r="M903" s="230">
        <v>0.5</v>
      </c>
      <c r="N903" s="223" t="s">
        <v>757</v>
      </c>
      <c r="O903" s="223" t="s">
        <v>863</v>
      </c>
      <c r="Q903" s="223" t="s">
        <v>40</v>
      </c>
      <c r="T903" s="223"/>
      <c r="U903" s="223"/>
      <c r="V903" s="223"/>
      <c r="W903" s="579" t="s">
        <v>2493</v>
      </c>
      <c r="X903" s="580"/>
      <c r="Y903" s="223"/>
      <c r="Z903" s="223"/>
      <c r="DD903" s="62"/>
      <c r="DE903" s="62"/>
      <c r="DF903" s="62"/>
      <c r="DG903" s="62"/>
      <c r="DH903" s="62"/>
      <c r="DP903" s="545" t="s">
        <v>754</v>
      </c>
      <c r="DX903" s="107" t="s">
        <v>863</v>
      </c>
      <c r="DY903" s="107" t="s">
        <v>863</v>
      </c>
      <c r="DZ903" s="107" t="s">
        <v>863</v>
      </c>
      <c r="EA903" s="107" t="s">
        <v>863</v>
      </c>
      <c r="EB903" s="107" t="s">
        <v>863</v>
      </c>
      <c r="EC903" s="107" t="s">
        <v>863</v>
      </c>
      <c r="ED903" s="107" t="s">
        <v>863</v>
      </c>
      <c r="EE903" s="107" t="s">
        <v>863</v>
      </c>
      <c r="EF903" s="107" t="s">
        <v>863</v>
      </c>
      <c r="EG903" s="107" t="s">
        <v>863</v>
      </c>
      <c r="EX903" s="35"/>
      <c r="FD903" s="612"/>
      <c r="FE903" s="601"/>
      <c r="FF903" s="93"/>
      <c r="FJ903" s="589"/>
      <c r="FK903" s="589"/>
      <c r="FM903" s="591"/>
      <c r="FN903" s="592"/>
      <c r="FP903" s="602"/>
      <c r="FQ903" s="544"/>
      <c r="FR903" s="93"/>
      <c r="FS903" s="101"/>
      <c r="GR903" s="225"/>
      <c r="GS903" s="225"/>
    </row>
    <row r="904" spans="1:201" ht="15.75" hidden="1" x14ac:dyDescent="0.25">
      <c r="A904" s="101">
        <v>785</v>
      </c>
      <c r="B904" s="228">
        <f>COUNTIFS($E$1:E904,E904,$G$1:G904,G904)</f>
        <v>2</v>
      </c>
      <c r="C904" s="228"/>
      <c r="D904" s="1042">
        <v>10709</v>
      </c>
      <c r="E904" s="223" t="s">
        <v>1523</v>
      </c>
      <c r="F904" s="223" t="s">
        <v>61</v>
      </c>
      <c r="G904" s="230">
        <v>1305201392</v>
      </c>
      <c r="H904" s="230">
        <v>6</v>
      </c>
      <c r="I904" s="223" t="s">
        <v>2471</v>
      </c>
      <c r="J904" s="223" t="s">
        <v>1534</v>
      </c>
      <c r="K904" s="230" t="s">
        <v>1322</v>
      </c>
      <c r="L904" s="107" t="s">
        <v>48</v>
      </c>
      <c r="M904" s="230">
        <v>0.5</v>
      </c>
      <c r="N904" s="223" t="s">
        <v>838</v>
      </c>
      <c r="O904" s="223" t="s">
        <v>863</v>
      </c>
      <c r="Q904" s="223" t="s">
        <v>40</v>
      </c>
      <c r="T904" s="223"/>
      <c r="U904" s="223"/>
      <c r="V904" s="223"/>
      <c r="W904" s="579" t="s">
        <v>2493</v>
      </c>
      <c r="X904" s="580"/>
      <c r="Y904" s="223"/>
      <c r="Z904" s="223"/>
      <c r="DP904" s="545" t="s">
        <v>158</v>
      </c>
      <c r="DX904" s="107" t="s">
        <v>863</v>
      </c>
      <c r="DY904" s="107" t="s">
        <v>863</v>
      </c>
      <c r="DZ904" s="107" t="s">
        <v>863</v>
      </c>
      <c r="EA904" s="107" t="s">
        <v>863</v>
      </c>
      <c r="EB904" s="107" t="s">
        <v>863</v>
      </c>
      <c r="EC904" s="107" t="s">
        <v>863</v>
      </c>
      <c r="ED904" s="107" t="s">
        <v>863</v>
      </c>
      <c r="EE904" s="107" t="s">
        <v>863</v>
      </c>
      <c r="EF904" s="107" t="s">
        <v>863</v>
      </c>
      <c r="EG904" s="107" t="s">
        <v>863</v>
      </c>
      <c r="EX904" s="35"/>
      <c r="FD904" s="612"/>
      <c r="FE904" s="601"/>
      <c r="FF904" s="93"/>
      <c r="FJ904" s="589"/>
      <c r="FK904" s="589"/>
      <c r="FM904" s="591"/>
      <c r="FN904" s="592"/>
      <c r="FP904" s="602"/>
      <c r="FQ904" s="544"/>
      <c r="FR904" s="93"/>
      <c r="FS904" s="101"/>
      <c r="GR904" s="225"/>
      <c r="GS904" s="225"/>
    </row>
    <row r="905" spans="1:201" ht="15.75" hidden="1" x14ac:dyDescent="0.25">
      <c r="A905" s="101">
        <v>786</v>
      </c>
      <c r="B905" s="228">
        <f>COUNTIFS($E$1:E905,E905,$G$1:G905,G905)</f>
        <v>1</v>
      </c>
      <c r="C905" s="228"/>
      <c r="D905" s="1042">
        <v>10711</v>
      </c>
      <c r="E905" s="223" t="s">
        <v>2474</v>
      </c>
      <c r="F905" s="223" t="s">
        <v>93</v>
      </c>
      <c r="G905" s="230">
        <v>6502251811</v>
      </c>
      <c r="H905" s="230">
        <f t="shared" ref="H905:H914" si="29">LEFT(I905,4)-CONCATENATE(19,LEFT(G905,2))</f>
        <v>54</v>
      </c>
      <c r="I905" s="223" t="s">
        <v>2471</v>
      </c>
      <c r="J905" s="223" t="s">
        <v>34</v>
      </c>
      <c r="K905" s="230" t="s">
        <v>53</v>
      </c>
      <c r="L905" s="107" t="s">
        <v>48</v>
      </c>
      <c r="M905" s="230">
        <v>4</v>
      </c>
      <c r="N905" s="223" t="s">
        <v>757</v>
      </c>
      <c r="O905" s="223" t="s">
        <v>863</v>
      </c>
      <c r="Q905" s="223" t="s">
        <v>2456</v>
      </c>
      <c r="T905" s="223"/>
      <c r="U905" s="223"/>
      <c r="V905" s="223"/>
      <c r="W905" s="579" t="s">
        <v>2493</v>
      </c>
      <c r="X905" s="580"/>
      <c r="Y905" s="223"/>
      <c r="Z905" s="223"/>
      <c r="DP905" s="545" t="s">
        <v>158</v>
      </c>
      <c r="DX905" s="223" t="s">
        <v>863</v>
      </c>
      <c r="DY905" s="223" t="s">
        <v>863</v>
      </c>
      <c r="DZ905" s="230">
        <v>19356</v>
      </c>
      <c r="EA905" s="230">
        <v>79.400000000000006</v>
      </c>
      <c r="EB905" s="230">
        <v>20.6</v>
      </c>
      <c r="EC905" s="223" t="s">
        <v>863</v>
      </c>
      <c r="ED905" s="223" t="s">
        <v>863</v>
      </c>
      <c r="EE905" s="223" t="s">
        <v>863</v>
      </c>
      <c r="EF905" s="223" t="s">
        <v>863</v>
      </c>
      <c r="EG905" s="223">
        <v>0</v>
      </c>
      <c r="EX905" s="35"/>
      <c r="FD905" s="612"/>
      <c r="FE905" s="601"/>
      <c r="FF905" s="93"/>
      <c r="FJ905" s="589"/>
      <c r="FK905" s="589"/>
      <c r="FM905" s="591"/>
      <c r="FN905" s="592"/>
      <c r="FP905" s="602"/>
      <c r="FQ905" s="544"/>
      <c r="FR905" s="93"/>
      <c r="FS905" s="101"/>
      <c r="GR905" s="225"/>
      <c r="GS905" s="225"/>
    </row>
    <row r="906" spans="1:201" ht="15.75" hidden="1" x14ac:dyDescent="0.25">
      <c r="A906" s="101">
        <v>787</v>
      </c>
      <c r="B906" s="228">
        <f>COUNTIFS($E$1:E906,E906,$G$1:G906,G906)</f>
        <v>1</v>
      </c>
      <c r="C906" s="228"/>
      <c r="D906" s="1042">
        <v>10718</v>
      </c>
      <c r="E906" s="223" t="s">
        <v>2475</v>
      </c>
      <c r="F906" s="223" t="s">
        <v>61</v>
      </c>
      <c r="G906" s="230">
        <v>460316426</v>
      </c>
      <c r="H906" s="230">
        <f t="shared" si="29"/>
        <v>73</v>
      </c>
      <c r="I906" s="223" t="s">
        <v>2476</v>
      </c>
      <c r="J906" s="223" t="s">
        <v>34</v>
      </c>
      <c r="K906" s="230" t="s">
        <v>53</v>
      </c>
      <c r="L906" s="107" t="s">
        <v>48</v>
      </c>
      <c r="M906" s="230">
        <v>24</v>
      </c>
      <c r="N906" s="223" t="s">
        <v>760</v>
      </c>
      <c r="O906" s="223" t="s">
        <v>863</v>
      </c>
      <c r="Q906" s="223" t="s">
        <v>2456</v>
      </c>
      <c r="T906" s="223"/>
      <c r="U906" s="223"/>
      <c r="V906" s="223"/>
      <c r="W906" s="579" t="s">
        <v>2493</v>
      </c>
      <c r="X906" s="580"/>
      <c r="Y906" s="223"/>
      <c r="Z906" s="223"/>
      <c r="DP906" s="545" t="s">
        <v>158</v>
      </c>
      <c r="DX906" s="223" t="s">
        <v>863</v>
      </c>
      <c r="DY906" s="223" t="s">
        <v>863</v>
      </c>
      <c r="DZ906" s="230">
        <v>903</v>
      </c>
      <c r="EA906" s="230">
        <v>18.2</v>
      </c>
      <c r="EB906" s="230">
        <v>81.8</v>
      </c>
      <c r="EC906" s="223" t="s">
        <v>863</v>
      </c>
      <c r="ED906" s="223" t="s">
        <v>863</v>
      </c>
      <c r="EE906" s="223" t="s">
        <v>863</v>
      </c>
      <c r="EF906" s="223" t="s">
        <v>863</v>
      </c>
      <c r="EG906" s="230">
        <v>0</v>
      </c>
      <c r="EX906" s="35"/>
      <c r="FD906" s="612"/>
      <c r="FE906" s="601"/>
      <c r="FF906" s="93"/>
      <c r="FJ906" s="589"/>
      <c r="FK906" s="589"/>
      <c r="FM906" s="591"/>
      <c r="FN906" s="592"/>
      <c r="FP906" s="602"/>
      <c r="FQ906" s="544"/>
      <c r="FR906" s="93"/>
      <c r="FS906" s="101"/>
      <c r="GR906" s="225"/>
      <c r="GS906" s="225"/>
    </row>
    <row r="907" spans="1:201" ht="15.75" hidden="1" x14ac:dyDescent="0.25">
      <c r="A907" s="101">
        <v>788</v>
      </c>
      <c r="B907" s="228">
        <f>COUNTIFS($E$1:E907,E907,$G$1:G907,G907)</f>
        <v>3</v>
      </c>
      <c r="C907" s="228"/>
      <c r="D907" s="1042">
        <v>10719</v>
      </c>
      <c r="E907" s="223" t="s">
        <v>2378</v>
      </c>
      <c r="F907" s="223" t="s">
        <v>392</v>
      </c>
      <c r="G907" s="230">
        <v>5805032662</v>
      </c>
      <c r="H907" s="230">
        <f t="shared" si="29"/>
        <v>61</v>
      </c>
      <c r="I907" s="223" t="s">
        <v>2476</v>
      </c>
      <c r="J907" s="223" t="s">
        <v>2477</v>
      </c>
      <c r="K907" s="230" t="s">
        <v>53</v>
      </c>
      <c r="L907" s="107" t="s">
        <v>48</v>
      </c>
      <c r="M907" s="230">
        <v>12</v>
      </c>
      <c r="N907" s="223" t="s">
        <v>336</v>
      </c>
      <c r="O907" s="223" t="s">
        <v>863</v>
      </c>
      <c r="Q907" s="223" t="s">
        <v>2456</v>
      </c>
      <c r="T907" s="223"/>
      <c r="U907" s="223"/>
      <c r="V907" s="223"/>
      <c r="W907" s="579" t="s">
        <v>2493</v>
      </c>
      <c r="X907" s="580"/>
      <c r="Y907" s="223"/>
      <c r="Z907" s="223"/>
      <c r="DP907" s="545" t="s">
        <v>158</v>
      </c>
      <c r="DX907" s="223" t="s">
        <v>863</v>
      </c>
      <c r="DY907" s="223" t="s">
        <v>863</v>
      </c>
      <c r="DZ907" s="230">
        <v>783</v>
      </c>
      <c r="EA907" s="230">
        <v>44.4</v>
      </c>
      <c r="EB907" s="230">
        <v>55.6</v>
      </c>
      <c r="EC907" s="223" t="s">
        <v>863</v>
      </c>
      <c r="ED907" s="223" t="s">
        <v>863</v>
      </c>
      <c r="EE907" s="223" t="s">
        <v>863</v>
      </c>
      <c r="EF907" s="223" t="s">
        <v>863</v>
      </c>
      <c r="EG907" s="230">
        <v>0</v>
      </c>
      <c r="EX907" s="35"/>
      <c r="FD907" s="612"/>
      <c r="FE907" s="601"/>
      <c r="FF907" s="93"/>
      <c r="FJ907" s="589"/>
      <c r="FK907" s="589"/>
      <c r="FM907" s="591"/>
      <c r="FN907" s="592"/>
      <c r="FP907" s="602"/>
      <c r="FQ907" s="544"/>
      <c r="FR907" s="93"/>
      <c r="FS907" s="101"/>
      <c r="GR907" s="225"/>
      <c r="GS907" s="225"/>
    </row>
    <row r="908" spans="1:201" ht="15.75" hidden="1" x14ac:dyDescent="0.25">
      <c r="A908" s="101">
        <v>789</v>
      </c>
      <c r="B908" s="228">
        <f>COUNTIFS($E$1:E908,E908,$G$1:G908,G908)</f>
        <v>4</v>
      </c>
      <c r="C908" s="228"/>
      <c r="D908" s="1042">
        <v>10720</v>
      </c>
      <c r="E908" s="223" t="s">
        <v>626</v>
      </c>
      <c r="F908" s="223" t="s">
        <v>627</v>
      </c>
      <c r="G908" s="230">
        <v>6404271181</v>
      </c>
      <c r="H908" s="230">
        <f t="shared" si="29"/>
        <v>55</v>
      </c>
      <c r="I908" s="223" t="s">
        <v>2476</v>
      </c>
      <c r="J908" s="223" t="s">
        <v>2478</v>
      </c>
      <c r="K908" s="230" t="s">
        <v>53</v>
      </c>
      <c r="L908" s="107" t="s">
        <v>48</v>
      </c>
      <c r="M908" s="230">
        <v>46</v>
      </c>
      <c r="N908" s="223" t="s">
        <v>2369</v>
      </c>
      <c r="O908" s="223" t="s">
        <v>863</v>
      </c>
      <c r="Q908" s="223" t="s">
        <v>2456</v>
      </c>
      <c r="T908" s="223"/>
      <c r="U908" s="223"/>
      <c r="V908" s="223"/>
      <c r="W908" s="579" t="s">
        <v>2493</v>
      </c>
      <c r="X908" s="580"/>
      <c r="Y908" s="223"/>
      <c r="Z908" s="223"/>
      <c r="DP908" s="545" t="s">
        <v>158</v>
      </c>
      <c r="DX908" s="223" t="s">
        <v>863</v>
      </c>
      <c r="DY908" s="223" t="s">
        <v>863</v>
      </c>
      <c r="DZ908" s="230">
        <v>218</v>
      </c>
      <c r="EA908" s="230">
        <v>14.2</v>
      </c>
      <c r="EB908" s="230">
        <v>85.8</v>
      </c>
      <c r="EC908" s="223" t="s">
        <v>863</v>
      </c>
      <c r="ED908" s="223" t="s">
        <v>863</v>
      </c>
      <c r="EE908" s="223" t="s">
        <v>863</v>
      </c>
      <c r="EF908" s="223" t="s">
        <v>863</v>
      </c>
      <c r="EG908" s="230">
        <v>0</v>
      </c>
      <c r="EX908" s="35"/>
      <c r="FD908" s="612"/>
      <c r="FE908" s="601"/>
      <c r="FF908" s="93"/>
      <c r="FJ908" s="589"/>
      <c r="FK908" s="589"/>
      <c r="FM908" s="591"/>
      <c r="FN908" s="592"/>
      <c r="FP908" s="602"/>
      <c r="FQ908" s="544"/>
      <c r="FR908" s="93"/>
      <c r="FS908" s="101"/>
      <c r="GR908" s="225"/>
      <c r="GS908" s="225"/>
    </row>
    <row r="909" spans="1:201" ht="15.75" hidden="1" x14ac:dyDescent="0.25">
      <c r="A909" s="101">
        <v>790</v>
      </c>
      <c r="B909" s="228">
        <f>COUNTIFS($E$1:E909,E909,$G$1:G909,G909)</f>
        <v>1</v>
      </c>
      <c r="C909" s="228"/>
      <c r="D909" s="1042">
        <v>10727</v>
      </c>
      <c r="E909" s="223" t="s">
        <v>2479</v>
      </c>
      <c r="F909" s="223" t="s">
        <v>41</v>
      </c>
      <c r="G909" s="230">
        <v>7858255339</v>
      </c>
      <c r="H909" s="230">
        <f t="shared" si="29"/>
        <v>41</v>
      </c>
      <c r="I909" s="223" t="s">
        <v>2480</v>
      </c>
      <c r="J909" s="223" t="s">
        <v>191</v>
      </c>
      <c r="K909" s="230" t="s">
        <v>53</v>
      </c>
      <c r="L909" s="107" t="s">
        <v>48</v>
      </c>
      <c r="M909" s="230">
        <v>9</v>
      </c>
      <c r="N909" s="223" t="s">
        <v>1551</v>
      </c>
      <c r="O909" s="223" t="s">
        <v>969</v>
      </c>
      <c r="Q909" s="223" t="s">
        <v>2456</v>
      </c>
      <c r="T909" s="223"/>
      <c r="U909" s="223"/>
      <c r="V909" s="223"/>
      <c r="W909" s="579" t="s">
        <v>2493</v>
      </c>
      <c r="X909" s="580"/>
      <c r="Y909" s="223"/>
      <c r="Z909" s="223"/>
      <c r="DP909" s="545" t="s">
        <v>158</v>
      </c>
      <c r="DX909" s="223" t="s">
        <v>863</v>
      </c>
      <c r="DY909" s="223" t="s">
        <v>863</v>
      </c>
      <c r="DZ909" s="230">
        <v>572</v>
      </c>
      <c r="EA909" s="230">
        <v>6.3</v>
      </c>
      <c r="EB909" s="230">
        <v>93.7</v>
      </c>
      <c r="EC909" s="223" t="s">
        <v>863</v>
      </c>
      <c r="ED909" s="223" t="s">
        <v>863</v>
      </c>
      <c r="EE909" s="223" t="s">
        <v>863</v>
      </c>
      <c r="EF909" s="223" t="s">
        <v>863</v>
      </c>
      <c r="EG909" s="457" t="s">
        <v>2777</v>
      </c>
      <c r="EX909" s="35"/>
      <c r="FD909" s="612"/>
      <c r="FE909" s="601"/>
      <c r="FF909" s="93"/>
      <c r="FJ909" s="589"/>
      <c r="FK909" s="589"/>
      <c r="FM909" s="591"/>
      <c r="FN909" s="592"/>
      <c r="FP909" s="602"/>
      <c r="FQ909" s="544"/>
      <c r="FR909" s="93"/>
      <c r="FS909" s="101"/>
      <c r="GR909" s="225"/>
      <c r="GS909" s="225"/>
    </row>
    <row r="910" spans="1:201" ht="15.75" hidden="1" x14ac:dyDescent="0.25">
      <c r="A910" s="101">
        <v>791</v>
      </c>
      <c r="B910" s="228">
        <f>COUNTIFS($E$1:E910,E910,$G$1:G910,G910)</f>
        <v>1</v>
      </c>
      <c r="C910" s="228"/>
      <c r="D910" s="1042">
        <v>10728</v>
      </c>
      <c r="E910" s="223" t="s">
        <v>2481</v>
      </c>
      <c r="F910" s="223" t="s">
        <v>232</v>
      </c>
      <c r="G910" s="230">
        <v>7753225337</v>
      </c>
      <c r="H910" s="230">
        <f t="shared" si="29"/>
        <v>42</v>
      </c>
      <c r="I910" s="223" t="s">
        <v>2480</v>
      </c>
      <c r="J910" s="223" t="s">
        <v>313</v>
      </c>
      <c r="K910" s="230" t="s">
        <v>53</v>
      </c>
      <c r="L910" s="107" t="s">
        <v>48</v>
      </c>
      <c r="M910" s="230">
        <v>3</v>
      </c>
      <c r="N910" s="223" t="s">
        <v>1551</v>
      </c>
      <c r="O910" s="223" t="s">
        <v>863</v>
      </c>
      <c r="Q910" s="223" t="s">
        <v>2456</v>
      </c>
      <c r="T910" s="223"/>
      <c r="U910" s="223"/>
      <c r="V910" s="223"/>
      <c r="W910" s="579" t="s">
        <v>2493</v>
      </c>
      <c r="X910" s="580"/>
      <c r="Y910" s="223"/>
      <c r="Z910" s="223"/>
      <c r="DP910" s="545" t="s">
        <v>158</v>
      </c>
      <c r="DX910" s="223" t="s">
        <v>863</v>
      </c>
      <c r="DY910" s="223" t="s">
        <v>863</v>
      </c>
      <c r="DZ910" s="230">
        <v>407</v>
      </c>
      <c r="EA910" s="230">
        <v>27.8</v>
      </c>
      <c r="EB910" s="230">
        <v>72.2</v>
      </c>
      <c r="EC910" s="223" t="s">
        <v>863</v>
      </c>
      <c r="ED910" s="223" t="s">
        <v>863</v>
      </c>
      <c r="EE910" s="223" t="s">
        <v>863</v>
      </c>
      <c r="EF910" s="223" t="s">
        <v>863</v>
      </c>
      <c r="EG910" s="230">
        <v>0</v>
      </c>
      <c r="EX910" s="35"/>
      <c r="FD910" s="612"/>
      <c r="FE910" s="601"/>
      <c r="FF910" s="93"/>
      <c r="FJ910" s="589"/>
      <c r="FK910" s="589"/>
      <c r="FM910" s="591"/>
      <c r="FN910" s="592"/>
      <c r="FP910" s="602"/>
      <c r="FQ910" s="544"/>
      <c r="FR910" s="93"/>
      <c r="FS910" s="101"/>
      <c r="GR910" s="225"/>
      <c r="GS910" s="225"/>
    </row>
    <row r="911" spans="1:201" ht="15.75" hidden="1" x14ac:dyDescent="0.25">
      <c r="A911" s="101">
        <v>792</v>
      </c>
      <c r="B911" s="228">
        <f>COUNTIFS($E$1:E911,E911,$G$1:G911,G911)</f>
        <v>1</v>
      </c>
      <c r="C911" s="228"/>
      <c r="D911" s="1042">
        <v>10729</v>
      </c>
      <c r="E911" s="223" t="s">
        <v>2482</v>
      </c>
      <c r="F911" s="223" t="s">
        <v>284</v>
      </c>
      <c r="G911" s="230">
        <v>5705020321</v>
      </c>
      <c r="H911" s="230">
        <f t="shared" si="29"/>
        <v>62</v>
      </c>
      <c r="I911" s="223" t="s">
        <v>2480</v>
      </c>
      <c r="J911" s="223" t="s">
        <v>2483</v>
      </c>
      <c r="K911" s="223" t="s">
        <v>2464</v>
      </c>
      <c r="L911" s="107" t="s">
        <v>48</v>
      </c>
      <c r="M911" s="230">
        <v>11</v>
      </c>
      <c r="N911" s="223">
        <v>1</v>
      </c>
      <c r="O911" s="223" t="s">
        <v>965</v>
      </c>
      <c r="Q911" s="209" t="s">
        <v>2456</v>
      </c>
      <c r="T911" s="223"/>
      <c r="U911" s="223"/>
      <c r="V911" s="223"/>
      <c r="W911" s="579" t="s">
        <v>2493</v>
      </c>
      <c r="X911" s="580"/>
      <c r="Y911" s="223"/>
      <c r="Z911" s="223"/>
      <c r="DP911" s="545" t="s">
        <v>351</v>
      </c>
      <c r="DX911" s="98" t="s">
        <v>863</v>
      </c>
      <c r="DY911" s="98" t="s">
        <v>863</v>
      </c>
      <c r="DZ911" s="98" t="s">
        <v>863</v>
      </c>
      <c r="EA911" s="98" t="s">
        <v>863</v>
      </c>
      <c r="EB911" s="98" t="s">
        <v>863</v>
      </c>
      <c r="EC911" s="98" t="s">
        <v>863</v>
      </c>
      <c r="ED911" s="98" t="s">
        <v>863</v>
      </c>
      <c r="EE911" s="98" t="s">
        <v>863</v>
      </c>
      <c r="EF911" s="98" t="s">
        <v>863</v>
      </c>
      <c r="EG911" s="98" t="s">
        <v>863</v>
      </c>
      <c r="EX911" s="35"/>
      <c r="FD911" s="612"/>
      <c r="FE911" s="601"/>
      <c r="FF911" s="93"/>
      <c r="FJ911" s="589"/>
      <c r="FK911" s="589"/>
      <c r="FM911" s="591"/>
      <c r="FN911" s="592"/>
      <c r="FP911" s="602"/>
      <c r="FQ911" s="544"/>
      <c r="FR911" s="93"/>
      <c r="FS911" s="101"/>
      <c r="GR911" s="225"/>
      <c r="GS911" s="225"/>
    </row>
    <row r="912" spans="1:201" ht="15.75" hidden="1" x14ac:dyDescent="0.25">
      <c r="A912" s="101">
        <v>793</v>
      </c>
      <c r="B912" s="228">
        <f>COUNTIFS($E$1:E912,E912,$G$1:G912,G912)</f>
        <v>1</v>
      </c>
      <c r="C912" s="228"/>
      <c r="D912" s="1042">
        <v>10740</v>
      </c>
      <c r="E912" s="223" t="s">
        <v>2484</v>
      </c>
      <c r="F912" s="223" t="s">
        <v>402</v>
      </c>
      <c r="G912" s="230">
        <v>5411231408</v>
      </c>
      <c r="H912" s="230">
        <f t="shared" si="29"/>
        <v>65</v>
      </c>
      <c r="I912" s="223" t="s">
        <v>2485</v>
      </c>
      <c r="J912" s="223" t="s">
        <v>27</v>
      </c>
      <c r="K912" s="223" t="s">
        <v>2464</v>
      </c>
      <c r="L912" s="107" t="s">
        <v>48</v>
      </c>
      <c r="M912" s="230">
        <v>3.5</v>
      </c>
      <c r="N912" s="223">
        <v>3</v>
      </c>
      <c r="O912" s="223" t="s">
        <v>965</v>
      </c>
      <c r="Q912" s="223" t="s">
        <v>2456</v>
      </c>
      <c r="T912" s="223"/>
      <c r="U912" s="223"/>
      <c r="V912" s="223"/>
      <c r="W912" s="579" t="s">
        <v>2493</v>
      </c>
      <c r="X912" s="580"/>
      <c r="Y912" s="223"/>
      <c r="Z912" s="223"/>
      <c r="DP912" s="545" t="s">
        <v>2502</v>
      </c>
      <c r="DX912" s="223" t="s">
        <v>863</v>
      </c>
      <c r="DY912" s="223" t="s">
        <v>863</v>
      </c>
      <c r="DZ912" s="223" t="s">
        <v>863</v>
      </c>
      <c r="EA912" s="223" t="s">
        <v>863</v>
      </c>
      <c r="EB912" s="223" t="s">
        <v>863</v>
      </c>
      <c r="EC912" s="223" t="s">
        <v>863</v>
      </c>
      <c r="ED912" s="223" t="s">
        <v>863</v>
      </c>
      <c r="EE912" s="223" t="s">
        <v>863</v>
      </c>
      <c r="EF912" s="223" t="s">
        <v>863</v>
      </c>
      <c r="EG912" s="223" t="s">
        <v>863</v>
      </c>
      <c r="EX912" s="35"/>
      <c r="FD912" s="612"/>
      <c r="FE912" s="601"/>
      <c r="FF912" s="93"/>
      <c r="FJ912" s="589"/>
      <c r="FK912" s="589"/>
      <c r="FM912" s="591"/>
      <c r="FN912" s="592"/>
      <c r="FP912" s="602"/>
      <c r="FQ912" s="544"/>
      <c r="FR912" s="93"/>
      <c r="FS912" s="101"/>
      <c r="GR912" s="225"/>
      <c r="GS912" s="225"/>
    </row>
    <row r="913" spans="1:201" ht="15.75" hidden="1" x14ac:dyDescent="0.25">
      <c r="A913" s="101">
        <v>794</v>
      </c>
      <c r="B913" s="228">
        <f>COUNTIFS($E$1:E913,E913,$G$1:G913,G913)</f>
        <v>1</v>
      </c>
      <c r="C913" s="228"/>
      <c r="D913" s="1042">
        <v>10754</v>
      </c>
      <c r="E913" s="223" t="s">
        <v>2486</v>
      </c>
      <c r="F913" s="223" t="s">
        <v>2487</v>
      </c>
      <c r="G913" s="230">
        <v>8508056128</v>
      </c>
      <c r="H913" s="230">
        <f t="shared" si="29"/>
        <v>34</v>
      </c>
      <c r="I913" s="223" t="s">
        <v>2488</v>
      </c>
      <c r="J913" s="223" t="s">
        <v>2489</v>
      </c>
      <c r="K913" s="230" t="s">
        <v>53</v>
      </c>
      <c r="L913" s="107" t="s">
        <v>48</v>
      </c>
      <c r="M913" s="230">
        <v>5</v>
      </c>
      <c r="N913" s="223" t="s">
        <v>757</v>
      </c>
      <c r="O913" s="223" t="s">
        <v>863</v>
      </c>
      <c r="Q913" s="209" t="s">
        <v>2456</v>
      </c>
      <c r="T913" s="223"/>
      <c r="U913" s="579"/>
      <c r="V913" s="223"/>
      <c r="W913" s="579" t="s">
        <v>2493</v>
      </c>
      <c r="X913" s="580"/>
      <c r="Y913" s="223"/>
      <c r="Z913" s="223"/>
      <c r="DP913" s="545" t="s">
        <v>158</v>
      </c>
      <c r="DX913" s="223" t="s">
        <v>863</v>
      </c>
      <c r="DY913" s="223" t="s">
        <v>863</v>
      </c>
      <c r="DZ913" s="230">
        <v>5688</v>
      </c>
      <c r="EA913" s="230">
        <v>75.400000000000006</v>
      </c>
      <c r="EB913" s="230">
        <v>24.6</v>
      </c>
      <c r="EC913" s="223" t="s">
        <v>863</v>
      </c>
      <c r="ED913" s="223" t="s">
        <v>863</v>
      </c>
      <c r="EE913" s="223" t="s">
        <v>863</v>
      </c>
      <c r="EF913" s="223" t="s">
        <v>863</v>
      </c>
      <c r="EG913" s="223">
        <v>0</v>
      </c>
      <c r="EX913" s="35"/>
      <c r="FD913" s="612"/>
      <c r="FE913" s="601"/>
      <c r="FF913" s="93"/>
      <c r="FJ913" s="589"/>
      <c r="FK913" s="589"/>
      <c r="FM913" s="591"/>
      <c r="FN913" s="592"/>
      <c r="FP913" s="602"/>
      <c r="FQ913" s="544"/>
      <c r="FR913" s="93"/>
      <c r="FS913" s="101"/>
      <c r="GR913" s="225"/>
      <c r="GS913" s="225"/>
    </row>
    <row r="914" spans="1:201" ht="15.75" hidden="1" x14ac:dyDescent="0.25">
      <c r="A914" s="101">
        <v>795</v>
      </c>
      <c r="B914" s="228">
        <f>COUNTIFS($E$1:E914,E914,$G$1:G914,G914)</f>
        <v>1</v>
      </c>
      <c r="C914" s="228"/>
      <c r="D914" s="1042">
        <v>10755</v>
      </c>
      <c r="E914" s="223" t="s">
        <v>2490</v>
      </c>
      <c r="F914" s="223" t="s">
        <v>77</v>
      </c>
      <c r="G914" s="230">
        <v>5856211911</v>
      </c>
      <c r="H914" s="230">
        <f t="shared" si="29"/>
        <v>61</v>
      </c>
      <c r="I914" s="223" t="s">
        <v>2488</v>
      </c>
      <c r="J914" s="223" t="s">
        <v>34</v>
      </c>
      <c r="K914" s="223" t="s">
        <v>2464</v>
      </c>
      <c r="L914" s="107" t="s">
        <v>48</v>
      </c>
      <c r="M914" s="230">
        <v>11</v>
      </c>
      <c r="N914" s="223" t="s">
        <v>757</v>
      </c>
      <c r="O914" s="223" t="s">
        <v>863</v>
      </c>
      <c r="Q914" s="223" t="s">
        <v>2456</v>
      </c>
      <c r="T914" s="223"/>
      <c r="U914" s="579"/>
      <c r="V914" s="223"/>
      <c r="W914" s="579" t="s">
        <v>2493</v>
      </c>
      <c r="X914" s="580"/>
      <c r="Y914" s="223"/>
      <c r="Z914" s="223"/>
      <c r="DP914" s="545" t="s">
        <v>2503</v>
      </c>
      <c r="DX914" s="107" t="s">
        <v>863</v>
      </c>
      <c r="DY914" s="107" t="s">
        <v>863</v>
      </c>
      <c r="DZ914" s="107" t="s">
        <v>863</v>
      </c>
      <c r="EA914" s="107" t="s">
        <v>863</v>
      </c>
      <c r="EB914" s="107" t="s">
        <v>863</v>
      </c>
      <c r="EC914" s="107" t="s">
        <v>863</v>
      </c>
      <c r="ED914" s="107" t="s">
        <v>863</v>
      </c>
      <c r="EE914" s="107" t="s">
        <v>863</v>
      </c>
      <c r="EF914" s="107" t="s">
        <v>863</v>
      </c>
      <c r="EG914" s="107" t="s">
        <v>863</v>
      </c>
      <c r="EX914" s="35"/>
      <c r="FD914" s="612"/>
      <c r="FE914" s="601"/>
      <c r="FF914" s="93"/>
      <c r="FJ914" s="589"/>
      <c r="FK914" s="589"/>
      <c r="FM914" s="591"/>
      <c r="FN914" s="592"/>
      <c r="FP914" s="602"/>
      <c r="FQ914" s="544"/>
      <c r="FR914" s="93"/>
      <c r="FS914" s="101"/>
      <c r="GR914" s="225"/>
      <c r="GS914" s="225"/>
    </row>
    <row r="915" spans="1:201" s="63" customFormat="1" hidden="1" x14ac:dyDescent="0.25">
      <c r="A915" s="101">
        <v>796</v>
      </c>
      <c r="B915" s="228">
        <f>COUNTIFS($E$1:E915,E915,$G$1:G915,G915)</f>
        <v>1</v>
      </c>
      <c r="C915" s="228"/>
      <c r="D915" s="966">
        <v>10770</v>
      </c>
      <c r="E915" s="233" t="s">
        <v>2510</v>
      </c>
      <c r="F915" s="107" t="s">
        <v>59</v>
      </c>
      <c r="G915" s="230">
        <v>475125404</v>
      </c>
      <c r="H915" s="230">
        <v>72</v>
      </c>
      <c r="I915" s="107" t="s">
        <v>2511</v>
      </c>
      <c r="J915" s="107" t="s">
        <v>2512</v>
      </c>
      <c r="K915" s="749" t="s">
        <v>53</v>
      </c>
      <c r="L915" s="107" t="s">
        <v>48</v>
      </c>
      <c r="M915" s="230">
        <v>12</v>
      </c>
      <c r="N915" s="108" t="s">
        <v>757</v>
      </c>
      <c r="O915" s="108" t="s">
        <v>863</v>
      </c>
      <c r="P915" s="227"/>
      <c r="Q915" s="226" t="s">
        <v>2456</v>
      </c>
      <c r="R915" s="750"/>
      <c r="S915" s="750"/>
      <c r="T915" s="181"/>
      <c r="U915" s="181"/>
      <c r="V915" s="181"/>
      <c r="W915" s="751" t="s">
        <v>2493</v>
      </c>
      <c r="X915" s="751"/>
      <c r="Y915" s="181"/>
      <c r="Z915" s="168"/>
      <c r="AA915" s="73"/>
      <c r="AB915" s="227" t="s">
        <v>2513</v>
      </c>
      <c r="AC915" s="86"/>
      <c r="AD915" s="752">
        <v>1391.8</v>
      </c>
      <c r="AE915" s="753">
        <v>16700</v>
      </c>
      <c r="AF915" s="224"/>
      <c r="AG915" s="224"/>
      <c r="AH915" s="227" t="s">
        <v>158</v>
      </c>
      <c r="AI915" s="753">
        <v>2000</v>
      </c>
      <c r="AJ915" s="754" t="s">
        <v>2514</v>
      </c>
      <c r="AK915" s="224"/>
      <c r="AL915" s="755"/>
      <c r="AM915" s="224"/>
      <c r="AN915" s="224"/>
      <c r="AO915" s="224"/>
      <c r="AP915" s="756">
        <v>22.7</v>
      </c>
      <c r="AQ915" s="757">
        <v>19.399999999999999</v>
      </c>
      <c r="AR915" s="758">
        <v>55.9</v>
      </c>
      <c r="AS915" s="759">
        <f t="shared" ref="AS915:AS939" si="30">AR915+AQ915+AP915</f>
        <v>98</v>
      </c>
      <c r="AT915" s="760">
        <f t="shared" ref="AT915:AT939" si="31">AP915/AQ915</f>
        <v>1.1701030927835052</v>
      </c>
      <c r="AU915" s="22">
        <f t="shared" ref="AU915:AU939" si="32">AP915/AQ915*AR915</f>
        <v>65.408762886597941</v>
      </c>
      <c r="AV915" s="761">
        <f t="shared" ref="AV915:AV939" si="33">AP915/(AQ915+AR915)</f>
        <v>0.30146082337317398</v>
      </c>
      <c r="AW915" s="224">
        <v>17</v>
      </c>
      <c r="AX915" s="762">
        <v>0.8</v>
      </c>
      <c r="AY915" s="224">
        <v>3.4</v>
      </c>
      <c r="AZ915" s="224" t="s">
        <v>754</v>
      </c>
      <c r="BA915" s="763">
        <v>42.7</v>
      </c>
      <c r="BB915" s="87" t="s">
        <v>754</v>
      </c>
      <c r="BC915" s="69">
        <v>3.3</v>
      </c>
      <c r="BD915" s="69"/>
      <c r="BE915" s="224"/>
      <c r="BF915" s="224"/>
      <c r="BG915" s="224"/>
      <c r="BH915" s="224"/>
      <c r="BI915" s="87"/>
      <c r="BJ915" s="224">
        <v>71.8</v>
      </c>
      <c r="BK915" s="224">
        <v>28.3</v>
      </c>
      <c r="BL915" s="764">
        <f t="shared" ref="BL915:BL939" si="34">BJ915/BK915</f>
        <v>2.537102473498233</v>
      </c>
      <c r="BM915" s="765">
        <v>0.5</v>
      </c>
      <c r="BN915" s="224" t="s">
        <v>754</v>
      </c>
      <c r="BO915" s="224">
        <v>65.400000000000006</v>
      </c>
      <c r="BP915" s="87">
        <v>37.4</v>
      </c>
      <c r="BQ915" s="159"/>
      <c r="BR915" s="766">
        <f t="shared" ref="BR915:BR939" si="35">BX915+BZ915</f>
        <v>10.320799999999998</v>
      </c>
      <c r="BS915" s="69">
        <v>82.9</v>
      </c>
      <c r="BT915" s="69">
        <v>6559</v>
      </c>
      <c r="BU915" s="766">
        <f t="shared" ref="BU915:BU939" si="36">100-BS915</f>
        <v>17.099999999999994</v>
      </c>
      <c r="BV915" s="766">
        <f t="shared" ref="BV915:BV939" si="37">BX915+BZ915+CB915</f>
        <v>19.011999999999997</v>
      </c>
      <c r="BW915" s="69">
        <v>19.100000000000001</v>
      </c>
      <c r="BX915" s="767">
        <f t="shared" ref="BX915:BX939" si="38">BW915*AQ915/100</f>
        <v>3.7054</v>
      </c>
      <c r="BY915" s="69">
        <v>34.1</v>
      </c>
      <c r="BZ915" s="768">
        <f t="shared" ref="BZ915:BZ939" si="39">BY915*AQ915/100</f>
        <v>6.6153999999999993</v>
      </c>
      <c r="CA915" s="69">
        <v>44.8</v>
      </c>
      <c r="CB915" s="768">
        <f t="shared" ref="CB915:CB939" si="40">CA915*AQ915/100</f>
        <v>8.6911999999999985</v>
      </c>
      <c r="CC915" s="69">
        <v>1.9</v>
      </c>
      <c r="CD915" s="224"/>
      <c r="CE915" s="224"/>
      <c r="CF915" s="224"/>
      <c r="CG915" s="224"/>
      <c r="CH915" s="224"/>
      <c r="CI915" s="224"/>
      <c r="CJ915" s="224"/>
      <c r="CK915" s="224"/>
      <c r="CL915" s="224"/>
      <c r="CM915" s="224"/>
      <c r="CN915" s="245"/>
      <c r="CO915" s="18"/>
      <c r="CP915" s="18"/>
      <c r="CQ915" s="18"/>
      <c r="CR915" s="18"/>
      <c r="CS915" s="18"/>
      <c r="CT915" s="18"/>
      <c r="CU915" s="769"/>
      <c r="CV915" s="86"/>
      <c r="CW915" s="224"/>
      <c r="CX915" s="224"/>
      <c r="CY915" s="224"/>
      <c r="CZ915" s="224" t="s">
        <v>1291</v>
      </c>
      <c r="DA915" s="770" t="s">
        <v>1291</v>
      </c>
      <c r="DB915" s="771"/>
      <c r="DC915" s="772" t="s">
        <v>2515</v>
      </c>
      <c r="DD915" s="224"/>
      <c r="DE915" s="224"/>
      <c r="DF915" s="224"/>
      <c r="DG915" s="224"/>
      <c r="DH915" s="224"/>
      <c r="DI915" s="68"/>
      <c r="DJ915" s="224"/>
      <c r="DK915" s="224"/>
      <c r="DL915" s="224"/>
      <c r="DM915" s="224"/>
      <c r="DN915" s="65" t="s">
        <v>1152</v>
      </c>
      <c r="DO915" s="224"/>
      <c r="DP915" s="545" t="s">
        <v>158</v>
      </c>
      <c r="DQ915" s="230"/>
      <c r="DR915" s="547"/>
      <c r="DS915" s="547"/>
      <c r="DT915" s="230"/>
      <c r="DU915" s="230"/>
      <c r="DV915" s="230"/>
      <c r="DW915" s="230"/>
      <c r="DX915" s="223" t="s">
        <v>863</v>
      </c>
      <c r="DY915" s="223" t="s">
        <v>863</v>
      </c>
      <c r="DZ915" s="230">
        <v>3894</v>
      </c>
      <c r="EA915" s="230">
        <v>53.5</v>
      </c>
      <c r="EB915" s="230">
        <v>46.5</v>
      </c>
      <c r="EC915" s="223" t="s">
        <v>863</v>
      </c>
      <c r="ED915" s="223" t="s">
        <v>863</v>
      </c>
      <c r="EE915" s="223" t="s">
        <v>863</v>
      </c>
      <c r="EF915" s="223" t="s">
        <v>863</v>
      </c>
      <c r="EG915" s="223">
        <v>0</v>
      </c>
      <c r="EH915" s="547"/>
      <c r="EI915" s="282"/>
      <c r="EJ915" s="282"/>
      <c r="EK915" s="457"/>
      <c r="EL915" s="457"/>
      <c r="EM915" s="457"/>
      <c r="EN915" s="457"/>
      <c r="EO915" s="457"/>
      <c r="EP915" s="548"/>
      <c r="EQ915" s="548"/>
      <c r="ER915" s="457"/>
      <c r="ES915" s="548"/>
      <c r="ET915" s="548"/>
      <c r="EU915" s="457"/>
      <c r="EV915" s="457"/>
      <c r="EW915" s="233"/>
      <c r="EX915" s="992">
        <v>75</v>
      </c>
      <c r="EY915" s="950"/>
      <c r="EZ915" s="950"/>
      <c r="FA915" s="950">
        <v>38220</v>
      </c>
      <c r="FB915" s="950"/>
      <c r="FC915" s="951"/>
      <c r="FD915" s="607">
        <f t="shared" ref="FD915:FD961" si="41">M915*FC915</f>
        <v>0</v>
      </c>
      <c r="FE915" s="93"/>
      <c r="FF915" s="93"/>
      <c r="FG915" s="93"/>
      <c r="FH915" s="93"/>
      <c r="FI915" s="589"/>
      <c r="FJ915" s="589"/>
      <c r="FK915" s="589"/>
      <c r="FL915" s="591"/>
      <c r="FM915" s="952"/>
      <c r="FN915" s="952"/>
      <c r="FO915" s="953"/>
      <c r="FP915" s="544"/>
      <c r="FQ915" s="93"/>
      <c r="FR915" s="101"/>
      <c r="FS915" s="954">
        <f t="shared" ref="FS915:FS978" si="42">AD915/1000</f>
        <v>1.3917999999999999</v>
      </c>
      <c r="FT915" s="93"/>
      <c r="FU915" s="955">
        <v>31.6</v>
      </c>
      <c r="FV915" s="954">
        <v>1.36</v>
      </c>
      <c r="FW915" s="93"/>
      <c r="FX915" s="93"/>
      <c r="FY915" s="93"/>
      <c r="FZ915" s="93"/>
      <c r="GA915" s="93"/>
      <c r="GB915" s="93"/>
      <c r="GC915" s="260"/>
      <c r="GD915" s="260"/>
      <c r="GE915" s="260"/>
      <c r="GF915" s="260"/>
      <c r="GG915" s="260"/>
      <c r="GH915" s="260"/>
      <c r="GI915" s="260"/>
      <c r="GJ915" s="260"/>
      <c r="GK915" s="260"/>
      <c r="GL915" s="260"/>
      <c r="GM915" s="260"/>
      <c r="GN915" s="260"/>
      <c r="GO915" s="260"/>
      <c r="GP915" s="260"/>
      <c r="GQ915" s="260"/>
    </row>
    <row r="916" spans="1:201" s="63" customFormat="1" hidden="1" x14ac:dyDescent="0.25">
      <c r="A916" s="101">
        <v>797</v>
      </c>
      <c r="B916" s="228">
        <f>COUNTIFS($E$1:E916,E916,$G$1:G916,G916)</f>
        <v>1</v>
      </c>
      <c r="C916" s="228"/>
      <c r="D916" s="966">
        <v>10774</v>
      </c>
      <c r="E916" s="233" t="s">
        <v>2516</v>
      </c>
      <c r="F916" s="107" t="s">
        <v>55</v>
      </c>
      <c r="G916" s="230">
        <v>5451191933</v>
      </c>
      <c r="H916" s="230">
        <v>65</v>
      </c>
      <c r="I916" s="107" t="s">
        <v>2517</v>
      </c>
      <c r="J916" s="107" t="s">
        <v>2518</v>
      </c>
      <c r="K916" s="749" t="s">
        <v>53</v>
      </c>
      <c r="L916" s="107" t="s">
        <v>48</v>
      </c>
      <c r="M916" s="230">
        <v>8</v>
      </c>
      <c r="N916" s="108" t="s">
        <v>571</v>
      </c>
      <c r="O916" s="108" t="s">
        <v>863</v>
      </c>
      <c r="P916" s="227"/>
      <c r="Q916" s="226" t="s">
        <v>2456</v>
      </c>
      <c r="R916" s="750"/>
      <c r="S916" s="750"/>
      <c r="T916" s="181"/>
      <c r="U916" s="181"/>
      <c r="V916" s="181"/>
      <c r="W916" s="751" t="s">
        <v>2493</v>
      </c>
      <c r="X916" s="751"/>
      <c r="Y916" s="181"/>
      <c r="Z916" s="168"/>
      <c r="AA916" s="73"/>
      <c r="AB916" s="227" t="s">
        <v>2519</v>
      </c>
      <c r="AC916" s="86"/>
      <c r="AD916" s="774">
        <v>775</v>
      </c>
      <c r="AE916" s="755">
        <v>6200</v>
      </c>
      <c r="AF916" s="224"/>
      <c r="AG916" s="224"/>
      <c r="AH916" s="224" t="s">
        <v>161</v>
      </c>
      <c r="AI916" s="755">
        <v>700</v>
      </c>
      <c r="AJ916" s="754" t="s">
        <v>2514</v>
      </c>
      <c r="AK916" s="224"/>
      <c r="AL916" s="755"/>
      <c r="AM916" s="224"/>
      <c r="AN916" s="224"/>
      <c r="AO916" s="224"/>
      <c r="AP916" s="756">
        <v>87.3</v>
      </c>
      <c r="AQ916" s="757">
        <v>9.1</v>
      </c>
      <c r="AR916" s="758">
        <v>2.7</v>
      </c>
      <c r="AS916" s="759">
        <f t="shared" si="30"/>
        <v>99.1</v>
      </c>
      <c r="AT916" s="760">
        <f t="shared" si="31"/>
        <v>9.5934065934065931</v>
      </c>
      <c r="AU916" s="22">
        <f t="shared" si="32"/>
        <v>25.902197802197804</v>
      </c>
      <c r="AV916" s="761">
        <f t="shared" si="33"/>
        <v>7.3983050847457621</v>
      </c>
      <c r="AW916" s="224">
        <v>84.3</v>
      </c>
      <c r="AX916" s="762">
        <v>0.4</v>
      </c>
      <c r="AY916" s="224">
        <v>0.4</v>
      </c>
      <c r="AZ916" s="224" t="s">
        <v>754</v>
      </c>
      <c r="BA916" s="763">
        <v>41.7</v>
      </c>
      <c r="BB916" s="87" t="s">
        <v>754</v>
      </c>
      <c r="BC916" s="69">
        <v>0.04</v>
      </c>
      <c r="BD916" s="69"/>
      <c r="BE916" s="224"/>
      <c r="BF916" s="224"/>
      <c r="BG916" s="224"/>
      <c r="BH916" s="224"/>
      <c r="BI916" s="87"/>
      <c r="BJ916" s="224">
        <v>42.5</v>
      </c>
      <c r="BK916" s="224">
        <v>57.5</v>
      </c>
      <c r="BL916" s="764">
        <f t="shared" si="34"/>
        <v>0.73913043478260865</v>
      </c>
      <c r="BM916" s="765">
        <v>1.4</v>
      </c>
      <c r="BN916" s="224" t="s">
        <v>754</v>
      </c>
      <c r="BO916" s="224">
        <v>65.3</v>
      </c>
      <c r="BP916" s="87">
        <v>50.8</v>
      </c>
      <c r="BQ916" s="159"/>
      <c r="BR916" s="766">
        <f t="shared" si="35"/>
        <v>2.2931999999999997</v>
      </c>
      <c r="BS916" s="69">
        <v>74.5</v>
      </c>
      <c r="BT916" s="69">
        <v>10578</v>
      </c>
      <c r="BU916" s="766">
        <f t="shared" si="36"/>
        <v>25.5</v>
      </c>
      <c r="BV916" s="766">
        <f t="shared" si="37"/>
        <v>8.899799999999999</v>
      </c>
      <c r="BW916" s="69">
        <v>11.4</v>
      </c>
      <c r="BX916" s="767">
        <f t="shared" si="38"/>
        <v>1.0373999999999999</v>
      </c>
      <c r="BY916" s="69">
        <v>13.8</v>
      </c>
      <c r="BZ916" s="768">
        <f t="shared" si="39"/>
        <v>1.2558</v>
      </c>
      <c r="CA916" s="69">
        <v>72.599999999999994</v>
      </c>
      <c r="CB916" s="768">
        <f t="shared" si="40"/>
        <v>6.6065999999999994</v>
      </c>
      <c r="CC916" s="69">
        <v>0.6</v>
      </c>
      <c r="CD916" s="224"/>
      <c r="CE916" s="224"/>
      <c r="CF916" s="224"/>
      <c r="CG916" s="224"/>
      <c r="CH916" s="224"/>
      <c r="CI916" s="224"/>
      <c r="CJ916" s="224"/>
      <c r="CK916" s="224"/>
      <c r="CL916" s="224"/>
      <c r="CM916" s="224"/>
      <c r="CN916" s="245"/>
      <c r="CO916" s="18"/>
      <c r="CP916" s="18"/>
      <c r="CQ916" s="18"/>
      <c r="CR916" s="18"/>
      <c r="CS916" s="18"/>
      <c r="CT916" s="18"/>
      <c r="CU916" s="769"/>
      <c r="CV916" s="86"/>
      <c r="CW916" s="224"/>
      <c r="CX916" s="224"/>
      <c r="CY916" s="224"/>
      <c r="CZ916" s="224" t="s">
        <v>930</v>
      </c>
      <c r="DA916" s="770" t="s">
        <v>930</v>
      </c>
      <c r="DB916" s="771"/>
      <c r="DC916" s="772" t="s">
        <v>2520</v>
      </c>
      <c r="DD916" s="224"/>
      <c r="DE916" s="224"/>
      <c r="DF916" s="224"/>
      <c r="DG916" s="224"/>
      <c r="DH916" s="224"/>
      <c r="DI916" s="68"/>
      <c r="DJ916" s="224"/>
      <c r="DK916" s="224"/>
      <c r="DL916" s="224"/>
      <c r="DM916" s="224"/>
      <c r="DN916" s="775" t="s">
        <v>1152</v>
      </c>
      <c r="DO916" s="224"/>
      <c r="DP916" s="545" t="s">
        <v>161</v>
      </c>
      <c r="DQ916" s="230"/>
      <c r="DR916" s="547"/>
      <c r="DS916" s="547"/>
      <c r="DT916" s="230"/>
      <c r="DU916" s="230"/>
      <c r="DV916" s="230"/>
      <c r="DW916" s="230"/>
      <c r="DX916" s="223" t="s">
        <v>863</v>
      </c>
      <c r="DY916" s="223" t="s">
        <v>863</v>
      </c>
      <c r="DZ916" s="230">
        <v>934</v>
      </c>
      <c r="EA916" s="230">
        <v>6.6</v>
      </c>
      <c r="EB916" s="230">
        <v>93.4</v>
      </c>
      <c r="EC916" s="223" t="s">
        <v>863</v>
      </c>
      <c r="ED916" s="223" t="s">
        <v>863</v>
      </c>
      <c r="EE916" s="223" t="s">
        <v>863</v>
      </c>
      <c r="EF916" s="223" t="s">
        <v>863</v>
      </c>
      <c r="EG916" s="230">
        <v>0</v>
      </c>
      <c r="EH916" s="547"/>
      <c r="EI916" s="282"/>
      <c r="EJ916" s="282"/>
      <c r="EK916" s="457"/>
      <c r="EL916" s="457"/>
      <c r="EM916" s="457"/>
      <c r="EN916" s="457"/>
      <c r="EO916" s="457"/>
      <c r="EP916" s="548"/>
      <c r="EQ916" s="548"/>
      <c r="ER916" s="457"/>
      <c r="ES916" s="548"/>
      <c r="ET916" s="548"/>
      <c r="EU916" s="457"/>
      <c r="EV916" s="457"/>
      <c r="EW916" s="233"/>
      <c r="EX916" s="992">
        <v>75</v>
      </c>
      <c r="EY916" s="950"/>
      <c r="EZ916" s="950"/>
      <c r="FA916" s="950">
        <v>38220</v>
      </c>
      <c r="FB916" s="950"/>
      <c r="FC916" s="951"/>
      <c r="FD916" s="607">
        <f t="shared" si="41"/>
        <v>0</v>
      </c>
      <c r="FE916" s="93"/>
      <c r="FF916" s="93"/>
      <c r="FG916" s="93"/>
      <c r="FH916" s="93"/>
      <c r="FI916" s="589"/>
      <c r="FJ916" s="589"/>
      <c r="FK916" s="589"/>
      <c r="FL916" s="591"/>
      <c r="FM916" s="952"/>
      <c r="FN916" s="952"/>
      <c r="FO916" s="953"/>
      <c r="FP916" s="544"/>
      <c r="FQ916" s="93"/>
      <c r="FR916" s="101"/>
      <c r="FS916" s="954">
        <f t="shared" si="42"/>
        <v>0.77500000000000002</v>
      </c>
      <c r="FT916" s="93"/>
      <c r="FU916" s="955">
        <v>15.3</v>
      </c>
      <c r="FV916" s="954">
        <v>0.71</v>
      </c>
      <c r="FW916" s="93"/>
      <c r="FX916" s="93"/>
      <c r="FY916" s="93"/>
      <c r="FZ916" s="93"/>
      <c r="GA916" s="93"/>
      <c r="GB916" s="93"/>
      <c r="GC916" s="260"/>
      <c r="GD916" s="260"/>
      <c r="GE916" s="260"/>
      <c r="GF916" s="260"/>
      <c r="GG916" s="260"/>
      <c r="GH916" s="260"/>
      <c r="GI916" s="260"/>
      <c r="GJ916" s="260"/>
      <c r="GK916" s="260"/>
      <c r="GL916" s="260"/>
      <c r="GM916" s="260"/>
      <c r="GN916" s="260"/>
      <c r="GO916" s="260"/>
      <c r="GP916" s="260"/>
      <c r="GQ916" s="260"/>
    </row>
    <row r="917" spans="1:201" s="63" customFormat="1" hidden="1" x14ac:dyDescent="0.25">
      <c r="A917" s="101">
        <v>798</v>
      </c>
      <c r="B917" s="228">
        <f>COUNTIFS($E$1:E917,E917,$G$1:G917,G917)</f>
        <v>1</v>
      </c>
      <c r="C917" s="228"/>
      <c r="D917" s="966">
        <v>10775</v>
      </c>
      <c r="E917" s="233" t="s">
        <v>2521</v>
      </c>
      <c r="F917" s="107" t="s">
        <v>73</v>
      </c>
      <c r="G917" s="230">
        <v>7403182072</v>
      </c>
      <c r="H917" s="230">
        <v>45</v>
      </c>
      <c r="I917" s="107" t="s">
        <v>2517</v>
      </c>
      <c r="J917" s="107" t="s">
        <v>455</v>
      </c>
      <c r="K917" s="749" t="s">
        <v>53</v>
      </c>
      <c r="L917" s="107" t="s">
        <v>48</v>
      </c>
      <c r="M917" s="230">
        <v>9</v>
      </c>
      <c r="N917" s="108" t="s">
        <v>2522</v>
      </c>
      <c r="O917" s="108" t="s">
        <v>863</v>
      </c>
      <c r="P917" s="227"/>
      <c r="Q917" s="226" t="s">
        <v>2456</v>
      </c>
      <c r="R917" s="750"/>
      <c r="S917" s="750"/>
      <c r="T917" s="181"/>
      <c r="U917" s="181"/>
      <c r="V917" s="181"/>
      <c r="W917" s="751" t="s">
        <v>2493</v>
      </c>
      <c r="X917" s="751"/>
      <c r="Y917" s="181"/>
      <c r="Z917" s="168"/>
      <c r="AA917" s="73"/>
      <c r="AB917" s="227" t="s">
        <v>2519</v>
      </c>
      <c r="AC917" s="86"/>
      <c r="AD917" s="774">
        <v>171</v>
      </c>
      <c r="AE917" s="755">
        <v>1500</v>
      </c>
      <c r="AF917" s="224"/>
      <c r="AG917" s="224"/>
      <c r="AH917" s="224" t="s">
        <v>158</v>
      </c>
      <c r="AI917" s="755">
        <v>200</v>
      </c>
      <c r="AJ917" s="224"/>
      <c r="AK917" s="224"/>
      <c r="AL917" s="755"/>
      <c r="AM917" s="224"/>
      <c r="AN917" s="224"/>
      <c r="AO917" s="224"/>
      <c r="AP917" s="756">
        <v>80.5</v>
      </c>
      <c r="AQ917" s="757">
        <v>14.5</v>
      </c>
      <c r="AR917" s="758">
        <v>4.5999999999999996</v>
      </c>
      <c r="AS917" s="759">
        <f t="shared" si="30"/>
        <v>99.6</v>
      </c>
      <c r="AT917" s="760">
        <f t="shared" si="31"/>
        <v>5.5517241379310347</v>
      </c>
      <c r="AU917" s="22">
        <f t="shared" si="32"/>
        <v>25.537931034482757</v>
      </c>
      <c r="AV917" s="761">
        <f t="shared" si="33"/>
        <v>4.2146596858638743</v>
      </c>
      <c r="AW917" s="224">
        <v>72.900000000000006</v>
      </c>
      <c r="AX917" s="762">
        <v>4.0999999999999996</v>
      </c>
      <c r="AY917" s="224">
        <v>5</v>
      </c>
      <c r="AZ917" s="224" t="s">
        <v>754</v>
      </c>
      <c r="BA917" s="763">
        <v>23.2</v>
      </c>
      <c r="BB917" s="87" t="s">
        <v>754</v>
      </c>
      <c r="BC917" s="69">
        <v>0.1</v>
      </c>
      <c r="BD917" s="69"/>
      <c r="BE917" s="224"/>
      <c r="BF917" s="224"/>
      <c r="BG917" s="224"/>
      <c r="BH917" s="224"/>
      <c r="BI917" s="87"/>
      <c r="BJ917" s="224">
        <v>64</v>
      </c>
      <c r="BK917" s="224">
        <v>36</v>
      </c>
      <c r="BL917" s="764">
        <f t="shared" si="34"/>
        <v>1.7777777777777777</v>
      </c>
      <c r="BM917" s="765">
        <v>1.4</v>
      </c>
      <c r="BN917" s="224" t="s">
        <v>754</v>
      </c>
      <c r="BO917" s="224">
        <v>46.6</v>
      </c>
      <c r="BP917" s="87">
        <v>40.200000000000003</v>
      </c>
      <c r="BQ917" s="159"/>
      <c r="BR917" s="766">
        <f t="shared" si="35"/>
        <v>10.295000000000002</v>
      </c>
      <c r="BS917" s="69">
        <v>86.5</v>
      </c>
      <c r="BT917" s="69">
        <v>14754</v>
      </c>
      <c r="BU917" s="766">
        <f t="shared" si="36"/>
        <v>13.5</v>
      </c>
      <c r="BV917" s="766">
        <f t="shared" si="37"/>
        <v>14.239000000000001</v>
      </c>
      <c r="BW917" s="69">
        <v>30.8</v>
      </c>
      <c r="BX917" s="767">
        <f t="shared" si="38"/>
        <v>4.4660000000000002</v>
      </c>
      <c r="BY917" s="69">
        <v>40.200000000000003</v>
      </c>
      <c r="BZ917" s="768">
        <f t="shared" si="39"/>
        <v>5.8290000000000006</v>
      </c>
      <c r="CA917" s="69">
        <v>27.2</v>
      </c>
      <c r="CB917" s="768">
        <f t="shared" si="40"/>
        <v>3.944</v>
      </c>
      <c r="CC917" s="69">
        <v>1.7</v>
      </c>
      <c r="CD917" s="224"/>
      <c r="CE917" s="224"/>
      <c r="CF917" s="224"/>
      <c r="CG917" s="224"/>
      <c r="CH917" s="224"/>
      <c r="CI917" s="224"/>
      <c r="CJ917" s="224"/>
      <c r="CK917" s="224"/>
      <c r="CL917" s="224"/>
      <c r="CM917" s="224"/>
      <c r="CN917" s="245"/>
      <c r="CO917" s="18"/>
      <c r="CP917" s="18"/>
      <c r="CQ917" s="18"/>
      <c r="CR917" s="18"/>
      <c r="CS917" s="18"/>
      <c r="CT917" s="18"/>
      <c r="CU917" s="769"/>
      <c r="CV917" s="86"/>
      <c r="CW917" s="224"/>
      <c r="CX917" s="224"/>
      <c r="CY917" s="224"/>
      <c r="CZ917" s="224" t="s">
        <v>928</v>
      </c>
      <c r="DA917" s="770" t="s">
        <v>928</v>
      </c>
      <c r="DB917" s="771"/>
      <c r="DC917" s="772" t="s">
        <v>2520</v>
      </c>
      <c r="DD917" s="224"/>
      <c r="DE917" s="224"/>
      <c r="DF917" s="224"/>
      <c r="DG917" s="224"/>
      <c r="DH917" s="224"/>
      <c r="DI917" s="68"/>
      <c r="DJ917" s="224"/>
      <c r="DK917" s="224"/>
      <c r="DL917" s="224"/>
      <c r="DM917" s="224"/>
      <c r="DN917" s="775" t="s">
        <v>1151</v>
      </c>
      <c r="DO917" s="224"/>
      <c r="DP917" s="545" t="s">
        <v>158</v>
      </c>
      <c r="DQ917" s="230"/>
      <c r="DR917" s="547"/>
      <c r="DS917" s="547"/>
      <c r="DT917" s="230"/>
      <c r="DU917" s="230"/>
      <c r="DV917" s="230"/>
      <c r="DW917" s="230"/>
      <c r="DX917" s="223" t="s">
        <v>863</v>
      </c>
      <c r="DY917" s="223" t="s">
        <v>863</v>
      </c>
      <c r="DZ917" s="230">
        <v>388</v>
      </c>
      <c r="EA917" s="230">
        <v>6.4</v>
      </c>
      <c r="EB917" s="230">
        <v>93.6</v>
      </c>
      <c r="EC917" s="223" t="s">
        <v>863</v>
      </c>
      <c r="ED917" s="223" t="s">
        <v>863</v>
      </c>
      <c r="EE917" s="223" t="s">
        <v>863</v>
      </c>
      <c r="EF917" s="223" t="s">
        <v>863</v>
      </c>
      <c r="EG917" s="230">
        <v>0</v>
      </c>
      <c r="EH917" s="547"/>
      <c r="EI917" s="282"/>
      <c r="EJ917" s="282"/>
      <c r="EK917" s="457"/>
      <c r="EL917" s="457"/>
      <c r="EM917" s="457"/>
      <c r="EN917" s="457"/>
      <c r="EO917" s="457"/>
      <c r="EP917" s="548"/>
      <c r="EQ917" s="548"/>
      <c r="ER917" s="457"/>
      <c r="ES917" s="548"/>
      <c r="ET917" s="548"/>
      <c r="EU917" s="457"/>
      <c r="EV917" s="457"/>
      <c r="EW917" s="233"/>
      <c r="EX917" s="992">
        <v>75</v>
      </c>
      <c r="EY917" s="950"/>
      <c r="EZ917" s="950"/>
      <c r="FA917" s="950">
        <v>38220</v>
      </c>
      <c r="FB917" s="950"/>
      <c r="FC917" s="951"/>
      <c r="FD917" s="607">
        <f t="shared" si="41"/>
        <v>0</v>
      </c>
      <c r="FE917" s="93"/>
      <c r="FF917" s="93"/>
      <c r="FG917" s="93"/>
      <c r="FH917" s="93"/>
      <c r="FI917" s="589"/>
      <c r="FJ917" s="589"/>
      <c r="FK917" s="589"/>
      <c r="FL917" s="591"/>
      <c r="FM917" s="952"/>
      <c r="FN917" s="952"/>
      <c r="FO917" s="953"/>
      <c r="FP917" s="544"/>
      <c r="FQ917" s="93"/>
      <c r="FR917" s="101"/>
      <c r="FS917" s="954">
        <f t="shared" si="42"/>
        <v>0.17100000000000001</v>
      </c>
      <c r="FT917" s="93"/>
      <c r="FU917" s="955">
        <v>5.9</v>
      </c>
      <c r="FV917" s="954">
        <v>0.16</v>
      </c>
      <c r="FW917" s="93"/>
      <c r="FX917" s="93"/>
      <c r="FY917" s="93"/>
      <c r="FZ917" s="93"/>
      <c r="GA917" s="93"/>
      <c r="GB917" s="93"/>
      <c r="GC917" s="260"/>
      <c r="GD917" s="260"/>
      <c r="GE917" s="260"/>
      <c r="GF917" s="260"/>
      <c r="GG917" s="260"/>
      <c r="GH917" s="260"/>
      <c r="GI917" s="260"/>
      <c r="GJ917" s="260"/>
      <c r="GK917" s="260"/>
      <c r="GL917" s="260"/>
      <c r="GM917" s="260"/>
      <c r="GN917" s="260"/>
      <c r="GO917" s="260"/>
      <c r="GP917" s="260"/>
      <c r="GQ917" s="260"/>
    </row>
    <row r="918" spans="1:201" s="63" customFormat="1" hidden="1" x14ac:dyDescent="0.25">
      <c r="A918" s="101">
        <v>799</v>
      </c>
      <c r="B918" s="228">
        <f>COUNTIFS($E$1:E918,E918,$G$1:G918,G918)</f>
        <v>1</v>
      </c>
      <c r="C918" s="228"/>
      <c r="D918" s="966">
        <v>10781</v>
      </c>
      <c r="E918" s="233" t="s">
        <v>2523</v>
      </c>
      <c r="F918" s="107" t="s">
        <v>2524</v>
      </c>
      <c r="G918" s="230">
        <v>9211265712</v>
      </c>
      <c r="H918" s="230">
        <v>27</v>
      </c>
      <c r="I918" s="107" t="s">
        <v>2525</v>
      </c>
      <c r="J918" s="107" t="s">
        <v>2526</v>
      </c>
      <c r="K918" s="749" t="s">
        <v>53</v>
      </c>
      <c r="L918" s="107" t="s">
        <v>48</v>
      </c>
      <c r="M918" s="230">
        <v>23</v>
      </c>
      <c r="N918" s="108" t="s">
        <v>574</v>
      </c>
      <c r="O918" s="108" t="s">
        <v>863</v>
      </c>
      <c r="P918" s="227"/>
      <c r="Q918" s="226" t="s">
        <v>2456</v>
      </c>
      <c r="R918" s="750"/>
      <c r="S918" s="750"/>
      <c r="T918" s="181"/>
      <c r="U918" s="181"/>
      <c r="V918" s="181"/>
      <c r="W918" s="751" t="s">
        <v>2493</v>
      </c>
      <c r="X918" s="751"/>
      <c r="Y918" s="181"/>
      <c r="Z918" s="168"/>
      <c r="AA918" s="73"/>
      <c r="AB918" s="227" t="s">
        <v>2527</v>
      </c>
      <c r="AC918" s="86"/>
      <c r="AD918" s="774">
        <v>5705</v>
      </c>
      <c r="AE918" s="755">
        <v>131000</v>
      </c>
      <c r="AF918" s="224"/>
      <c r="AG918" s="224"/>
      <c r="AH918" s="224" t="s">
        <v>161</v>
      </c>
      <c r="AI918" s="755">
        <v>10000</v>
      </c>
      <c r="AJ918" s="224"/>
      <c r="AK918" s="224"/>
      <c r="AL918" s="755"/>
      <c r="AM918" s="224"/>
      <c r="AN918" s="224"/>
      <c r="AO918" s="224"/>
      <c r="AP918" s="756">
        <v>3</v>
      </c>
      <c r="AQ918" s="757">
        <v>13.2</v>
      </c>
      <c r="AR918" s="758">
        <v>83.6</v>
      </c>
      <c r="AS918" s="759">
        <f t="shared" si="30"/>
        <v>99.8</v>
      </c>
      <c r="AT918" s="760">
        <f t="shared" si="31"/>
        <v>0.22727272727272729</v>
      </c>
      <c r="AU918" s="22">
        <f t="shared" si="32"/>
        <v>19</v>
      </c>
      <c r="AV918" s="761">
        <f t="shared" si="33"/>
        <v>3.0991735537190084E-2</v>
      </c>
      <c r="AW918" s="224">
        <v>2.4</v>
      </c>
      <c r="AX918" s="762">
        <v>0.3</v>
      </c>
      <c r="AY918" s="224">
        <v>10.5</v>
      </c>
      <c r="AZ918" s="224" t="s">
        <v>754</v>
      </c>
      <c r="BA918" s="763">
        <v>57.1</v>
      </c>
      <c r="BB918" s="87" t="s">
        <v>754</v>
      </c>
      <c r="BC918" s="69">
        <v>0.5</v>
      </c>
      <c r="BD918" s="69"/>
      <c r="BE918" s="224"/>
      <c r="BF918" s="224"/>
      <c r="BG918" s="224"/>
      <c r="BH918" s="224"/>
      <c r="BI918" s="87"/>
      <c r="BJ918" s="224">
        <v>64.2</v>
      </c>
      <c r="BK918" s="224">
        <v>35.799999999999997</v>
      </c>
      <c r="BL918" s="764">
        <f t="shared" si="34"/>
        <v>1.793296089385475</v>
      </c>
      <c r="BM918" s="765">
        <v>0</v>
      </c>
      <c r="BN918" s="224" t="s">
        <v>754</v>
      </c>
      <c r="BO918" s="224">
        <v>42.1</v>
      </c>
      <c r="BP918" s="87">
        <v>36.299999999999997</v>
      </c>
      <c r="BQ918" s="159"/>
      <c r="BR918" s="766">
        <f t="shared" si="35"/>
        <v>10.5732</v>
      </c>
      <c r="BS918" s="69">
        <v>97.4</v>
      </c>
      <c r="BT918" s="69">
        <v>16042</v>
      </c>
      <c r="BU918" s="766">
        <f t="shared" si="36"/>
        <v>2.5999999999999943</v>
      </c>
      <c r="BV918" s="766">
        <f t="shared" si="37"/>
        <v>12.988799999999999</v>
      </c>
      <c r="BW918" s="69">
        <v>35.5</v>
      </c>
      <c r="BX918" s="767">
        <f t="shared" si="38"/>
        <v>4.6859999999999999</v>
      </c>
      <c r="BY918" s="69">
        <v>44.6</v>
      </c>
      <c r="BZ918" s="768">
        <f t="shared" si="39"/>
        <v>5.8872</v>
      </c>
      <c r="CA918" s="69">
        <v>18.3</v>
      </c>
      <c r="CB918" s="768">
        <f t="shared" si="40"/>
        <v>2.4156</v>
      </c>
      <c r="CC918" s="69">
        <v>0.2</v>
      </c>
      <c r="CD918" s="224"/>
      <c r="CE918" s="224"/>
      <c r="CF918" s="224"/>
      <c r="CG918" s="224"/>
      <c r="CH918" s="224"/>
      <c r="CI918" s="224"/>
      <c r="CJ918" s="224"/>
      <c r="CK918" s="224"/>
      <c r="CL918" s="224"/>
      <c r="CM918" s="224"/>
      <c r="CN918" s="245"/>
      <c r="CO918" s="18"/>
      <c r="CP918" s="18"/>
      <c r="CQ918" s="18"/>
      <c r="CR918" s="18"/>
      <c r="CS918" s="18"/>
      <c r="CT918" s="18"/>
      <c r="CU918" s="769"/>
      <c r="CV918" s="86"/>
      <c r="CW918" s="224"/>
      <c r="CX918" s="224"/>
      <c r="CY918" s="224"/>
      <c r="CZ918" s="224" t="s">
        <v>936</v>
      </c>
      <c r="DA918" s="770" t="s">
        <v>936</v>
      </c>
      <c r="DB918" s="771"/>
      <c r="DC918" s="772" t="s">
        <v>2528</v>
      </c>
      <c r="DD918" s="224"/>
      <c r="DE918" s="224"/>
      <c r="DF918" s="224"/>
      <c r="DG918" s="224"/>
      <c r="DH918" s="224"/>
      <c r="DI918" s="68"/>
      <c r="DJ918" s="224"/>
      <c r="DK918" s="224"/>
      <c r="DL918" s="224"/>
      <c r="DM918" s="224"/>
      <c r="DN918" s="775" t="s">
        <v>1151</v>
      </c>
      <c r="DO918" s="224"/>
      <c r="DP918" s="545" t="s">
        <v>161</v>
      </c>
      <c r="DQ918" s="230"/>
      <c r="DR918" s="547"/>
      <c r="DS918" s="547"/>
      <c r="DT918" s="230"/>
      <c r="DU918" s="230"/>
      <c r="DV918" s="230"/>
      <c r="DW918" s="230"/>
      <c r="DX918" s="223" t="s">
        <v>863</v>
      </c>
      <c r="DY918" s="223" t="s">
        <v>863</v>
      </c>
      <c r="DZ918" s="223" t="s">
        <v>863</v>
      </c>
      <c r="EA918" s="223" t="s">
        <v>863</v>
      </c>
      <c r="EB918" s="223" t="s">
        <v>863</v>
      </c>
      <c r="EC918" s="223" t="s">
        <v>863</v>
      </c>
      <c r="ED918" s="223" t="s">
        <v>863</v>
      </c>
      <c r="EE918" s="223" t="s">
        <v>863</v>
      </c>
      <c r="EF918" s="223" t="s">
        <v>863</v>
      </c>
      <c r="EG918" s="223" t="s">
        <v>863</v>
      </c>
      <c r="EH918" s="547"/>
      <c r="EI918" s="282"/>
      <c r="EJ918" s="282"/>
      <c r="EK918" s="457"/>
      <c r="EL918" s="457"/>
      <c r="EM918" s="457"/>
      <c r="EN918" s="457"/>
      <c r="EO918" s="457"/>
      <c r="EP918" s="548"/>
      <c r="EQ918" s="548"/>
      <c r="ER918" s="457"/>
      <c r="ES918" s="548"/>
      <c r="ET918" s="548"/>
      <c r="EU918" s="457"/>
      <c r="EV918" s="457"/>
      <c r="EW918" s="233"/>
      <c r="EX918" s="992">
        <v>75</v>
      </c>
      <c r="EY918" s="950">
        <v>161979</v>
      </c>
      <c r="EZ918" s="950">
        <v>4000</v>
      </c>
      <c r="FA918" s="950">
        <v>38220</v>
      </c>
      <c r="FB918" s="950">
        <v>43637</v>
      </c>
      <c r="FC918" s="951">
        <f t="shared" ref="FC918:FC961" si="43">FB918/EZ918*FA918/EX918</f>
        <v>5559.3538000000008</v>
      </c>
      <c r="FD918" s="607">
        <f t="shared" si="41"/>
        <v>127865.13740000002</v>
      </c>
      <c r="FE918" s="93"/>
      <c r="FF918" s="93"/>
      <c r="FG918" s="93"/>
      <c r="FH918" s="93"/>
      <c r="FI918" s="589"/>
      <c r="FJ918" s="589"/>
      <c r="FK918" s="589"/>
      <c r="FL918" s="591"/>
      <c r="FM918" s="952"/>
      <c r="FN918" s="952"/>
      <c r="FO918" s="953"/>
      <c r="FP918" s="544"/>
      <c r="FQ918" s="93"/>
      <c r="FR918" s="101"/>
      <c r="FS918" s="954">
        <f t="shared" si="42"/>
        <v>5.7050000000000001</v>
      </c>
      <c r="FT918" s="93"/>
      <c r="FU918" s="955">
        <f t="shared" ref="FU918:FU961" si="44">FB918*100/EY918</f>
        <v>26.939911963896556</v>
      </c>
      <c r="FV918" s="954">
        <f t="shared" ref="FV918:FV961" si="45">FC918/1000</f>
        <v>5.5593538000000011</v>
      </c>
      <c r="FW918" s="93"/>
      <c r="FX918" s="93"/>
      <c r="FY918" s="93"/>
      <c r="FZ918" s="93"/>
      <c r="GA918" s="93"/>
      <c r="GB918" s="93"/>
      <c r="GC918" s="260"/>
      <c r="GD918" s="260"/>
      <c r="GE918" s="260"/>
      <c r="GF918" s="260"/>
      <c r="GG918" s="260"/>
      <c r="GH918" s="260"/>
      <c r="GI918" s="260"/>
      <c r="GJ918" s="260"/>
      <c r="GK918" s="260"/>
      <c r="GL918" s="260"/>
      <c r="GM918" s="260"/>
      <c r="GN918" s="260"/>
      <c r="GO918" s="260"/>
      <c r="GP918" s="260"/>
      <c r="GQ918" s="260"/>
    </row>
    <row r="919" spans="1:201" s="63" customFormat="1" hidden="1" x14ac:dyDescent="0.25">
      <c r="A919" s="101">
        <v>800</v>
      </c>
      <c r="B919" s="228">
        <f>COUNTIFS($E$1:E919,E919,$G$1:G919,G919)</f>
        <v>1</v>
      </c>
      <c r="C919" s="228"/>
      <c r="D919" s="966">
        <v>10782</v>
      </c>
      <c r="E919" s="233" t="s">
        <v>2529</v>
      </c>
      <c r="F919" s="107" t="s">
        <v>1687</v>
      </c>
      <c r="G919" s="230">
        <v>6653292316</v>
      </c>
      <c r="H919" s="230">
        <v>53</v>
      </c>
      <c r="I919" s="107" t="s">
        <v>2525</v>
      </c>
      <c r="J919" s="107" t="s">
        <v>2530</v>
      </c>
      <c r="K919" s="749" t="s">
        <v>53</v>
      </c>
      <c r="L919" s="107" t="s">
        <v>48</v>
      </c>
      <c r="M919" s="230">
        <v>24</v>
      </c>
      <c r="N919" s="108" t="s">
        <v>825</v>
      </c>
      <c r="O919" s="108" t="s">
        <v>863</v>
      </c>
      <c r="P919" s="227"/>
      <c r="Q919" s="226" t="s">
        <v>2456</v>
      </c>
      <c r="R919" s="750"/>
      <c r="S919" s="750"/>
      <c r="T919" s="181"/>
      <c r="U919" s="181"/>
      <c r="V919" s="181"/>
      <c r="W919" s="751" t="s">
        <v>2493</v>
      </c>
      <c r="X919" s="751"/>
      <c r="Y919" s="181"/>
      <c r="Z919" s="168"/>
      <c r="AA919" s="73"/>
      <c r="AB919" s="227" t="s">
        <v>2527</v>
      </c>
      <c r="AC919" s="86"/>
      <c r="AD919" s="774">
        <v>180</v>
      </c>
      <c r="AE919" s="755">
        <v>4300</v>
      </c>
      <c r="AF919" s="224"/>
      <c r="AG919" s="224"/>
      <c r="AH919" s="224" t="s">
        <v>161</v>
      </c>
      <c r="AI919" s="755">
        <v>500</v>
      </c>
      <c r="AJ919" s="224"/>
      <c r="AK919" s="224"/>
      <c r="AL919" s="755"/>
      <c r="AM919" s="224"/>
      <c r="AN919" s="224"/>
      <c r="AO919" s="224"/>
      <c r="AP919" s="756">
        <v>45.1</v>
      </c>
      <c r="AQ919" s="757">
        <v>43.9</v>
      </c>
      <c r="AR919" s="758">
        <v>10.3</v>
      </c>
      <c r="AS919" s="759">
        <f t="shared" si="30"/>
        <v>99.300000000000011</v>
      </c>
      <c r="AT919" s="760">
        <f t="shared" si="31"/>
        <v>1.0273348519362187</v>
      </c>
      <c r="AU919" s="22">
        <f t="shared" si="32"/>
        <v>10.581548974943052</v>
      </c>
      <c r="AV919" s="761">
        <f t="shared" si="33"/>
        <v>0.83210332103321027</v>
      </c>
      <c r="AW919" s="224">
        <v>39.799999999999997</v>
      </c>
      <c r="AX919" s="762">
        <v>1.6</v>
      </c>
      <c r="AY919" s="224">
        <v>3.6</v>
      </c>
      <c r="AZ919" s="224" t="s">
        <v>754</v>
      </c>
      <c r="BA919" s="763">
        <v>44.6</v>
      </c>
      <c r="BB919" s="87" t="s">
        <v>754</v>
      </c>
      <c r="BC919" s="69">
        <v>7.0000000000000007E-2</v>
      </c>
      <c r="BD919" s="69"/>
      <c r="BE919" s="224"/>
      <c r="BF919" s="224"/>
      <c r="BG919" s="224"/>
      <c r="BH919" s="224"/>
      <c r="BI919" s="87"/>
      <c r="BJ919" s="224">
        <v>55.7</v>
      </c>
      <c r="BK919" s="224">
        <v>44.3</v>
      </c>
      <c r="BL919" s="764">
        <f t="shared" si="34"/>
        <v>1.2573363431151243</v>
      </c>
      <c r="BM919" s="765">
        <v>0.2</v>
      </c>
      <c r="BN919" s="224" t="s">
        <v>754</v>
      </c>
      <c r="BO919" s="224">
        <v>47.6</v>
      </c>
      <c r="BP919" s="87">
        <v>44.4</v>
      </c>
      <c r="BQ919" s="159"/>
      <c r="BR919" s="766">
        <f t="shared" si="35"/>
        <v>22.345099999999999</v>
      </c>
      <c r="BS919" s="69">
        <v>95.2</v>
      </c>
      <c r="BT919" s="69">
        <v>11146</v>
      </c>
      <c r="BU919" s="766">
        <f t="shared" si="36"/>
        <v>4.7999999999999972</v>
      </c>
      <c r="BV919" s="766">
        <f t="shared" si="37"/>
        <v>43.460999999999999</v>
      </c>
      <c r="BW919" s="69">
        <v>17.2</v>
      </c>
      <c r="BX919" s="767">
        <f t="shared" si="38"/>
        <v>7.5507999999999988</v>
      </c>
      <c r="BY919" s="69">
        <v>33.700000000000003</v>
      </c>
      <c r="BZ919" s="768">
        <f t="shared" si="39"/>
        <v>14.7943</v>
      </c>
      <c r="CA919" s="69">
        <v>48.1</v>
      </c>
      <c r="CB919" s="768">
        <f t="shared" si="40"/>
        <v>21.1159</v>
      </c>
      <c r="CC919" s="69">
        <v>2</v>
      </c>
      <c r="CD919" s="224"/>
      <c r="CE919" s="224"/>
      <c r="CF919" s="224"/>
      <c r="CG919" s="224"/>
      <c r="CH919" s="224"/>
      <c r="CI919" s="224"/>
      <c r="CJ919" s="224"/>
      <c r="CK919" s="224"/>
      <c r="CL919" s="224"/>
      <c r="CM919" s="224"/>
      <c r="CN919" s="245"/>
      <c r="CO919" s="18"/>
      <c r="CP919" s="18"/>
      <c r="CQ919" s="18"/>
      <c r="CR919" s="18"/>
      <c r="CS919" s="18"/>
      <c r="CT919" s="18"/>
      <c r="CU919" s="769"/>
      <c r="CV919" s="86"/>
      <c r="CW919" s="224"/>
      <c r="CX919" s="224"/>
      <c r="CY919" s="224"/>
      <c r="CZ919" s="224" t="s">
        <v>930</v>
      </c>
      <c r="DA919" s="770" t="s">
        <v>935</v>
      </c>
      <c r="DB919" s="771"/>
      <c r="DC919" s="772" t="s">
        <v>2531</v>
      </c>
      <c r="DD919" s="224"/>
      <c r="DE919" s="224"/>
      <c r="DF919" s="224"/>
      <c r="DG919" s="224"/>
      <c r="DH919" s="224"/>
      <c r="DI919" s="68"/>
      <c r="DJ919" s="224"/>
      <c r="DK919" s="224"/>
      <c r="DL919" s="224"/>
      <c r="DM919" s="224"/>
      <c r="DN919" s="65" t="s">
        <v>1152</v>
      </c>
      <c r="DO919" s="224"/>
      <c r="DP919" s="545" t="s">
        <v>161</v>
      </c>
      <c r="DQ919" s="230"/>
      <c r="DR919" s="547"/>
      <c r="DS919" s="547"/>
      <c r="DT919" s="230"/>
      <c r="DU919" s="230"/>
      <c r="DV919" s="230"/>
      <c r="DW919" s="230"/>
      <c r="DX919" s="223" t="s">
        <v>863</v>
      </c>
      <c r="DY919" s="223" t="s">
        <v>863</v>
      </c>
      <c r="DZ919" s="223" t="s">
        <v>863</v>
      </c>
      <c r="EA919" s="223" t="s">
        <v>863</v>
      </c>
      <c r="EB919" s="223" t="s">
        <v>863</v>
      </c>
      <c r="EC919" s="223" t="s">
        <v>863</v>
      </c>
      <c r="ED919" s="223" t="s">
        <v>863</v>
      </c>
      <c r="EE919" s="223" t="s">
        <v>863</v>
      </c>
      <c r="EF919" s="223" t="s">
        <v>863</v>
      </c>
      <c r="EG919" s="223" t="s">
        <v>863</v>
      </c>
      <c r="EH919" s="547"/>
      <c r="EI919" s="282"/>
      <c r="EJ919" s="282"/>
      <c r="EK919" s="457"/>
      <c r="EL919" s="457"/>
      <c r="EM919" s="457"/>
      <c r="EN919" s="457"/>
      <c r="EO919" s="457"/>
      <c r="EP919" s="548"/>
      <c r="EQ919" s="548"/>
      <c r="ER919" s="457"/>
      <c r="ES919" s="548"/>
      <c r="ET919" s="548"/>
      <c r="EU919" s="457"/>
      <c r="EV919" s="457"/>
      <c r="EW919" s="233"/>
      <c r="EX919" s="992">
        <v>75</v>
      </c>
      <c r="EY919" s="950">
        <v>6626</v>
      </c>
      <c r="EZ919" s="950">
        <v>4000</v>
      </c>
      <c r="FA919" s="950">
        <v>38220</v>
      </c>
      <c r="FB919" s="950">
        <v>1090</v>
      </c>
      <c r="FC919" s="951">
        <f t="shared" si="43"/>
        <v>138.86600000000001</v>
      </c>
      <c r="FD919" s="607">
        <f t="shared" si="41"/>
        <v>3332.7840000000006</v>
      </c>
      <c r="FE919" s="93"/>
      <c r="FF919" s="93"/>
      <c r="FG919" s="93"/>
      <c r="FH919" s="93"/>
      <c r="FI919" s="589"/>
      <c r="FJ919" s="589"/>
      <c r="FK919" s="589"/>
      <c r="FL919" s="591"/>
      <c r="FM919" s="952"/>
      <c r="FN919" s="952"/>
      <c r="FO919" s="953"/>
      <c r="FP919" s="544"/>
      <c r="FQ919" s="93"/>
      <c r="FR919" s="101"/>
      <c r="FS919" s="954">
        <f t="shared" si="42"/>
        <v>0.18</v>
      </c>
      <c r="FT919" s="93"/>
      <c r="FU919" s="955">
        <f t="shared" si="44"/>
        <v>16.450347117416239</v>
      </c>
      <c r="FV919" s="954">
        <f t="shared" si="45"/>
        <v>0.13886600000000002</v>
      </c>
      <c r="FW919" s="93"/>
      <c r="FX919" s="93"/>
      <c r="FY919" s="93"/>
      <c r="FZ919" s="93"/>
      <c r="GA919" s="93"/>
      <c r="GB919" s="93"/>
      <c r="GC919" s="260"/>
      <c r="GD919" s="260"/>
      <c r="GE919" s="260"/>
      <c r="GF919" s="260"/>
      <c r="GG919" s="260"/>
      <c r="GH919" s="260"/>
      <c r="GI919" s="260"/>
      <c r="GJ919" s="260"/>
      <c r="GK919" s="260"/>
      <c r="GL919" s="260"/>
      <c r="GM919" s="260"/>
      <c r="GN919" s="260"/>
      <c r="GO919" s="260"/>
      <c r="GP919" s="260"/>
      <c r="GQ919" s="260"/>
    </row>
    <row r="920" spans="1:201" s="63" customFormat="1" hidden="1" x14ac:dyDescent="0.25">
      <c r="A920" s="101">
        <v>801</v>
      </c>
      <c r="B920" s="228">
        <f>COUNTIFS($E$1:E920,E920,$G$1:G920,G920)</f>
        <v>1</v>
      </c>
      <c r="C920" s="228"/>
      <c r="D920" s="966">
        <v>10786</v>
      </c>
      <c r="E920" s="233" t="s">
        <v>2532</v>
      </c>
      <c r="F920" s="107" t="s">
        <v>61</v>
      </c>
      <c r="G920" s="230">
        <v>480417168</v>
      </c>
      <c r="H920" s="230">
        <v>71</v>
      </c>
      <c r="I920" s="107" t="s">
        <v>2533</v>
      </c>
      <c r="J920" s="107" t="s">
        <v>27</v>
      </c>
      <c r="K920" s="749" t="s">
        <v>28</v>
      </c>
      <c r="L920" s="107" t="s">
        <v>48</v>
      </c>
      <c r="M920" s="230">
        <v>10</v>
      </c>
      <c r="N920" s="108" t="s">
        <v>2282</v>
      </c>
      <c r="O920" s="108" t="s">
        <v>863</v>
      </c>
      <c r="P920" s="227"/>
      <c r="Q920" s="226" t="s">
        <v>2456</v>
      </c>
      <c r="R920" s="750"/>
      <c r="S920" s="750"/>
      <c r="T920" s="181"/>
      <c r="U920" s="181"/>
      <c r="V920" s="181"/>
      <c r="W920" s="751" t="s">
        <v>2493</v>
      </c>
      <c r="X920" s="751"/>
      <c r="Y920" s="181"/>
      <c r="Z920" s="168"/>
      <c r="AA920" s="73"/>
      <c r="AB920" s="227" t="s">
        <v>2534</v>
      </c>
      <c r="AC920" s="86"/>
      <c r="AD920" s="774">
        <v>217</v>
      </c>
      <c r="AE920" s="755">
        <v>2200</v>
      </c>
      <c r="AF920" s="224"/>
      <c r="AG920" s="224"/>
      <c r="AH920" s="224" t="s">
        <v>2535</v>
      </c>
      <c r="AI920" s="755">
        <v>300</v>
      </c>
      <c r="AJ920" s="224"/>
      <c r="AK920" s="224"/>
      <c r="AL920" s="755"/>
      <c r="AM920" s="224"/>
      <c r="AN920" s="224"/>
      <c r="AO920" s="224"/>
      <c r="AP920" s="756">
        <v>6.6</v>
      </c>
      <c r="AQ920" s="757">
        <v>9.8000000000000007</v>
      </c>
      <c r="AR920" s="758">
        <v>82.7</v>
      </c>
      <c r="AS920" s="759">
        <f t="shared" si="30"/>
        <v>99.1</v>
      </c>
      <c r="AT920" s="760">
        <f t="shared" si="31"/>
        <v>0.6734693877551019</v>
      </c>
      <c r="AU920" s="22">
        <f t="shared" si="32"/>
        <v>55.695918367346927</v>
      </c>
      <c r="AV920" s="761">
        <f t="shared" si="33"/>
        <v>7.1351351351351344E-2</v>
      </c>
      <c r="AW920" s="224">
        <v>5.2</v>
      </c>
      <c r="AX920" s="762">
        <v>0.4</v>
      </c>
      <c r="AY920" s="224">
        <v>5.3</v>
      </c>
      <c r="AZ920" s="224" t="s">
        <v>754</v>
      </c>
      <c r="BA920" s="763">
        <v>35.4</v>
      </c>
      <c r="BB920" s="87" t="s">
        <v>754</v>
      </c>
      <c r="BC920" s="69">
        <v>1</v>
      </c>
      <c r="BD920" s="69"/>
      <c r="BE920" s="224"/>
      <c r="BF920" s="224"/>
      <c r="BG920" s="224"/>
      <c r="BH920" s="224"/>
      <c r="BI920" s="87"/>
      <c r="BJ920" s="224">
        <v>51.4</v>
      </c>
      <c r="BK920" s="224">
        <v>48.6</v>
      </c>
      <c r="BL920" s="764">
        <f t="shared" si="34"/>
        <v>1.0576131687242798</v>
      </c>
      <c r="BM920" s="765">
        <v>0.1</v>
      </c>
      <c r="BN920" s="224" t="s">
        <v>754</v>
      </c>
      <c r="BO920" s="224">
        <v>48.8</v>
      </c>
      <c r="BP920" s="87">
        <v>37</v>
      </c>
      <c r="BQ920" s="159"/>
      <c r="BR920" s="766">
        <f t="shared" si="35"/>
        <v>4.9980000000000002</v>
      </c>
      <c r="BS920" s="69">
        <v>93.6</v>
      </c>
      <c r="BT920" s="69">
        <v>12467</v>
      </c>
      <c r="BU920" s="766">
        <f t="shared" si="36"/>
        <v>6.4000000000000057</v>
      </c>
      <c r="BV920" s="766">
        <f t="shared" si="37"/>
        <v>9.6235999999999997</v>
      </c>
      <c r="BW920" s="69">
        <v>26.7</v>
      </c>
      <c r="BX920" s="767">
        <f t="shared" si="38"/>
        <v>2.6166</v>
      </c>
      <c r="BY920" s="69">
        <v>24.3</v>
      </c>
      <c r="BZ920" s="768">
        <f t="shared" si="39"/>
        <v>2.3814000000000002</v>
      </c>
      <c r="CA920" s="69">
        <v>47.2</v>
      </c>
      <c r="CB920" s="768">
        <f t="shared" si="40"/>
        <v>4.6256000000000004</v>
      </c>
      <c r="CC920" s="69">
        <v>0.4</v>
      </c>
      <c r="CD920" s="224"/>
      <c r="CE920" s="224"/>
      <c r="CF920" s="224"/>
      <c r="CG920" s="224"/>
      <c r="CH920" s="224"/>
      <c r="CI920" s="224"/>
      <c r="CJ920" s="224"/>
      <c r="CK920" s="224"/>
      <c r="CL920" s="224"/>
      <c r="CM920" s="224"/>
      <c r="CN920" s="245"/>
      <c r="CO920" s="18"/>
      <c r="CP920" s="18"/>
      <c r="CQ920" s="18"/>
      <c r="CR920" s="18"/>
      <c r="CS920" s="18"/>
      <c r="CT920" s="18"/>
      <c r="CU920" s="769"/>
      <c r="CV920" s="86"/>
      <c r="CW920" s="224"/>
      <c r="CX920" s="224"/>
      <c r="CY920" s="224"/>
      <c r="CZ920" s="224" t="s">
        <v>936</v>
      </c>
      <c r="DA920" s="770" t="s">
        <v>936</v>
      </c>
      <c r="DB920" s="771"/>
      <c r="DC920" s="776"/>
      <c r="DD920" s="224"/>
      <c r="DE920" s="224"/>
      <c r="DF920" s="224"/>
      <c r="DG920" s="224"/>
      <c r="DH920" s="224"/>
      <c r="DI920" s="68"/>
      <c r="DJ920" s="224"/>
      <c r="DK920" s="224"/>
      <c r="DL920" s="224"/>
      <c r="DM920" s="224"/>
      <c r="DN920" s="65" t="s">
        <v>1151</v>
      </c>
      <c r="DO920" s="224"/>
      <c r="DP920" s="545" t="s">
        <v>2535</v>
      </c>
      <c r="DQ920" s="230"/>
      <c r="DR920" s="547"/>
      <c r="DS920" s="547"/>
      <c r="DT920" s="230"/>
      <c r="DU920" s="230"/>
      <c r="DV920" s="230"/>
      <c r="DW920" s="230"/>
      <c r="DX920" s="230">
        <v>8</v>
      </c>
      <c r="DY920" s="223" t="s">
        <v>863</v>
      </c>
      <c r="DZ920" s="230" t="s">
        <v>863</v>
      </c>
      <c r="EA920" s="230" t="s">
        <v>863</v>
      </c>
      <c r="EB920" s="230" t="s">
        <v>863</v>
      </c>
      <c r="EC920" s="230" t="s">
        <v>863</v>
      </c>
      <c r="ED920" s="230" t="s">
        <v>863</v>
      </c>
      <c r="EE920" s="230" t="s">
        <v>863</v>
      </c>
      <c r="EF920" s="230" t="s">
        <v>863</v>
      </c>
      <c r="EG920" s="223" t="s">
        <v>863</v>
      </c>
      <c r="EH920" s="547"/>
      <c r="EI920" s="282"/>
      <c r="EJ920" s="282"/>
      <c r="EK920" s="457"/>
      <c r="EL920" s="457"/>
      <c r="EM920" s="457"/>
      <c r="EN920" s="457"/>
      <c r="EO920" s="457"/>
      <c r="EP920" s="548"/>
      <c r="EQ920" s="548"/>
      <c r="ER920" s="457"/>
      <c r="ES920" s="548"/>
      <c r="ET920" s="548"/>
      <c r="EU920" s="457"/>
      <c r="EV920" s="457"/>
      <c r="EW920" s="233"/>
      <c r="EX920" s="992">
        <v>75</v>
      </c>
      <c r="EY920" s="950">
        <v>5316</v>
      </c>
      <c r="EZ920" s="950">
        <v>4000</v>
      </c>
      <c r="FA920" s="950">
        <v>38220</v>
      </c>
      <c r="FB920" s="950">
        <v>1426</v>
      </c>
      <c r="FC920" s="951">
        <f t="shared" si="43"/>
        <v>181.67239999999998</v>
      </c>
      <c r="FD920" s="607">
        <f t="shared" si="41"/>
        <v>1816.7239999999997</v>
      </c>
      <c r="FE920" s="93"/>
      <c r="FF920" s="93"/>
      <c r="FG920" s="93"/>
      <c r="FH920" s="93"/>
      <c r="FI920" s="589"/>
      <c r="FJ920" s="589"/>
      <c r="FK920" s="589"/>
      <c r="FL920" s="591"/>
      <c r="FM920" s="952"/>
      <c r="FN920" s="952"/>
      <c r="FO920" s="953"/>
      <c r="FP920" s="544"/>
      <c r="FQ920" s="93"/>
      <c r="FR920" s="101"/>
      <c r="FS920" s="954">
        <f t="shared" si="42"/>
        <v>0.217</v>
      </c>
      <c r="FT920" s="93"/>
      <c r="FU920" s="955">
        <f t="shared" si="44"/>
        <v>26.824680210684726</v>
      </c>
      <c r="FV920" s="954">
        <f t="shared" si="45"/>
        <v>0.18167239999999998</v>
      </c>
      <c r="FW920" s="93"/>
      <c r="FX920" s="93"/>
      <c r="FY920" s="93"/>
      <c r="FZ920" s="93"/>
      <c r="GA920" s="93"/>
      <c r="GB920" s="93"/>
      <c r="GC920" s="260"/>
      <c r="GD920" s="260"/>
      <c r="GE920" s="260"/>
      <c r="GF920" s="260"/>
      <c r="GG920" s="260"/>
      <c r="GH920" s="260"/>
      <c r="GI920" s="260"/>
      <c r="GJ920" s="260"/>
      <c r="GK920" s="260"/>
      <c r="GL920" s="260"/>
      <c r="GM920" s="260"/>
      <c r="GN920" s="260"/>
      <c r="GO920" s="260"/>
      <c r="GP920" s="260"/>
      <c r="GQ920" s="260"/>
    </row>
    <row r="921" spans="1:201" s="63" customFormat="1" hidden="1" x14ac:dyDescent="0.25">
      <c r="A921" s="101">
        <v>802</v>
      </c>
      <c r="B921" s="228">
        <f>COUNTIFS($E$1:E921,E921,$G$1:G921,G921)</f>
        <v>1</v>
      </c>
      <c r="C921" s="228"/>
      <c r="D921" s="966">
        <v>10787</v>
      </c>
      <c r="E921" s="233" t="s">
        <v>2536</v>
      </c>
      <c r="F921" s="107" t="s">
        <v>90</v>
      </c>
      <c r="G921" s="230">
        <v>450514432</v>
      </c>
      <c r="H921" s="230">
        <v>74</v>
      </c>
      <c r="I921" s="107" t="s">
        <v>2533</v>
      </c>
      <c r="J921" s="107" t="s">
        <v>34</v>
      </c>
      <c r="K921" s="749" t="s">
        <v>53</v>
      </c>
      <c r="L921" s="107" t="s">
        <v>48</v>
      </c>
      <c r="M921" s="230">
        <v>12</v>
      </c>
      <c r="N921" s="108">
        <v>8</v>
      </c>
      <c r="O921" s="108" t="s">
        <v>965</v>
      </c>
      <c r="P921" s="227"/>
      <c r="Q921" s="226" t="s">
        <v>2537</v>
      </c>
      <c r="R921" s="750"/>
      <c r="S921" s="750"/>
      <c r="T921" s="181"/>
      <c r="U921" s="181"/>
      <c r="V921" s="181"/>
      <c r="W921" s="751" t="s">
        <v>2493</v>
      </c>
      <c r="X921" s="751"/>
      <c r="Y921" s="181"/>
      <c r="Z921" s="168"/>
      <c r="AA921" s="73"/>
      <c r="AB921" s="227" t="s">
        <v>2534</v>
      </c>
      <c r="AC921" s="86"/>
      <c r="AD921" s="774">
        <v>731</v>
      </c>
      <c r="AE921" s="755">
        <v>8800</v>
      </c>
      <c r="AF921" s="224"/>
      <c r="AG921" s="224"/>
      <c r="AH921" s="224" t="s">
        <v>158</v>
      </c>
      <c r="AI921" s="755">
        <v>900</v>
      </c>
      <c r="AJ921" s="224"/>
      <c r="AK921" s="224"/>
      <c r="AL921" s="755"/>
      <c r="AM921" s="224"/>
      <c r="AN921" s="224"/>
      <c r="AO921" s="224"/>
      <c r="AP921" s="756">
        <v>8.3000000000000007</v>
      </c>
      <c r="AQ921" s="757">
        <v>7.8</v>
      </c>
      <c r="AR921" s="758">
        <v>82.8</v>
      </c>
      <c r="AS921" s="759">
        <f t="shared" si="30"/>
        <v>98.899999999999991</v>
      </c>
      <c r="AT921" s="760">
        <f t="shared" si="31"/>
        <v>1.0641025641025643</v>
      </c>
      <c r="AU921" s="22">
        <f t="shared" si="32"/>
        <v>88.107692307692318</v>
      </c>
      <c r="AV921" s="761">
        <f t="shared" si="33"/>
        <v>9.1611479028697582E-2</v>
      </c>
      <c r="AW921" s="224">
        <v>7.2</v>
      </c>
      <c r="AX921" s="762">
        <v>0.3</v>
      </c>
      <c r="AY921" s="224">
        <v>3.2</v>
      </c>
      <c r="AZ921" s="224" t="s">
        <v>754</v>
      </c>
      <c r="BA921" s="763">
        <v>37</v>
      </c>
      <c r="BB921" s="87" t="s">
        <v>754</v>
      </c>
      <c r="BC921" s="777">
        <v>10</v>
      </c>
      <c r="BD921" s="69"/>
      <c r="BE921" s="224"/>
      <c r="BF921" s="224"/>
      <c r="BG921" s="224"/>
      <c r="BH921" s="224"/>
      <c r="BI921" s="87"/>
      <c r="BJ921" s="224">
        <v>34.799999999999997</v>
      </c>
      <c r="BK921" s="224">
        <v>65.3</v>
      </c>
      <c r="BL921" s="764">
        <f t="shared" si="34"/>
        <v>0.53292496171516079</v>
      </c>
      <c r="BM921" s="765">
        <v>0.1</v>
      </c>
      <c r="BN921" s="224" t="s">
        <v>754</v>
      </c>
      <c r="BO921" s="224">
        <v>62.7</v>
      </c>
      <c r="BP921" s="87">
        <v>28.4</v>
      </c>
      <c r="BQ921" s="159"/>
      <c r="BR921" s="766">
        <f t="shared" si="35"/>
        <v>3.4085999999999999</v>
      </c>
      <c r="BS921" s="69">
        <v>91.5</v>
      </c>
      <c r="BT921" s="69">
        <v>10435</v>
      </c>
      <c r="BU921" s="766">
        <f t="shared" si="36"/>
        <v>8.5</v>
      </c>
      <c r="BV921" s="766">
        <f t="shared" si="37"/>
        <v>7.5114000000000001</v>
      </c>
      <c r="BW921" s="69">
        <v>16.100000000000001</v>
      </c>
      <c r="BX921" s="767">
        <f t="shared" si="38"/>
        <v>1.2558</v>
      </c>
      <c r="BY921" s="69">
        <v>27.6</v>
      </c>
      <c r="BZ921" s="768">
        <f t="shared" si="39"/>
        <v>2.1528</v>
      </c>
      <c r="CA921" s="69">
        <v>52.6</v>
      </c>
      <c r="CB921" s="768">
        <f t="shared" si="40"/>
        <v>4.1028000000000002</v>
      </c>
      <c r="CC921" s="69">
        <v>0.12</v>
      </c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24"/>
      <c r="CN921" s="245"/>
      <c r="CO921" s="18"/>
      <c r="CP921" s="18"/>
      <c r="CQ921" s="18"/>
      <c r="CR921" s="18"/>
      <c r="CS921" s="18"/>
      <c r="CT921" s="18"/>
      <c r="CU921" s="769"/>
      <c r="CV921" s="86"/>
      <c r="CW921" s="224"/>
      <c r="CX921" s="224"/>
      <c r="CY921" s="224"/>
      <c r="CZ921" s="224" t="s">
        <v>936</v>
      </c>
      <c r="DA921" s="770" t="s">
        <v>936</v>
      </c>
      <c r="DB921" s="771"/>
      <c r="DC921" s="772" t="s">
        <v>2538</v>
      </c>
      <c r="DD921" s="224"/>
      <c r="DE921" s="224"/>
      <c r="DF921" s="224"/>
      <c r="DG921" s="224"/>
      <c r="DH921" s="224"/>
      <c r="DI921" s="68"/>
      <c r="DJ921" s="224"/>
      <c r="DK921" s="224"/>
      <c r="DL921" s="224"/>
      <c r="DM921" s="224"/>
      <c r="DN921" s="65" t="s">
        <v>1151</v>
      </c>
      <c r="DO921" s="224"/>
      <c r="DP921" s="545" t="s">
        <v>158</v>
      </c>
      <c r="DQ921" s="230"/>
      <c r="DR921" s="547"/>
      <c r="DS921" s="547"/>
      <c r="DT921" s="230"/>
      <c r="DU921" s="230"/>
      <c r="DV921" s="230"/>
      <c r="DW921" s="230"/>
      <c r="DX921" s="223" t="s">
        <v>863</v>
      </c>
      <c r="DY921" s="223" t="s">
        <v>863</v>
      </c>
      <c r="DZ921" s="230">
        <v>1023</v>
      </c>
      <c r="EA921" s="230">
        <v>65.400000000000006</v>
      </c>
      <c r="EB921" s="230">
        <v>34.6</v>
      </c>
      <c r="EC921" s="223" t="s">
        <v>863</v>
      </c>
      <c r="ED921" s="223" t="s">
        <v>863</v>
      </c>
      <c r="EE921" s="223" t="s">
        <v>863</v>
      </c>
      <c r="EF921" s="223" t="s">
        <v>863</v>
      </c>
      <c r="EG921" s="223">
        <v>0</v>
      </c>
      <c r="EH921" s="547"/>
      <c r="EI921" s="282"/>
      <c r="EJ921" s="282"/>
      <c r="EK921" s="457"/>
      <c r="EL921" s="457"/>
      <c r="EM921" s="457"/>
      <c r="EN921" s="457"/>
      <c r="EO921" s="457"/>
      <c r="EP921" s="548"/>
      <c r="EQ921" s="548"/>
      <c r="ER921" s="457"/>
      <c r="ES921" s="548"/>
      <c r="ET921" s="548"/>
      <c r="EU921" s="457"/>
      <c r="EV921" s="457"/>
      <c r="EW921" s="233"/>
      <c r="EX921" s="992">
        <v>75</v>
      </c>
      <c r="EY921" s="950">
        <v>181542</v>
      </c>
      <c r="EZ921" s="950">
        <v>4000</v>
      </c>
      <c r="FA921" s="950">
        <v>38220</v>
      </c>
      <c r="FB921" s="950">
        <v>4869</v>
      </c>
      <c r="FC921" s="951">
        <f t="shared" si="43"/>
        <v>620.31060000000002</v>
      </c>
      <c r="FD921" s="607">
        <f t="shared" si="41"/>
        <v>7443.7272000000003</v>
      </c>
      <c r="FE921" s="93"/>
      <c r="FF921" s="93"/>
      <c r="FG921" s="93"/>
      <c r="FH921" s="93"/>
      <c r="FI921" s="589"/>
      <c r="FJ921" s="589"/>
      <c r="FK921" s="589"/>
      <c r="FL921" s="591"/>
      <c r="FM921" s="952"/>
      <c r="FN921" s="952"/>
      <c r="FO921" s="953"/>
      <c r="FP921" s="544"/>
      <c r="FQ921" s="93"/>
      <c r="FR921" s="101"/>
      <c r="FS921" s="954">
        <f t="shared" si="42"/>
        <v>0.73099999999999998</v>
      </c>
      <c r="FT921" s="93"/>
      <c r="FU921" s="955">
        <f t="shared" si="44"/>
        <v>2.6820239944475657</v>
      </c>
      <c r="FV921" s="954">
        <f t="shared" si="45"/>
        <v>0.62031060000000005</v>
      </c>
      <c r="FW921" s="93"/>
      <c r="FX921" s="93"/>
      <c r="FY921" s="93"/>
      <c r="FZ921" s="93"/>
      <c r="GA921" s="93"/>
      <c r="GB921" s="93"/>
      <c r="GC921" s="260"/>
      <c r="GD921" s="260"/>
      <c r="GE921" s="260"/>
      <c r="GF921" s="260"/>
      <c r="GG921" s="260"/>
      <c r="GH921" s="260"/>
      <c r="GI921" s="260"/>
      <c r="GJ921" s="260"/>
      <c r="GK921" s="260"/>
      <c r="GL921" s="260"/>
      <c r="GM921" s="260"/>
      <c r="GN921" s="260"/>
      <c r="GO921" s="260"/>
      <c r="GP921" s="260"/>
      <c r="GQ921" s="260"/>
    </row>
    <row r="922" spans="1:201" s="63" customFormat="1" hidden="1" x14ac:dyDescent="0.25">
      <c r="A922" s="101">
        <v>803</v>
      </c>
      <c r="B922" s="228">
        <f>COUNTIFS($E$1:E922,E922,$G$1:G922,G922)</f>
        <v>1</v>
      </c>
      <c r="C922" s="228"/>
      <c r="D922" s="966">
        <v>10788</v>
      </c>
      <c r="E922" s="233" t="s">
        <v>199</v>
      </c>
      <c r="F922" s="107" t="s">
        <v>221</v>
      </c>
      <c r="G922" s="230">
        <v>495222134</v>
      </c>
      <c r="H922" s="230">
        <v>70</v>
      </c>
      <c r="I922" s="107" t="s">
        <v>2533</v>
      </c>
      <c r="J922" s="107" t="s">
        <v>34</v>
      </c>
      <c r="K922" s="749" t="s">
        <v>28</v>
      </c>
      <c r="L922" s="107" t="s">
        <v>48</v>
      </c>
      <c r="M922" s="230">
        <v>3.5</v>
      </c>
      <c r="N922" s="108" t="s">
        <v>2539</v>
      </c>
      <c r="O922" s="108" t="s">
        <v>965</v>
      </c>
      <c r="P922" s="227"/>
      <c r="Q922" s="226" t="s">
        <v>2537</v>
      </c>
      <c r="R922" s="750" t="s">
        <v>957</v>
      </c>
      <c r="S922" s="750"/>
      <c r="T922" s="181"/>
      <c r="U922" s="181"/>
      <c r="V922" s="181"/>
      <c r="W922" s="751" t="s">
        <v>2493</v>
      </c>
      <c r="X922" s="751"/>
      <c r="Y922" s="181"/>
      <c r="Z922" s="168"/>
      <c r="AA922" s="73"/>
      <c r="AB922" s="227" t="s">
        <v>2534</v>
      </c>
      <c r="AC922" s="86"/>
      <c r="AD922" s="774">
        <v>92.3</v>
      </c>
      <c r="AE922" s="755">
        <v>320</v>
      </c>
      <c r="AF922" s="224"/>
      <c r="AG922" s="224"/>
      <c r="AH922" s="224" t="s">
        <v>2540</v>
      </c>
      <c r="AI922" s="755">
        <v>100</v>
      </c>
      <c r="AJ922" s="224"/>
      <c r="AK922" s="224"/>
      <c r="AL922" s="755"/>
      <c r="AM922" s="224"/>
      <c r="AN922" s="224"/>
      <c r="AO922" s="224"/>
      <c r="AP922" s="756">
        <v>30.7</v>
      </c>
      <c r="AQ922" s="757">
        <v>15.3</v>
      </c>
      <c r="AR922" s="758">
        <v>53.1</v>
      </c>
      <c r="AS922" s="759">
        <f t="shared" si="30"/>
        <v>99.100000000000009</v>
      </c>
      <c r="AT922" s="760">
        <f t="shared" si="31"/>
        <v>2.0065359477124183</v>
      </c>
      <c r="AU922" s="22">
        <f t="shared" si="32"/>
        <v>106.54705882352941</v>
      </c>
      <c r="AV922" s="761">
        <f t="shared" si="33"/>
        <v>0.44883040935672508</v>
      </c>
      <c r="AW922" s="224">
        <v>21.9</v>
      </c>
      <c r="AX922" s="762">
        <v>4.8</v>
      </c>
      <c r="AY922" s="224">
        <v>15.7</v>
      </c>
      <c r="AZ922" s="224" t="s">
        <v>754</v>
      </c>
      <c r="BA922" s="763">
        <v>8</v>
      </c>
      <c r="BB922" s="87" t="s">
        <v>754</v>
      </c>
      <c r="BC922" s="69">
        <v>0.1</v>
      </c>
      <c r="BD922" s="69"/>
      <c r="BE922" s="224"/>
      <c r="BF922" s="224"/>
      <c r="BG922" s="224"/>
      <c r="BH922" s="224"/>
      <c r="BI922" s="87"/>
      <c r="BJ922" s="224">
        <v>66.7</v>
      </c>
      <c r="BK922" s="224">
        <v>33.6</v>
      </c>
      <c r="BL922" s="764">
        <f t="shared" si="34"/>
        <v>1.9851190476190477</v>
      </c>
      <c r="BM922" s="765">
        <v>0.4</v>
      </c>
      <c r="BN922" s="224" t="s">
        <v>754</v>
      </c>
      <c r="BO922" s="224">
        <v>51.1</v>
      </c>
      <c r="BP922" s="87">
        <v>21</v>
      </c>
      <c r="BQ922" s="159"/>
      <c r="BR922" s="766">
        <f t="shared" si="35"/>
        <v>10.7865</v>
      </c>
      <c r="BS922" s="69">
        <v>85.6</v>
      </c>
      <c r="BT922" s="69">
        <v>16117</v>
      </c>
      <c r="BU922" s="766">
        <f t="shared" si="36"/>
        <v>14.400000000000006</v>
      </c>
      <c r="BV922" s="766">
        <f t="shared" si="37"/>
        <v>14.841000000000001</v>
      </c>
      <c r="BW922" s="69">
        <v>16</v>
      </c>
      <c r="BX922" s="767">
        <f t="shared" si="38"/>
        <v>2.448</v>
      </c>
      <c r="BY922" s="69">
        <v>54.5</v>
      </c>
      <c r="BZ922" s="768">
        <f t="shared" si="39"/>
        <v>8.3384999999999998</v>
      </c>
      <c r="CA922" s="69">
        <v>26.5</v>
      </c>
      <c r="CB922" s="768">
        <f t="shared" si="40"/>
        <v>4.0545000000000009</v>
      </c>
      <c r="CC922" s="69">
        <v>0.4</v>
      </c>
      <c r="CD922" s="224"/>
      <c r="CE922" s="224"/>
      <c r="CF922" s="224"/>
      <c r="CG922" s="224"/>
      <c r="CH922" s="224"/>
      <c r="CI922" s="224"/>
      <c r="CJ922" s="224"/>
      <c r="CK922" s="224"/>
      <c r="CL922" s="224"/>
      <c r="CM922" s="224"/>
      <c r="CN922" s="245"/>
      <c r="CO922" s="18"/>
      <c r="CP922" s="18"/>
      <c r="CQ922" s="18"/>
      <c r="CR922" s="18"/>
      <c r="CS922" s="18"/>
      <c r="CT922" s="18"/>
      <c r="CU922" s="769"/>
      <c r="CV922" s="86"/>
      <c r="CW922" s="224"/>
      <c r="CX922" s="224"/>
      <c r="CY922" s="224"/>
      <c r="CZ922" s="224" t="s">
        <v>1291</v>
      </c>
      <c r="DA922" s="770" t="s">
        <v>1291</v>
      </c>
      <c r="DB922" s="771"/>
      <c r="DC922" s="776"/>
      <c r="DD922" s="224"/>
      <c r="DE922" s="224"/>
      <c r="DF922" s="224"/>
      <c r="DG922" s="224"/>
      <c r="DH922" s="224"/>
      <c r="DI922" s="68"/>
      <c r="DJ922" s="224"/>
      <c r="DK922" s="224"/>
      <c r="DL922" s="224"/>
      <c r="DM922" s="224"/>
      <c r="DN922" s="65" t="s">
        <v>1152</v>
      </c>
      <c r="DO922" s="224"/>
      <c r="DP922" s="545" t="s">
        <v>2540</v>
      </c>
      <c r="DQ922" s="230"/>
      <c r="DR922" s="547"/>
      <c r="DS922" s="547"/>
      <c r="DT922" s="230"/>
      <c r="DU922" s="230"/>
      <c r="DV922" s="230"/>
      <c r="DW922" s="230"/>
      <c r="DX922" s="269" t="s">
        <v>863</v>
      </c>
      <c r="DY922" s="269" t="s">
        <v>863</v>
      </c>
      <c r="DZ922" s="269" t="s">
        <v>863</v>
      </c>
      <c r="EA922" s="269" t="s">
        <v>863</v>
      </c>
      <c r="EB922" s="269" t="s">
        <v>863</v>
      </c>
      <c r="EC922" s="269" t="s">
        <v>863</v>
      </c>
      <c r="ED922" s="269" t="s">
        <v>863</v>
      </c>
      <c r="EE922" s="269" t="s">
        <v>863</v>
      </c>
      <c r="EF922" s="269" t="s">
        <v>863</v>
      </c>
      <c r="EG922" s="269" t="s">
        <v>863</v>
      </c>
      <c r="EH922" s="547"/>
      <c r="EI922" s="282"/>
      <c r="EJ922" s="282"/>
      <c r="EK922" s="457"/>
      <c r="EL922" s="457"/>
      <c r="EM922" s="457"/>
      <c r="EN922" s="457"/>
      <c r="EO922" s="457"/>
      <c r="EP922" s="548"/>
      <c r="EQ922" s="548"/>
      <c r="ER922" s="457"/>
      <c r="ES922" s="548"/>
      <c r="ET922" s="548"/>
      <c r="EU922" s="457"/>
      <c r="EV922" s="457"/>
      <c r="EW922" s="233"/>
      <c r="EX922" s="992">
        <v>75</v>
      </c>
      <c r="EY922" s="950">
        <v>247940</v>
      </c>
      <c r="EZ922" s="950">
        <v>4000</v>
      </c>
      <c r="FA922" s="950">
        <v>38220</v>
      </c>
      <c r="FB922" s="950">
        <v>587</v>
      </c>
      <c r="FC922" s="951">
        <f t="shared" si="43"/>
        <v>74.783799999999999</v>
      </c>
      <c r="FD922" s="607">
        <f t="shared" si="41"/>
        <v>261.74329999999998</v>
      </c>
      <c r="FE922" s="93"/>
      <c r="FF922" s="93"/>
      <c r="FG922" s="93"/>
      <c r="FH922" s="93"/>
      <c r="FI922" s="589"/>
      <c r="FJ922" s="589"/>
      <c r="FK922" s="589"/>
      <c r="FL922" s="591"/>
      <c r="FM922" s="952"/>
      <c r="FN922" s="952"/>
      <c r="FO922" s="953"/>
      <c r="FP922" s="544"/>
      <c r="FQ922" s="93"/>
      <c r="FR922" s="101"/>
      <c r="FS922" s="954">
        <f t="shared" si="42"/>
        <v>9.2299999999999993E-2</v>
      </c>
      <c r="FT922" s="93"/>
      <c r="FU922" s="955">
        <f t="shared" si="44"/>
        <v>0.2367508268129386</v>
      </c>
      <c r="FV922" s="954">
        <f t="shared" si="45"/>
        <v>7.4783799999999997E-2</v>
      </c>
      <c r="FW922" s="93"/>
      <c r="FX922" s="93"/>
      <c r="FY922" s="93"/>
      <c r="FZ922" s="93"/>
      <c r="GA922" s="93"/>
      <c r="GB922" s="93"/>
      <c r="GC922" s="260"/>
      <c r="GD922" s="260"/>
      <c r="GE922" s="260"/>
      <c r="GF922" s="260"/>
      <c r="GG922" s="260"/>
      <c r="GH922" s="260"/>
      <c r="GI922" s="260"/>
      <c r="GJ922" s="260"/>
      <c r="GK922" s="260"/>
      <c r="GL922" s="260"/>
      <c r="GM922" s="260"/>
      <c r="GN922" s="260"/>
      <c r="GO922" s="260"/>
      <c r="GP922" s="260"/>
      <c r="GQ922" s="260"/>
    </row>
    <row r="923" spans="1:201" s="63" customFormat="1" hidden="1" x14ac:dyDescent="0.25">
      <c r="A923" s="101">
        <v>804</v>
      </c>
      <c r="B923" s="228">
        <f>COUNTIFS($E$1:E923,E923,$G$1:G923,G923)</f>
        <v>1</v>
      </c>
      <c r="C923" s="228"/>
      <c r="D923" s="966">
        <v>10800</v>
      </c>
      <c r="E923" s="233" t="s">
        <v>2541</v>
      </c>
      <c r="F923" s="107" t="s">
        <v>2251</v>
      </c>
      <c r="G923" s="230">
        <v>7361073687</v>
      </c>
      <c r="H923" s="230">
        <v>46</v>
      </c>
      <c r="I923" s="107" t="s">
        <v>2542</v>
      </c>
      <c r="J923" s="107" t="s">
        <v>2543</v>
      </c>
      <c r="K923" s="749" t="s">
        <v>53</v>
      </c>
      <c r="L923" s="107" t="s">
        <v>48</v>
      </c>
      <c r="M923" s="230">
        <v>12</v>
      </c>
      <c r="N923" s="108" t="s">
        <v>658</v>
      </c>
      <c r="O923" s="108" t="s">
        <v>863</v>
      </c>
      <c r="P923" s="227"/>
      <c r="Q923" s="226" t="s">
        <v>2537</v>
      </c>
      <c r="R923" s="750" t="s">
        <v>957</v>
      </c>
      <c r="S923" s="750"/>
      <c r="T923" s="181"/>
      <c r="U923" s="181"/>
      <c r="V923" s="181"/>
      <c r="W923" s="751" t="s">
        <v>2493</v>
      </c>
      <c r="X923" s="751"/>
      <c r="Y923" s="181"/>
      <c r="Z923" s="168"/>
      <c r="AA923" s="73"/>
      <c r="AB923" s="227" t="s">
        <v>2519</v>
      </c>
      <c r="AC923" s="86"/>
      <c r="AD923" s="774">
        <v>224</v>
      </c>
      <c r="AE923" s="755">
        <v>2900</v>
      </c>
      <c r="AF923" s="224"/>
      <c r="AG923" s="224"/>
      <c r="AH923" s="224" t="s">
        <v>161</v>
      </c>
      <c r="AI923" s="755">
        <v>300</v>
      </c>
      <c r="AJ923" s="224"/>
      <c r="AK923" s="224"/>
      <c r="AL923" s="755"/>
      <c r="AM923" s="224"/>
      <c r="AN923" s="224"/>
      <c r="AO923" s="224"/>
      <c r="AP923" s="756">
        <v>33</v>
      </c>
      <c r="AQ923" s="757">
        <v>57.5</v>
      </c>
      <c r="AR923" s="758">
        <v>7.9</v>
      </c>
      <c r="AS923" s="759">
        <f t="shared" si="30"/>
        <v>98.4</v>
      </c>
      <c r="AT923" s="760">
        <f t="shared" si="31"/>
        <v>0.57391304347826089</v>
      </c>
      <c r="AU923" s="22">
        <f t="shared" si="32"/>
        <v>4.5339130434782611</v>
      </c>
      <c r="AV923" s="761">
        <f t="shared" si="33"/>
        <v>0.50458715596330272</v>
      </c>
      <c r="AW923" s="224">
        <v>28.5</v>
      </c>
      <c r="AX923" s="762">
        <v>1.3</v>
      </c>
      <c r="AY923" s="224">
        <v>4.0999999999999996</v>
      </c>
      <c r="AZ923" s="224" t="s">
        <v>754</v>
      </c>
      <c r="BA923" s="763">
        <v>24.4</v>
      </c>
      <c r="BB923" s="87" t="s">
        <v>754</v>
      </c>
      <c r="BC923" s="69">
        <v>0.2</v>
      </c>
      <c r="BD923" s="69"/>
      <c r="BE923" s="224"/>
      <c r="BF923" s="224"/>
      <c r="BG923" s="224"/>
      <c r="BH923" s="224"/>
      <c r="BI923" s="87"/>
      <c r="BJ923" s="224">
        <v>44.5</v>
      </c>
      <c r="BK923" s="224">
        <v>55.5</v>
      </c>
      <c r="BL923" s="764">
        <f t="shared" si="34"/>
        <v>0.80180180180180183</v>
      </c>
      <c r="BM923" s="765">
        <v>0.3</v>
      </c>
      <c r="BN923" s="224" t="s">
        <v>754</v>
      </c>
      <c r="BO923" s="224">
        <v>51.2</v>
      </c>
      <c r="BP923" s="87">
        <v>52.4</v>
      </c>
      <c r="BQ923" s="159"/>
      <c r="BR923" s="766">
        <f t="shared" si="35"/>
        <v>15.525</v>
      </c>
      <c r="BS923" s="69">
        <v>86.4</v>
      </c>
      <c r="BT923" s="69">
        <v>10019</v>
      </c>
      <c r="BU923" s="766">
        <f t="shared" si="36"/>
        <v>13.599999999999994</v>
      </c>
      <c r="BV923" s="766">
        <f t="shared" si="37"/>
        <v>57.04</v>
      </c>
      <c r="BW923" s="69">
        <v>10.5</v>
      </c>
      <c r="BX923" s="767">
        <f t="shared" si="38"/>
        <v>6.0374999999999996</v>
      </c>
      <c r="BY923" s="69">
        <v>16.5</v>
      </c>
      <c r="BZ923" s="768">
        <f t="shared" si="39"/>
        <v>9.4875000000000007</v>
      </c>
      <c r="CA923" s="69">
        <v>72.2</v>
      </c>
      <c r="CB923" s="768">
        <f t="shared" si="40"/>
        <v>41.515000000000001</v>
      </c>
      <c r="CC923" s="69">
        <v>0.7</v>
      </c>
      <c r="CD923" s="224"/>
      <c r="CE923" s="224"/>
      <c r="CF923" s="224"/>
      <c r="CG923" s="224"/>
      <c r="CH923" s="224"/>
      <c r="CI923" s="224"/>
      <c r="CJ923" s="224"/>
      <c r="CK923" s="224"/>
      <c r="CL923" s="224"/>
      <c r="CM923" s="224"/>
      <c r="CN923" s="245"/>
      <c r="CO923" s="18"/>
      <c r="CP923" s="18"/>
      <c r="CQ923" s="18"/>
      <c r="CR923" s="18"/>
      <c r="CS923" s="18"/>
      <c r="CT923" s="18"/>
      <c r="CU923" s="769"/>
      <c r="CV923" s="86"/>
      <c r="CW923" s="224"/>
      <c r="CX923" s="224"/>
      <c r="CY923" s="224"/>
      <c r="CZ923" s="224" t="s">
        <v>935</v>
      </c>
      <c r="DA923" s="770" t="s">
        <v>935</v>
      </c>
      <c r="DB923" s="771"/>
      <c r="DC923" s="772" t="s">
        <v>2544</v>
      </c>
      <c r="DD923" s="224"/>
      <c r="DE923" s="224"/>
      <c r="DF923" s="224"/>
      <c r="DG923" s="224"/>
      <c r="DH923" s="224"/>
      <c r="DI923" s="68"/>
      <c r="DJ923" s="224"/>
      <c r="DK923" s="224"/>
      <c r="DL923" s="224"/>
      <c r="DM923" s="224"/>
      <c r="DN923" s="65" t="s">
        <v>1152</v>
      </c>
      <c r="DO923" s="224"/>
      <c r="DP923" s="545" t="s">
        <v>161</v>
      </c>
      <c r="DQ923" s="230"/>
      <c r="DR923" s="547"/>
      <c r="DS923" s="547"/>
      <c r="DT923" s="230"/>
      <c r="DU923" s="230"/>
      <c r="DV923" s="230"/>
      <c r="DW923" s="230"/>
      <c r="DX923" s="223" t="s">
        <v>863</v>
      </c>
      <c r="DY923" s="223" t="s">
        <v>863</v>
      </c>
      <c r="DZ923" s="223" t="s">
        <v>863</v>
      </c>
      <c r="EA923" s="223" t="s">
        <v>863</v>
      </c>
      <c r="EB923" s="223" t="s">
        <v>863</v>
      </c>
      <c r="EC923" s="223" t="s">
        <v>863</v>
      </c>
      <c r="ED923" s="223" t="s">
        <v>863</v>
      </c>
      <c r="EE923" s="223" t="s">
        <v>863</v>
      </c>
      <c r="EF923" s="223" t="s">
        <v>863</v>
      </c>
      <c r="EG923" s="223" t="s">
        <v>863</v>
      </c>
      <c r="EH923" s="547"/>
      <c r="EI923" s="282"/>
      <c r="EJ923" s="282"/>
      <c r="EK923" s="457"/>
      <c r="EL923" s="457"/>
      <c r="EM923" s="457"/>
      <c r="EN923" s="457"/>
      <c r="EO923" s="457"/>
      <c r="EP923" s="548"/>
      <c r="EQ923" s="548"/>
      <c r="ER923" s="457"/>
      <c r="ES923" s="548"/>
      <c r="ET923" s="548"/>
      <c r="EU923" s="457"/>
      <c r="EV923" s="457"/>
      <c r="EW923" s="233"/>
      <c r="EX923" s="992">
        <v>75</v>
      </c>
      <c r="EY923" s="950">
        <v>26800</v>
      </c>
      <c r="EZ923" s="950">
        <v>4000</v>
      </c>
      <c r="FA923" s="950">
        <v>38220</v>
      </c>
      <c r="FB923" s="950">
        <v>1295</v>
      </c>
      <c r="FC923" s="951">
        <f t="shared" si="43"/>
        <v>164.98299999999998</v>
      </c>
      <c r="FD923" s="607">
        <f t="shared" si="41"/>
        <v>1979.7959999999998</v>
      </c>
      <c r="FE923" s="93"/>
      <c r="FF923" s="93"/>
      <c r="FG923" s="93"/>
      <c r="FH923" s="93"/>
      <c r="FI923" s="589"/>
      <c r="FJ923" s="589"/>
      <c r="FK923" s="589"/>
      <c r="FL923" s="591"/>
      <c r="FM923" s="952"/>
      <c r="FN923" s="952"/>
      <c r="FO923" s="953"/>
      <c r="FP923" s="544"/>
      <c r="FQ923" s="93"/>
      <c r="FR923" s="101"/>
      <c r="FS923" s="954">
        <f t="shared" si="42"/>
        <v>0.224</v>
      </c>
      <c r="FT923" s="93"/>
      <c r="FU923" s="955">
        <f t="shared" si="44"/>
        <v>4.8320895522388057</v>
      </c>
      <c r="FV923" s="954">
        <f t="shared" si="45"/>
        <v>0.16498299999999996</v>
      </c>
      <c r="FW923" s="93"/>
      <c r="FX923" s="93"/>
      <c r="FY923" s="93"/>
      <c r="FZ923" s="93"/>
      <c r="GA923" s="93"/>
      <c r="GB923" s="93"/>
      <c r="GC923" s="260"/>
      <c r="GD923" s="260"/>
      <c r="GE923" s="260"/>
      <c r="GF923" s="260"/>
      <c r="GG923" s="260"/>
      <c r="GH923" s="260"/>
      <c r="GI923" s="260"/>
      <c r="GJ923" s="260"/>
      <c r="GK923" s="260"/>
      <c r="GL923" s="260"/>
      <c r="GM923" s="260"/>
      <c r="GN923" s="260"/>
      <c r="GO923" s="260"/>
      <c r="GP923" s="260"/>
      <c r="GQ923" s="260"/>
    </row>
    <row r="924" spans="1:201" s="63" customFormat="1" hidden="1" x14ac:dyDescent="0.25">
      <c r="A924" s="101">
        <v>805</v>
      </c>
      <c r="B924" s="228">
        <f>COUNTIFS($E$1:E924,E924,$G$1:G924,G924)</f>
        <v>1</v>
      </c>
      <c r="C924" s="228"/>
      <c r="D924" s="966">
        <v>10801</v>
      </c>
      <c r="E924" s="233" t="s">
        <v>2545</v>
      </c>
      <c r="F924" s="107" t="s">
        <v>43</v>
      </c>
      <c r="G924" s="230">
        <v>5707302018</v>
      </c>
      <c r="H924" s="230">
        <v>62</v>
      </c>
      <c r="I924" s="107" t="s">
        <v>2542</v>
      </c>
      <c r="J924" s="107" t="s">
        <v>78</v>
      </c>
      <c r="K924" s="749" t="s">
        <v>53</v>
      </c>
      <c r="L924" s="107" t="s">
        <v>48</v>
      </c>
      <c r="M924" s="230">
        <v>12</v>
      </c>
      <c r="N924" s="108" t="s">
        <v>757</v>
      </c>
      <c r="O924" s="108" t="s">
        <v>965</v>
      </c>
      <c r="P924" s="227"/>
      <c r="Q924" s="226" t="s">
        <v>2537</v>
      </c>
      <c r="R924" s="750" t="s">
        <v>957</v>
      </c>
      <c r="S924" s="750"/>
      <c r="T924" s="181"/>
      <c r="U924" s="181"/>
      <c r="V924" s="181"/>
      <c r="W924" s="751" t="s">
        <v>2493</v>
      </c>
      <c r="X924" s="751"/>
      <c r="Y924" s="181"/>
      <c r="Z924" s="168"/>
      <c r="AA924" s="73" t="s">
        <v>957</v>
      </c>
      <c r="AB924" s="227" t="s">
        <v>2519</v>
      </c>
      <c r="AC924" s="86"/>
      <c r="AD924" s="774">
        <v>8785</v>
      </c>
      <c r="AE924" s="755">
        <v>105000</v>
      </c>
      <c r="AF924" s="224"/>
      <c r="AG924" s="224"/>
      <c r="AH924" s="224" t="s">
        <v>158</v>
      </c>
      <c r="AI924" s="755">
        <v>10000</v>
      </c>
      <c r="AJ924" s="224"/>
      <c r="AK924" s="224"/>
      <c r="AL924" s="755"/>
      <c r="AM924" s="224"/>
      <c r="AN924" s="224"/>
      <c r="AO924" s="224"/>
      <c r="AP924" s="756">
        <v>5.0999999999999996</v>
      </c>
      <c r="AQ924" s="757">
        <v>27.4</v>
      </c>
      <c r="AR924" s="758">
        <v>66.900000000000006</v>
      </c>
      <c r="AS924" s="759">
        <f t="shared" si="30"/>
        <v>99.4</v>
      </c>
      <c r="AT924" s="760">
        <f t="shared" si="31"/>
        <v>0.18613138686131386</v>
      </c>
      <c r="AU924" s="22">
        <f t="shared" si="32"/>
        <v>12.452189781021898</v>
      </c>
      <c r="AV924" s="761">
        <f t="shared" si="33"/>
        <v>5.4082714740190871E-2</v>
      </c>
      <c r="AW924" s="224">
        <v>4.2</v>
      </c>
      <c r="AX924" s="762">
        <v>0.4</v>
      </c>
      <c r="AY924" s="224">
        <v>7.5</v>
      </c>
      <c r="AZ924" s="224" t="s">
        <v>754</v>
      </c>
      <c r="BA924" s="763">
        <v>82.3</v>
      </c>
      <c r="BB924" s="87" t="s">
        <v>754</v>
      </c>
      <c r="BC924" s="69">
        <v>0.5</v>
      </c>
      <c r="BD924" s="69"/>
      <c r="BE924" s="224"/>
      <c r="BF924" s="224"/>
      <c r="BG924" s="224"/>
      <c r="BH924" s="224"/>
      <c r="BI924" s="87"/>
      <c r="BJ924" s="224">
        <v>77.599999999999994</v>
      </c>
      <c r="BK924" s="224">
        <v>22.4</v>
      </c>
      <c r="BL924" s="764">
        <f t="shared" si="34"/>
        <v>3.4642857142857144</v>
      </c>
      <c r="BM924" s="765">
        <v>0.2</v>
      </c>
      <c r="BN924" s="224" t="s">
        <v>754</v>
      </c>
      <c r="BO924" s="224">
        <v>51.8</v>
      </c>
      <c r="BP924" s="87">
        <v>15.3</v>
      </c>
      <c r="BQ924" s="159"/>
      <c r="BR924" s="766">
        <f t="shared" si="35"/>
        <v>24.413399999999999</v>
      </c>
      <c r="BS924" s="69">
        <v>97.3</v>
      </c>
      <c r="BT924" s="69">
        <v>22878</v>
      </c>
      <c r="BU924" s="766">
        <f t="shared" si="36"/>
        <v>2.7000000000000028</v>
      </c>
      <c r="BV924" s="766">
        <f t="shared" si="37"/>
        <v>27.153399999999998</v>
      </c>
      <c r="BW924" s="69">
        <v>80.7</v>
      </c>
      <c r="BX924" s="767">
        <f t="shared" si="38"/>
        <v>22.111799999999999</v>
      </c>
      <c r="BY924" s="69">
        <v>8.4</v>
      </c>
      <c r="BZ924" s="768">
        <f t="shared" si="39"/>
        <v>2.3016000000000001</v>
      </c>
      <c r="CA924" s="69">
        <v>10</v>
      </c>
      <c r="CB924" s="768">
        <f t="shared" si="40"/>
        <v>2.74</v>
      </c>
      <c r="CC924" s="69">
        <v>0.1</v>
      </c>
      <c r="CD924" s="224"/>
      <c r="CE924" s="224"/>
      <c r="CF924" s="227"/>
      <c r="CG924" s="224"/>
      <c r="CH924" s="224"/>
      <c r="CI924" s="224"/>
      <c r="CJ924" s="224"/>
      <c r="CK924" s="224"/>
      <c r="CL924" s="224"/>
      <c r="CM924" s="224"/>
      <c r="CN924" s="245"/>
      <c r="CO924" s="18"/>
      <c r="CP924" s="18"/>
      <c r="CQ924" s="18"/>
      <c r="CR924" s="18"/>
      <c r="CS924" s="18"/>
      <c r="CT924" s="18"/>
      <c r="CU924" s="769"/>
      <c r="CV924" s="86"/>
      <c r="CW924" s="224"/>
      <c r="CX924" s="224"/>
      <c r="CY924" s="224"/>
      <c r="CZ924" s="224" t="s">
        <v>1293</v>
      </c>
      <c r="DA924" s="770" t="s">
        <v>1293</v>
      </c>
      <c r="DB924" s="771"/>
      <c r="DC924" s="772" t="s">
        <v>2546</v>
      </c>
      <c r="DD924" s="224"/>
      <c r="DE924" s="224"/>
      <c r="DF924" s="224"/>
      <c r="DG924" s="224"/>
      <c r="DH924" s="224"/>
      <c r="DI924" s="68"/>
      <c r="DJ924" s="224"/>
      <c r="DK924" s="224"/>
      <c r="DL924" s="224"/>
      <c r="DM924" s="224"/>
      <c r="DN924" s="65" t="s">
        <v>1151</v>
      </c>
      <c r="DO924" s="227"/>
      <c r="DP924" s="545" t="s">
        <v>158</v>
      </c>
      <c r="DQ924" s="230"/>
      <c r="DR924" s="547"/>
      <c r="DS924" s="547"/>
      <c r="DT924" s="230"/>
      <c r="DU924" s="230"/>
      <c r="DV924" s="230"/>
      <c r="DW924" s="230"/>
      <c r="DX924" s="230">
        <v>50.8</v>
      </c>
      <c r="DY924" s="223" t="s">
        <v>863</v>
      </c>
      <c r="DZ924" s="230">
        <v>12773</v>
      </c>
      <c r="EA924" s="230">
        <v>54.3</v>
      </c>
      <c r="EB924" s="230">
        <v>45.7</v>
      </c>
      <c r="EC924" s="485" t="s">
        <v>863</v>
      </c>
      <c r="ED924" s="485" t="s">
        <v>863</v>
      </c>
      <c r="EE924" s="485" t="s">
        <v>863</v>
      </c>
      <c r="EF924" s="485" t="s">
        <v>863</v>
      </c>
      <c r="EG924" s="230">
        <v>0</v>
      </c>
      <c r="EH924" s="547"/>
      <c r="EI924" s="282"/>
      <c r="EJ924" s="282"/>
      <c r="EK924" s="457"/>
      <c r="EL924" s="457"/>
      <c r="EM924" s="457"/>
      <c r="EN924" s="457"/>
      <c r="EO924" s="457"/>
      <c r="EP924" s="548"/>
      <c r="EQ924" s="548"/>
      <c r="ER924" s="457"/>
      <c r="ES924" s="548"/>
      <c r="ET924" s="548"/>
      <c r="EU924" s="457"/>
      <c r="EV924" s="457"/>
      <c r="EW924" s="233"/>
      <c r="EX924" s="992">
        <v>75</v>
      </c>
      <c r="EY924" s="950">
        <v>89636</v>
      </c>
      <c r="EZ924" s="950">
        <v>3997</v>
      </c>
      <c r="FA924" s="950">
        <v>38220</v>
      </c>
      <c r="FB924" s="950">
        <v>66290</v>
      </c>
      <c r="FC924" s="951">
        <f t="shared" si="43"/>
        <v>8451.6847635726808</v>
      </c>
      <c r="FD924" s="607">
        <f t="shared" si="41"/>
        <v>101420.21716287217</v>
      </c>
      <c r="FE924" s="93"/>
      <c r="FF924" s="93"/>
      <c r="FG924" s="93"/>
      <c r="FH924" s="93"/>
      <c r="FI924" s="589"/>
      <c r="FJ924" s="589"/>
      <c r="FK924" s="589"/>
      <c r="FL924" s="591"/>
      <c r="FM924" s="952"/>
      <c r="FN924" s="952"/>
      <c r="FO924" s="953"/>
      <c r="FP924" s="544"/>
      <c r="FQ924" s="93"/>
      <c r="FR924" s="101"/>
      <c r="FS924" s="954">
        <f t="shared" si="42"/>
        <v>8.7850000000000001</v>
      </c>
      <c r="FT924" s="93"/>
      <c r="FU924" s="955">
        <f t="shared" si="44"/>
        <v>73.954661073675751</v>
      </c>
      <c r="FV924" s="954">
        <f t="shared" si="45"/>
        <v>8.4516847635726808</v>
      </c>
      <c r="FW924" s="93"/>
      <c r="FX924" s="93"/>
      <c r="FY924" s="93"/>
      <c r="FZ924" s="93"/>
      <c r="GA924" s="93"/>
      <c r="GB924" s="93"/>
      <c r="GC924" s="260"/>
      <c r="GD924" s="260"/>
      <c r="GE924" s="260"/>
      <c r="GF924" s="260"/>
      <c r="GG924" s="260"/>
      <c r="GH924" s="260"/>
      <c r="GI924" s="260"/>
      <c r="GJ924" s="260"/>
      <c r="GK924" s="260"/>
      <c r="GL924" s="260"/>
      <c r="GM924" s="260"/>
      <c r="GN924" s="260"/>
      <c r="GO924" s="260"/>
      <c r="GP924" s="260"/>
      <c r="GQ924" s="260"/>
    </row>
    <row r="925" spans="1:201" s="63" customFormat="1" hidden="1" x14ac:dyDescent="0.25">
      <c r="A925" s="101">
        <v>806</v>
      </c>
      <c r="B925" s="228">
        <f>COUNTIFS($E$1:E925,E925,$G$1:G925,G925)</f>
        <v>2</v>
      </c>
      <c r="C925" s="228"/>
      <c r="D925" s="966">
        <v>10802</v>
      </c>
      <c r="E925" s="233" t="s">
        <v>2313</v>
      </c>
      <c r="F925" s="107" t="s">
        <v>316</v>
      </c>
      <c r="G925" s="230">
        <v>6656200210</v>
      </c>
      <c r="H925" s="230">
        <v>53</v>
      </c>
      <c r="I925" s="107" t="s">
        <v>2542</v>
      </c>
      <c r="J925" s="107" t="s">
        <v>2547</v>
      </c>
      <c r="K925" s="749" t="s">
        <v>53</v>
      </c>
      <c r="L925" s="107" t="s">
        <v>48</v>
      </c>
      <c r="M925" s="230">
        <v>24</v>
      </c>
      <c r="N925" s="108" t="s">
        <v>571</v>
      </c>
      <c r="O925" s="108" t="s">
        <v>863</v>
      </c>
      <c r="P925" s="227"/>
      <c r="Q925" s="226" t="s">
        <v>2537</v>
      </c>
      <c r="R925" s="750" t="s">
        <v>957</v>
      </c>
      <c r="S925" s="750"/>
      <c r="T925" s="181"/>
      <c r="U925" s="181"/>
      <c r="V925" s="181"/>
      <c r="W925" s="751" t="s">
        <v>2493</v>
      </c>
      <c r="X925" s="751"/>
      <c r="Y925" s="181"/>
      <c r="Z925" s="168"/>
      <c r="AA925" s="73"/>
      <c r="AB925" s="227" t="s">
        <v>2519</v>
      </c>
      <c r="AC925" s="86"/>
      <c r="AD925" s="774">
        <v>185</v>
      </c>
      <c r="AE925" s="755">
        <v>4400</v>
      </c>
      <c r="AF925" s="224"/>
      <c r="AG925" s="224"/>
      <c r="AH925" s="224" t="s">
        <v>161</v>
      </c>
      <c r="AI925" s="755">
        <v>500</v>
      </c>
      <c r="AJ925" s="224"/>
      <c r="AK925" s="224"/>
      <c r="AL925" s="755"/>
      <c r="AM925" s="224"/>
      <c r="AN925" s="224"/>
      <c r="AO925" s="224"/>
      <c r="AP925" s="756">
        <v>46.4</v>
      </c>
      <c r="AQ925" s="757">
        <v>31</v>
      </c>
      <c r="AR925" s="758">
        <v>21.9</v>
      </c>
      <c r="AS925" s="759">
        <f t="shared" si="30"/>
        <v>99.3</v>
      </c>
      <c r="AT925" s="760">
        <f t="shared" si="31"/>
        <v>1.4967741935483871</v>
      </c>
      <c r="AU925" s="22">
        <f t="shared" si="32"/>
        <v>32.779354838709679</v>
      </c>
      <c r="AV925" s="761">
        <f t="shared" si="33"/>
        <v>0.87712665406427226</v>
      </c>
      <c r="AW925" s="224">
        <v>43.3</v>
      </c>
      <c r="AX925" s="762">
        <v>0.6</v>
      </c>
      <c r="AY925" s="224">
        <v>1.3</v>
      </c>
      <c r="AZ925" s="224" t="s">
        <v>754</v>
      </c>
      <c r="BA925" s="763">
        <v>67.900000000000006</v>
      </c>
      <c r="BB925" s="87" t="s">
        <v>754</v>
      </c>
      <c r="BC925" s="69">
        <v>0.17</v>
      </c>
      <c r="BD925" s="69"/>
      <c r="BE925" s="224"/>
      <c r="BF925" s="224"/>
      <c r="BG925" s="224"/>
      <c r="BH925" s="224"/>
      <c r="BI925" s="87"/>
      <c r="BJ925" s="224">
        <v>35.1</v>
      </c>
      <c r="BK925" s="224">
        <v>64.900000000000006</v>
      </c>
      <c r="BL925" s="764">
        <f t="shared" si="34"/>
        <v>0.54083204930662554</v>
      </c>
      <c r="BM925" s="765">
        <v>0.4</v>
      </c>
      <c r="BN925" s="224" t="s">
        <v>754</v>
      </c>
      <c r="BO925" s="224">
        <v>69.5</v>
      </c>
      <c r="BP925" s="87">
        <v>59.5</v>
      </c>
      <c r="BQ925" s="159"/>
      <c r="BR925" s="766">
        <f t="shared" si="35"/>
        <v>11.780000000000001</v>
      </c>
      <c r="BS925" s="69">
        <v>89</v>
      </c>
      <c r="BT925" s="69">
        <v>10294</v>
      </c>
      <c r="BU925" s="766">
        <f t="shared" si="36"/>
        <v>11</v>
      </c>
      <c r="BV925" s="766">
        <f t="shared" si="37"/>
        <v>30.225000000000001</v>
      </c>
      <c r="BW925" s="69">
        <v>16.2</v>
      </c>
      <c r="BX925" s="767">
        <f t="shared" si="38"/>
        <v>5.0220000000000002</v>
      </c>
      <c r="BY925" s="69">
        <v>21.8</v>
      </c>
      <c r="BZ925" s="768">
        <f t="shared" si="39"/>
        <v>6.7580000000000009</v>
      </c>
      <c r="CA925" s="69">
        <v>59.5</v>
      </c>
      <c r="CB925" s="768">
        <f t="shared" si="40"/>
        <v>18.445</v>
      </c>
      <c r="CC925" s="69">
        <v>0.9</v>
      </c>
      <c r="CD925" s="224"/>
      <c r="CE925" s="224"/>
      <c r="CF925" s="224"/>
      <c r="CG925" s="224"/>
      <c r="CH925" s="224"/>
      <c r="CI925" s="224"/>
      <c r="CJ925" s="224"/>
      <c r="CK925" s="224"/>
      <c r="CL925" s="224"/>
      <c r="CM925" s="224"/>
      <c r="CN925" s="245"/>
      <c r="CO925" s="18"/>
      <c r="CP925" s="18"/>
      <c r="CQ925" s="18"/>
      <c r="CR925" s="18"/>
      <c r="CS925" s="18"/>
      <c r="CT925" s="18"/>
      <c r="CU925" s="769"/>
      <c r="CV925" s="86"/>
      <c r="CW925" s="224"/>
      <c r="CX925" s="224"/>
      <c r="CY925" s="224"/>
      <c r="CZ925" s="224" t="s">
        <v>930</v>
      </c>
      <c r="DA925" s="770" t="s">
        <v>935</v>
      </c>
      <c r="DB925" s="771"/>
      <c r="DC925" s="772" t="s">
        <v>2548</v>
      </c>
      <c r="DD925" s="224"/>
      <c r="DE925" s="224"/>
      <c r="DF925" s="224"/>
      <c r="DG925" s="224"/>
      <c r="DH925" s="224"/>
      <c r="DI925" s="68"/>
      <c r="DJ925" s="224"/>
      <c r="DK925" s="224"/>
      <c r="DL925" s="224"/>
      <c r="DM925" s="224"/>
      <c r="DN925" s="775" t="s">
        <v>1152</v>
      </c>
      <c r="DO925" s="224"/>
      <c r="DP925" s="545" t="s">
        <v>161</v>
      </c>
      <c r="DQ925" s="230"/>
      <c r="DR925" s="547"/>
      <c r="DS925" s="547"/>
      <c r="DT925" s="230"/>
      <c r="DU925" s="230"/>
      <c r="DV925" s="230"/>
      <c r="DW925" s="230"/>
      <c r="DX925" s="223" t="s">
        <v>863</v>
      </c>
      <c r="DY925" s="223" t="s">
        <v>863</v>
      </c>
      <c r="DZ925" s="223" t="s">
        <v>863</v>
      </c>
      <c r="EA925" s="223" t="s">
        <v>863</v>
      </c>
      <c r="EB925" s="223" t="s">
        <v>863</v>
      </c>
      <c r="EC925" s="223" t="s">
        <v>863</v>
      </c>
      <c r="ED925" s="223" t="s">
        <v>863</v>
      </c>
      <c r="EE925" s="223" t="s">
        <v>863</v>
      </c>
      <c r="EF925" s="223" t="s">
        <v>863</v>
      </c>
      <c r="EG925" s="223" t="s">
        <v>863</v>
      </c>
      <c r="EH925" s="547"/>
      <c r="EI925" s="282"/>
      <c r="EJ925" s="282"/>
      <c r="EK925" s="457"/>
      <c r="EL925" s="457"/>
      <c r="EM925" s="457"/>
      <c r="EN925" s="457"/>
      <c r="EO925" s="457"/>
      <c r="EP925" s="548"/>
      <c r="EQ925" s="548"/>
      <c r="ER925" s="457"/>
      <c r="ES925" s="548"/>
      <c r="ET925" s="548"/>
      <c r="EU925" s="457"/>
      <c r="EV925" s="457"/>
      <c r="EW925" s="233"/>
      <c r="EX925" s="992">
        <v>75</v>
      </c>
      <c r="EY925" s="950">
        <v>21258</v>
      </c>
      <c r="EZ925" s="950">
        <v>4000</v>
      </c>
      <c r="FA925" s="950">
        <v>38220</v>
      </c>
      <c r="FB925" s="950">
        <v>1498</v>
      </c>
      <c r="FC925" s="951">
        <f t="shared" si="43"/>
        <v>190.84520000000001</v>
      </c>
      <c r="FD925" s="607">
        <f t="shared" si="41"/>
        <v>4580.2848000000004</v>
      </c>
      <c r="FE925" s="93"/>
      <c r="FF925" s="93"/>
      <c r="FG925" s="93"/>
      <c r="FH925" s="93"/>
      <c r="FI925" s="589"/>
      <c r="FJ925" s="589"/>
      <c r="FK925" s="589"/>
      <c r="FL925" s="591"/>
      <c r="FM925" s="952"/>
      <c r="FN925" s="952"/>
      <c r="FO925" s="953"/>
      <c r="FP925" s="544"/>
      <c r="FQ925" s="93"/>
      <c r="FR925" s="101"/>
      <c r="FS925" s="954">
        <f t="shared" si="42"/>
        <v>0.185</v>
      </c>
      <c r="FT925" s="93"/>
      <c r="FU925" s="955">
        <f t="shared" si="44"/>
        <v>7.0467588672499764</v>
      </c>
      <c r="FV925" s="954">
        <f t="shared" si="45"/>
        <v>0.19084519999999999</v>
      </c>
      <c r="FW925" s="93"/>
      <c r="FX925" s="93"/>
      <c r="FY925" s="93"/>
      <c r="FZ925" s="93"/>
      <c r="GA925" s="93"/>
      <c r="GB925" s="93"/>
      <c r="GC925" s="260"/>
      <c r="GD925" s="260"/>
      <c r="GE925" s="260"/>
      <c r="GF925" s="260"/>
      <c r="GG925" s="260"/>
      <c r="GH925" s="260"/>
      <c r="GI925" s="260"/>
      <c r="GJ925" s="260"/>
      <c r="GK925" s="260"/>
      <c r="GL925" s="260"/>
      <c r="GM925" s="260"/>
      <c r="GN925" s="260"/>
      <c r="GO925" s="260"/>
      <c r="GP925" s="260"/>
      <c r="GQ925" s="260"/>
    </row>
    <row r="926" spans="1:201" s="63" customFormat="1" hidden="1" x14ac:dyDescent="0.25">
      <c r="A926" s="101">
        <v>807</v>
      </c>
      <c r="B926" s="228">
        <f>COUNTIFS($E$1:E926,E926,$G$1:G926,G926)</f>
        <v>5</v>
      </c>
      <c r="C926" s="228"/>
      <c r="D926" s="966">
        <v>10803</v>
      </c>
      <c r="E926" s="233" t="s">
        <v>1949</v>
      </c>
      <c r="F926" s="107" t="s">
        <v>184</v>
      </c>
      <c r="G926" s="230">
        <v>5712091671</v>
      </c>
      <c r="H926" s="230">
        <v>62</v>
      </c>
      <c r="I926" s="107" t="s">
        <v>2542</v>
      </c>
      <c r="J926" s="107" t="s">
        <v>34</v>
      </c>
      <c r="K926" s="749" t="s">
        <v>53</v>
      </c>
      <c r="L926" s="107" t="s">
        <v>48</v>
      </c>
      <c r="M926" s="230">
        <v>36</v>
      </c>
      <c r="N926" s="108" t="s">
        <v>1551</v>
      </c>
      <c r="O926" s="108" t="s">
        <v>863</v>
      </c>
      <c r="P926" s="227"/>
      <c r="Q926" s="226" t="s">
        <v>2537</v>
      </c>
      <c r="R926" s="750" t="s">
        <v>957</v>
      </c>
      <c r="S926" s="750"/>
      <c r="T926" s="181"/>
      <c r="U926" s="181"/>
      <c r="V926" s="181"/>
      <c r="W926" s="751" t="s">
        <v>2493</v>
      </c>
      <c r="X926" s="751"/>
      <c r="Y926" s="181"/>
      <c r="Z926" s="168"/>
      <c r="AA926" s="73"/>
      <c r="AB926" s="227" t="s">
        <v>2519</v>
      </c>
      <c r="AC926" s="86"/>
      <c r="AD926" s="774">
        <v>70</v>
      </c>
      <c r="AE926" s="755">
        <v>2500</v>
      </c>
      <c r="AF926" s="224"/>
      <c r="AG926" s="224"/>
      <c r="AH926" s="224" t="s">
        <v>158</v>
      </c>
      <c r="AI926" s="755">
        <v>300</v>
      </c>
      <c r="AJ926" s="224"/>
      <c r="AK926" s="224"/>
      <c r="AL926" s="755"/>
      <c r="AM926" s="224"/>
      <c r="AN926" s="224"/>
      <c r="AO926" s="224"/>
      <c r="AP926" s="756">
        <v>28.3</v>
      </c>
      <c r="AQ926" s="757">
        <v>67.900000000000006</v>
      </c>
      <c r="AR926" s="758">
        <v>3.1</v>
      </c>
      <c r="AS926" s="759">
        <f t="shared" si="30"/>
        <v>99.3</v>
      </c>
      <c r="AT926" s="760">
        <f t="shared" si="31"/>
        <v>0.41678939617083943</v>
      </c>
      <c r="AU926" s="22">
        <f t="shared" si="32"/>
        <v>1.2920471281296022</v>
      </c>
      <c r="AV926" s="761">
        <f t="shared" si="33"/>
        <v>0.39859154929577467</v>
      </c>
      <c r="AW926" s="224">
        <v>26.7</v>
      </c>
      <c r="AX926" s="762">
        <v>0.6</v>
      </c>
      <c r="AY926" s="224">
        <v>2</v>
      </c>
      <c r="AZ926" s="224" t="s">
        <v>754</v>
      </c>
      <c r="BA926" s="763">
        <v>57.8</v>
      </c>
      <c r="BB926" s="87" t="s">
        <v>754</v>
      </c>
      <c r="BC926" s="69">
        <v>0.1</v>
      </c>
      <c r="BD926" s="69"/>
      <c r="BE926" s="224"/>
      <c r="BF926" s="224"/>
      <c r="BG926" s="224"/>
      <c r="BH926" s="224"/>
      <c r="BI926" s="87"/>
      <c r="BJ926" s="224">
        <v>29</v>
      </c>
      <c r="BK926" s="224">
        <v>71</v>
      </c>
      <c r="BL926" s="764">
        <f t="shared" si="34"/>
        <v>0.40845070422535212</v>
      </c>
      <c r="BM926" s="765">
        <v>0.1</v>
      </c>
      <c r="BN926" s="224" t="s">
        <v>754</v>
      </c>
      <c r="BO926" s="224">
        <v>57.7</v>
      </c>
      <c r="BP926" s="87">
        <v>37.1</v>
      </c>
      <c r="BQ926" s="159"/>
      <c r="BR926" s="766">
        <f t="shared" si="35"/>
        <v>42.912800000000004</v>
      </c>
      <c r="BS926" s="69">
        <v>93.1</v>
      </c>
      <c r="BT926" s="69">
        <v>19120</v>
      </c>
      <c r="BU926" s="766">
        <f t="shared" si="36"/>
        <v>6.9000000000000057</v>
      </c>
      <c r="BV926" s="766">
        <f t="shared" si="37"/>
        <v>66.949400000000011</v>
      </c>
      <c r="BW926" s="69">
        <v>41.3</v>
      </c>
      <c r="BX926" s="767">
        <f t="shared" si="38"/>
        <v>28.0427</v>
      </c>
      <c r="BY926" s="69">
        <v>21.9</v>
      </c>
      <c r="BZ926" s="768">
        <f t="shared" si="39"/>
        <v>14.870100000000001</v>
      </c>
      <c r="CA926" s="69">
        <v>35.4</v>
      </c>
      <c r="CB926" s="768">
        <f t="shared" si="40"/>
        <v>24.036600000000004</v>
      </c>
      <c r="CC926" s="69">
        <v>1</v>
      </c>
      <c r="CD926" s="224"/>
      <c r="CE926" s="224"/>
      <c r="CF926" s="224"/>
      <c r="CG926" s="224"/>
      <c r="CH926" s="224"/>
      <c r="CI926" s="224"/>
      <c r="CJ926" s="224"/>
      <c r="CK926" s="224"/>
      <c r="CL926" s="224"/>
      <c r="CM926" s="224"/>
      <c r="CN926" s="245"/>
      <c r="CO926" s="18"/>
      <c r="CP926" s="18"/>
      <c r="CQ926" s="18"/>
      <c r="CR926" s="18"/>
      <c r="CS926" s="18"/>
      <c r="CT926" s="18"/>
      <c r="CU926" s="769"/>
      <c r="CV926" s="86"/>
      <c r="CW926" s="224"/>
      <c r="CX926" s="224"/>
      <c r="CY926" s="224"/>
      <c r="CZ926" s="224" t="s">
        <v>927</v>
      </c>
      <c r="DA926" s="770" t="s">
        <v>927</v>
      </c>
      <c r="DB926" s="771"/>
      <c r="DC926" s="772" t="s">
        <v>2549</v>
      </c>
      <c r="DD926" s="224"/>
      <c r="DE926" s="224"/>
      <c r="DF926" s="224"/>
      <c r="DG926" s="224"/>
      <c r="DH926" s="224"/>
      <c r="DI926" s="68"/>
      <c r="DJ926" s="224"/>
      <c r="DK926" s="224"/>
      <c r="DL926" s="224"/>
      <c r="DM926" s="224"/>
      <c r="DN926" s="775" t="s">
        <v>1151</v>
      </c>
      <c r="DO926" s="224"/>
      <c r="DP926" s="545" t="s">
        <v>158</v>
      </c>
      <c r="DQ926" s="230"/>
      <c r="DR926" s="547"/>
      <c r="DS926" s="547"/>
      <c r="DT926" s="230"/>
      <c r="DU926" s="230"/>
      <c r="DV926" s="230"/>
      <c r="DW926" s="230"/>
      <c r="DX926" s="223" t="s">
        <v>863</v>
      </c>
      <c r="DY926" s="223" t="s">
        <v>863</v>
      </c>
      <c r="DZ926" s="223" t="s">
        <v>863</v>
      </c>
      <c r="EA926" s="223" t="s">
        <v>863</v>
      </c>
      <c r="EB926" s="223" t="s">
        <v>863</v>
      </c>
      <c r="EC926" s="223" t="s">
        <v>863</v>
      </c>
      <c r="ED926" s="223" t="s">
        <v>863</v>
      </c>
      <c r="EE926" s="223" t="s">
        <v>863</v>
      </c>
      <c r="EF926" s="223" t="s">
        <v>863</v>
      </c>
      <c r="EG926" s="223" t="s">
        <v>863</v>
      </c>
      <c r="EH926" s="547"/>
      <c r="EI926" s="282"/>
      <c r="EJ926" s="282"/>
      <c r="EK926" s="457"/>
      <c r="EL926" s="457"/>
      <c r="EM926" s="457"/>
      <c r="EN926" s="457"/>
      <c r="EO926" s="457"/>
      <c r="EP926" s="548"/>
      <c r="EQ926" s="548"/>
      <c r="ER926" s="457"/>
      <c r="ES926" s="548"/>
      <c r="ET926" s="548"/>
      <c r="EU926" s="457"/>
      <c r="EV926" s="457"/>
      <c r="EW926" s="233"/>
      <c r="EX926" s="992">
        <v>75</v>
      </c>
      <c r="EY926" s="950">
        <v>2274</v>
      </c>
      <c r="EZ926" s="950">
        <v>4000</v>
      </c>
      <c r="FA926" s="950">
        <v>38220</v>
      </c>
      <c r="FB926" s="950">
        <v>428</v>
      </c>
      <c r="FC926" s="951">
        <f t="shared" si="43"/>
        <v>54.527200000000001</v>
      </c>
      <c r="FD926" s="607">
        <f t="shared" si="41"/>
        <v>1962.9792</v>
      </c>
      <c r="FE926" s="93"/>
      <c r="FF926" s="93"/>
      <c r="FG926" s="93"/>
      <c r="FH926" s="93"/>
      <c r="FI926" s="589"/>
      <c r="FJ926" s="589"/>
      <c r="FK926" s="589"/>
      <c r="FL926" s="591"/>
      <c r="FM926" s="952"/>
      <c r="FN926" s="952"/>
      <c r="FO926" s="953"/>
      <c r="FP926" s="544"/>
      <c r="FQ926" s="93"/>
      <c r="FR926" s="101"/>
      <c r="FS926" s="954">
        <f t="shared" si="42"/>
        <v>7.0000000000000007E-2</v>
      </c>
      <c r="FT926" s="93"/>
      <c r="FU926" s="955">
        <f t="shared" si="44"/>
        <v>18.821459982409852</v>
      </c>
      <c r="FV926" s="954">
        <f t="shared" si="45"/>
        <v>5.4527199999999998E-2</v>
      </c>
      <c r="FW926" s="93"/>
      <c r="FX926" s="93"/>
      <c r="FY926" s="93"/>
      <c r="FZ926" s="93"/>
      <c r="GA926" s="93"/>
      <c r="GB926" s="93"/>
      <c r="GC926" s="260"/>
      <c r="GD926" s="260"/>
      <c r="GE926" s="260"/>
      <c r="GF926" s="260"/>
      <c r="GG926" s="260"/>
      <c r="GH926" s="260"/>
      <c r="GI926" s="260"/>
      <c r="GJ926" s="260"/>
      <c r="GK926" s="260"/>
      <c r="GL926" s="260"/>
      <c r="GM926" s="260"/>
      <c r="GN926" s="260"/>
      <c r="GO926" s="260"/>
      <c r="GP926" s="260"/>
      <c r="GQ926" s="260"/>
    </row>
    <row r="927" spans="1:201" s="63" customFormat="1" hidden="1" x14ac:dyDescent="0.25">
      <c r="A927" s="101">
        <v>808</v>
      </c>
      <c r="B927" s="228">
        <f>COUNTIFS($E$1:E927,E927,$G$1:G927,G927)</f>
        <v>1</v>
      </c>
      <c r="C927" s="228"/>
      <c r="D927" s="966">
        <v>10808</v>
      </c>
      <c r="E927" s="233" t="s">
        <v>2550</v>
      </c>
      <c r="F927" s="107" t="s">
        <v>81</v>
      </c>
      <c r="G927" s="230">
        <v>5801291914</v>
      </c>
      <c r="H927" s="230">
        <v>61</v>
      </c>
      <c r="I927" s="107" t="s">
        <v>2551</v>
      </c>
      <c r="J927" s="107" t="s">
        <v>27</v>
      </c>
      <c r="K927" s="749" t="s">
        <v>53</v>
      </c>
      <c r="L927" s="107" t="s">
        <v>48</v>
      </c>
      <c r="M927" s="230">
        <v>10</v>
      </c>
      <c r="N927" s="108" t="s">
        <v>575</v>
      </c>
      <c r="O927" s="108" t="s">
        <v>863</v>
      </c>
      <c r="P927" s="227"/>
      <c r="Q927" s="226" t="s">
        <v>2537</v>
      </c>
      <c r="R927" s="750" t="s">
        <v>957</v>
      </c>
      <c r="S927" s="750"/>
      <c r="T927" s="181"/>
      <c r="U927" s="181"/>
      <c r="V927" s="181"/>
      <c r="W927" s="751" t="s">
        <v>2493</v>
      </c>
      <c r="X927" s="751"/>
      <c r="Y927" s="181"/>
      <c r="Z927" s="168"/>
      <c r="AA927" s="73"/>
      <c r="AB927" s="227" t="s">
        <v>2519</v>
      </c>
      <c r="AC927" s="86"/>
      <c r="AD927" s="774">
        <v>23186</v>
      </c>
      <c r="AE927" s="755">
        <v>231000</v>
      </c>
      <c r="AF927" s="224"/>
      <c r="AG927" s="224"/>
      <c r="AH927" s="224" t="s">
        <v>161</v>
      </c>
      <c r="AI927" s="755">
        <v>10000</v>
      </c>
      <c r="AJ927" s="224"/>
      <c r="AK927" s="224"/>
      <c r="AL927" s="755"/>
      <c r="AM927" s="224"/>
      <c r="AN927" s="224"/>
      <c r="AO927" s="224"/>
      <c r="AP927" s="756">
        <v>6.6</v>
      </c>
      <c r="AQ927" s="757">
        <v>2.9</v>
      </c>
      <c r="AR927" s="758">
        <v>90.3</v>
      </c>
      <c r="AS927" s="759">
        <f t="shared" si="30"/>
        <v>99.8</v>
      </c>
      <c r="AT927" s="760">
        <f t="shared" si="31"/>
        <v>2.2758620689655173</v>
      </c>
      <c r="AU927" s="22">
        <f t="shared" si="32"/>
        <v>205.51034482758621</v>
      </c>
      <c r="AV927" s="761">
        <f t="shared" si="33"/>
        <v>7.0815450643776812E-2</v>
      </c>
      <c r="AW927" s="224">
        <v>5.8</v>
      </c>
      <c r="AX927" s="762">
        <v>0.4</v>
      </c>
      <c r="AY927" s="224">
        <v>5.6</v>
      </c>
      <c r="AZ927" s="224" t="s">
        <v>754</v>
      </c>
      <c r="BA927" s="763">
        <v>38.4</v>
      </c>
      <c r="BB927" s="87" t="s">
        <v>754</v>
      </c>
      <c r="BC927" s="777">
        <v>4.3</v>
      </c>
      <c r="BD927" s="69"/>
      <c r="BE927" s="224"/>
      <c r="BF927" s="224"/>
      <c r="BG927" s="224"/>
      <c r="BH927" s="224"/>
      <c r="BI927" s="87"/>
      <c r="BJ927" s="224">
        <v>82.9</v>
      </c>
      <c r="BK927" s="224">
        <v>17.100000000000001</v>
      </c>
      <c r="BL927" s="764">
        <f t="shared" si="34"/>
        <v>4.8479532163742691</v>
      </c>
      <c r="BM927" s="765">
        <v>0.3</v>
      </c>
      <c r="BN927" s="224" t="s">
        <v>754</v>
      </c>
      <c r="BO927" s="224">
        <v>45</v>
      </c>
      <c r="BP927" s="87">
        <v>14.3</v>
      </c>
      <c r="BQ927" s="159"/>
      <c r="BR927" s="766">
        <f t="shared" si="35"/>
        <v>1.5862999999999998</v>
      </c>
      <c r="BS927" s="69">
        <v>90.6</v>
      </c>
      <c r="BT927" s="69">
        <v>11854</v>
      </c>
      <c r="BU927" s="766">
        <f t="shared" si="36"/>
        <v>9.4000000000000057</v>
      </c>
      <c r="BV927" s="766">
        <f t="shared" si="37"/>
        <v>2.8767999999999994</v>
      </c>
      <c r="BW927" s="69">
        <v>28.5</v>
      </c>
      <c r="BX927" s="767">
        <f t="shared" si="38"/>
        <v>0.8264999999999999</v>
      </c>
      <c r="BY927" s="69">
        <v>26.2</v>
      </c>
      <c r="BZ927" s="768">
        <f t="shared" si="39"/>
        <v>0.75979999999999992</v>
      </c>
      <c r="CA927" s="69">
        <v>44.5</v>
      </c>
      <c r="CB927" s="768">
        <f t="shared" si="40"/>
        <v>1.2904999999999998</v>
      </c>
      <c r="CC927" s="69">
        <v>0</v>
      </c>
      <c r="CD927" s="224"/>
      <c r="CE927" s="224"/>
      <c r="CF927" s="224"/>
      <c r="CG927" s="224"/>
      <c r="CH927" s="224"/>
      <c r="CI927" s="224"/>
      <c r="CJ927" s="224"/>
      <c r="CK927" s="224"/>
      <c r="CL927" s="224"/>
      <c r="CM927" s="224"/>
      <c r="CN927" s="245"/>
      <c r="CO927" s="18"/>
      <c r="CP927" s="18"/>
      <c r="CQ927" s="18"/>
      <c r="CR927" s="18"/>
      <c r="CS927" s="18"/>
      <c r="CT927" s="18"/>
      <c r="CU927" s="769"/>
      <c r="CV927" s="86"/>
      <c r="CW927" s="224"/>
      <c r="CX927" s="224"/>
      <c r="CY927" s="224"/>
      <c r="CZ927" s="224" t="s">
        <v>936</v>
      </c>
      <c r="DA927" s="224" t="s">
        <v>936</v>
      </c>
      <c r="DB927" s="771"/>
      <c r="DC927" s="772" t="s">
        <v>2528</v>
      </c>
      <c r="DD927" s="224"/>
      <c r="DE927" s="224"/>
      <c r="DF927" s="224"/>
      <c r="DG927" s="224"/>
      <c r="DH927" s="224"/>
      <c r="DI927" s="68"/>
      <c r="DJ927" s="224"/>
      <c r="DK927" s="224"/>
      <c r="DL927" s="224"/>
      <c r="DM927" s="224"/>
      <c r="DN927" s="775" t="s">
        <v>1151</v>
      </c>
      <c r="DO927" s="224"/>
      <c r="DP927" s="545" t="s">
        <v>161</v>
      </c>
      <c r="DQ927" s="230"/>
      <c r="DR927" s="547"/>
      <c r="DS927" s="547"/>
      <c r="DT927" s="230"/>
      <c r="DU927" s="230"/>
      <c r="DV927" s="230"/>
      <c r="DW927" s="230"/>
      <c r="DX927" s="223" t="s">
        <v>863</v>
      </c>
      <c r="DY927" s="223" t="s">
        <v>863</v>
      </c>
      <c r="DZ927" s="230">
        <v>26596</v>
      </c>
      <c r="EA927" s="230">
        <v>88.6</v>
      </c>
      <c r="EB927" s="230">
        <v>11.4</v>
      </c>
      <c r="EC927" s="223" t="s">
        <v>863</v>
      </c>
      <c r="ED927" s="223" t="s">
        <v>863</v>
      </c>
      <c r="EE927" s="223" t="s">
        <v>863</v>
      </c>
      <c r="EF927" s="223" t="s">
        <v>863</v>
      </c>
      <c r="EG927" s="230">
        <v>0</v>
      </c>
      <c r="EH927" s="547"/>
      <c r="EI927" s="282"/>
      <c r="EJ927" s="282"/>
      <c r="EK927" s="457"/>
      <c r="EL927" s="457"/>
      <c r="EM927" s="457"/>
      <c r="EN927" s="457"/>
      <c r="EO927" s="457"/>
      <c r="EP927" s="548"/>
      <c r="EQ927" s="548"/>
      <c r="ER927" s="457"/>
      <c r="ES927" s="548"/>
      <c r="ET927" s="548"/>
      <c r="EU927" s="457"/>
      <c r="EV927" s="457"/>
      <c r="EW927" s="233"/>
      <c r="EX927" s="992">
        <v>75</v>
      </c>
      <c r="EY927" s="950">
        <v>255898</v>
      </c>
      <c r="EZ927" s="950">
        <v>3999</v>
      </c>
      <c r="FA927" s="950">
        <v>38220</v>
      </c>
      <c r="FB927" s="950">
        <v>202811</v>
      </c>
      <c r="FC927" s="951">
        <f t="shared" si="43"/>
        <v>25844.582545636411</v>
      </c>
      <c r="FD927" s="607">
        <f t="shared" si="41"/>
        <v>258445.82545636411</v>
      </c>
      <c r="FE927" s="93"/>
      <c r="FF927" s="93"/>
      <c r="FG927" s="93"/>
      <c r="FH927" s="93"/>
      <c r="FI927" s="589"/>
      <c r="FJ927" s="589"/>
      <c r="FK927" s="589"/>
      <c r="FL927" s="591"/>
      <c r="FM927" s="952"/>
      <c r="FN927" s="952"/>
      <c r="FO927" s="953"/>
      <c r="FP927" s="544"/>
      <c r="FQ927" s="93"/>
      <c r="FR927" s="101"/>
      <c r="FS927" s="954">
        <f t="shared" si="42"/>
        <v>23.186</v>
      </c>
      <c r="FT927" s="93"/>
      <c r="FU927" s="955">
        <f t="shared" si="44"/>
        <v>79.254624889604457</v>
      </c>
      <c r="FV927" s="954">
        <f t="shared" si="45"/>
        <v>25.84458254563641</v>
      </c>
      <c r="FW927" s="93"/>
      <c r="FX927" s="93"/>
      <c r="FY927" s="93"/>
      <c r="FZ927" s="93"/>
      <c r="GA927" s="93"/>
      <c r="GB927" s="93"/>
      <c r="GC927" s="260"/>
      <c r="GD927" s="260"/>
      <c r="GE927" s="260"/>
      <c r="GF927" s="260"/>
      <c r="GG927" s="260"/>
      <c r="GH927" s="260"/>
      <c r="GI927" s="260"/>
      <c r="GJ927" s="260"/>
      <c r="GK927" s="260"/>
      <c r="GL927" s="260"/>
      <c r="GM927" s="260"/>
      <c r="GN927" s="260"/>
      <c r="GO927" s="260"/>
      <c r="GP927" s="260"/>
      <c r="GQ927" s="260"/>
    </row>
    <row r="928" spans="1:201" s="63" customFormat="1" hidden="1" x14ac:dyDescent="0.25">
      <c r="A928" s="101">
        <v>809</v>
      </c>
      <c r="B928" s="228">
        <f>COUNTIFS($E$1:E928,E928,$G$1:G928,G928)</f>
        <v>1</v>
      </c>
      <c r="C928" s="228"/>
      <c r="D928" s="966">
        <v>10810</v>
      </c>
      <c r="E928" s="233" t="s">
        <v>2552</v>
      </c>
      <c r="F928" s="107" t="s">
        <v>747</v>
      </c>
      <c r="G928" s="230">
        <v>6754190234</v>
      </c>
      <c r="H928" s="230">
        <v>52</v>
      </c>
      <c r="I928" s="107" t="s">
        <v>2553</v>
      </c>
      <c r="J928" s="107" t="s">
        <v>34</v>
      </c>
      <c r="K928" s="749" t="s">
        <v>53</v>
      </c>
      <c r="L928" s="107" t="s">
        <v>48</v>
      </c>
      <c r="M928" s="230">
        <v>21</v>
      </c>
      <c r="N928" s="108" t="s">
        <v>760</v>
      </c>
      <c r="O928" s="108" t="s">
        <v>965</v>
      </c>
      <c r="P928" s="227"/>
      <c r="Q928" s="226" t="s">
        <v>2537</v>
      </c>
      <c r="R928" s="750" t="s">
        <v>957</v>
      </c>
      <c r="S928" s="750"/>
      <c r="T928" s="181"/>
      <c r="U928" s="181"/>
      <c r="V928" s="181"/>
      <c r="W928" s="751" t="s">
        <v>2493</v>
      </c>
      <c r="X928" s="751"/>
      <c r="Y928" s="181"/>
      <c r="Z928" s="168"/>
      <c r="AA928" s="73"/>
      <c r="AB928" s="227" t="s">
        <v>2513</v>
      </c>
      <c r="AC928" s="86"/>
      <c r="AD928" s="774">
        <v>24.7</v>
      </c>
      <c r="AE928" s="755">
        <v>519</v>
      </c>
      <c r="AF928" s="224"/>
      <c r="AG928" s="224"/>
      <c r="AH928" s="224" t="s">
        <v>161</v>
      </c>
      <c r="AI928" s="755">
        <v>100</v>
      </c>
      <c r="AJ928" s="224"/>
      <c r="AK928" s="224"/>
      <c r="AL928" s="755"/>
      <c r="AM928" s="224"/>
      <c r="AN928" s="224"/>
      <c r="AO928" s="224"/>
      <c r="AP928" s="756">
        <v>19.2</v>
      </c>
      <c r="AQ928" s="757">
        <v>75</v>
      </c>
      <c r="AR928" s="758">
        <v>3.8</v>
      </c>
      <c r="AS928" s="759">
        <f t="shared" si="30"/>
        <v>98</v>
      </c>
      <c r="AT928" s="760">
        <f t="shared" si="31"/>
        <v>0.25600000000000001</v>
      </c>
      <c r="AU928" s="22">
        <f t="shared" si="32"/>
        <v>0.9728</v>
      </c>
      <c r="AV928" s="761">
        <f t="shared" si="33"/>
        <v>0.24365482233502539</v>
      </c>
      <c r="AW928" s="224">
        <v>16.100000000000001</v>
      </c>
      <c r="AX928" s="762">
        <v>1</v>
      </c>
      <c r="AY928" s="224">
        <v>5.3</v>
      </c>
      <c r="AZ928" s="224" t="s">
        <v>754</v>
      </c>
      <c r="BA928" s="763">
        <v>55.6</v>
      </c>
      <c r="BB928" s="87" t="s">
        <v>754</v>
      </c>
      <c r="BC928" s="69">
        <v>0.1</v>
      </c>
      <c r="BD928" s="69"/>
      <c r="BE928" s="224"/>
      <c r="BF928" s="224"/>
      <c r="BG928" s="224"/>
      <c r="BH928" s="224"/>
      <c r="BI928" s="87"/>
      <c r="BJ928" s="224">
        <v>95.7</v>
      </c>
      <c r="BK928" s="224">
        <v>4.3</v>
      </c>
      <c r="BL928" s="764">
        <f t="shared" si="34"/>
        <v>22.255813953488374</v>
      </c>
      <c r="BM928" s="765">
        <v>0</v>
      </c>
      <c r="BN928" s="224" t="s">
        <v>754</v>
      </c>
      <c r="BO928" s="224">
        <v>31.3</v>
      </c>
      <c r="BP928" s="87" t="s">
        <v>754</v>
      </c>
      <c r="BQ928" s="159"/>
      <c r="BR928" s="766">
        <f t="shared" si="35"/>
        <v>62.625</v>
      </c>
      <c r="BS928" s="69">
        <v>97.6</v>
      </c>
      <c r="BT928" s="69">
        <v>11273</v>
      </c>
      <c r="BU928" s="766">
        <f t="shared" si="36"/>
        <v>2.4000000000000057</v>
      </c>
      <c r="BV928" s="766">
        <f t="shared" si="37"/>
        <v>72.599999999999994</v>
      </c>
      <c r="BW928" s="69">
        <v>53.6</v>
      </c>
      <c r="BX928" s="767">
        <f t="shared" si="38"/>
        <v>40.200000000000003</v>
      </c>
      <c r="BY928" s="69">
        <v>29.9</v>
      </c>
      <c r="BZ928" s="768">
        <f t="shared" si="39"/>
        <v>22.425000000000001</v>
      </c>
      <c r="CA928" s="69">
        <v>13.3</v>
      </c>
      <c r="CB928" s="768">
        <f t="shared" si="40"/>
        <v>9.9749999999999996</v>
      </c>
      <c r="CC928" s="69">
        <v>1.2</v>
      </c>
      <c r="CD928" s="224"/>
      <c r="CE928" s="224"/>
      <c r="CF928" s="224"/>
      <c r="CG928" s="224"/>
      <c r="CH928" s="224"/>
      <c r="CI928" s="224"/>
      <c r="CJ928" s="224"/>
      <c r="CK928" s="224"/>
      <c r="CL928" s="224"/>
      <c r="CM928" s="224"/>
      <c r="CN928" s="245"/>
      <c r="CO928" s="18"/>
      <c r="CP928" s="18"/>
      <c r="CQ928" s="18"/>
      <c r="CR928" s="18"/>
      <c r="CS928" s="18"/>
      <c r="CT928" s="18"/>
      <c r="CU928" s="769"/>
      <c r="CV928" s="86"/>
      <c r="CW928" s="224"/>
      <c r="CX928" s="224"/>
      <c r="CY928" s="224"/>
      <c r="CZ928" s="224" t="s">
        <v>935</v>
      </c>
      <c r="DA928" s="770" t="s">
        <v>935</v>
      </c>
      <c r="DB928" s="771"/>
      <c r="DC928" s="772" t="s">
        <v>2554</v>
      </c>
      <c r="DD928" s="224"/>
      <c r="DE928" s="224"/>
      <c r="DF928" s="224"/>
      <c r="DG928" s="224"/>
      <c r="DH928" s="224"/>
      <c r="DI928" s="68"/>
      <c r="DJ928" s="224"/>
      <c r="DK928" s="224"/>
      <c r="DL928" s="224"/>
      <c r="DM928" s="224"/>
      <c r="DN928" s="775" t="s">
        <v>1152</v>
      </c>
      <c r="DO928" s="224"/>
      <c r="DP928" s="545" t="s">
        <v>161</v>
      </c>
      <c r="DQ928" s="230"/>
      <c r="DR928" s="547"/>
      <c r="DS928" s="547"/>
      <c r="DT928" s="230"/>
      <c r="DU928" s="230"/>
      <c r="DV928" s="230"/>
      <c r="DW928" s="230"/>
      <c r="DX928" s="223" t="s">
        <v>863</v>
      </c>
      <c r="DY928" s="223" t="s">
        <v>863</v>
      </c>
      <c r="DZ928" s="223" t="s">
        <v>863</v>
      </c>
      <c r="EA928" s="223" t="s">
        <v>863</v>
      </c>
      <c r="EB928" s="223" t="s">
        <v>863</v>
      </c>
      <c r="EC928" s="223" t="s">
        <v>863</v>
      </c>
      <c r="ED928" s="223" t="s">
        <v>863</v>
      </c>
      <c r="EE928" s="223" t="s">
        <v>863</v>
      </c>
      <c r="EF928" s="223" t="s">
        <v>863</v>
      </c>
      <c r="EG928" s="223" t="s">
        <v>863</v>
      </c>
      <c r="EH928" s="547"/>
      <c r="EI928" s="282"/>
      <c r="EJ928" s="282"/>
      <c r="EK928" s="457"/>
      <c r="EL928" s="457"/>
      <c r="EM928" s="457"/>
      <c r="EN928" s="457"/>
      <c r="EO928" s="457"/>
      <c r="EP928" s="548"/>
      <c r="EQ928" s="548"/>
      <c r="ER928" s="457"/>
      <c r="ES928" s="548"/>
      <c r="ET928" s="548"/>
      <c r="EU928" s="457"/>
      <c r="EV928" s="457"/>
      <c r="EW928" s="233"/>
      <c r="EX928" s="992">
        <v>75</v>
      </c>
      <c r="EY928" s="950">
        <v>6883</v>
      </c>
      <c r="EZ928" s="950">
        <v>3992</v>
      </c>
      <c r="FA928" s="950">
        <v>38220</v>
      </c>
      <c r="FB928" s="950">
        <v>204</v>
      </c>
      <c r="FC928" s="951">
        <f t="shared" si="43"/>
        <v>26.041683366733469</v>
      </c>
      <c r="FD928" s="607">
        <f t="shared" si="41"/>
        <v>546.87535070140291</v>
      </c>
      <c r="FE928" s="93"/>
      <c r="FF928" s="93"/>
      <c r="FG928" s="93"/>
      <c r="FH928" s="93"/>
      <c r="FI928" s="589"/>
      <c r="FJ928" s="589"/>
      <c r="FK928" s="589"/>
      <c r="FL928" s="591"/>
      <c r="FM928" s="952"/>
      <c r="FN928" s="952"/>
      <c r="FO928" s="953"/>
      <c r="FP928" s="544"/>
      <c r="FQ928" s="93"/>
      <c r="FR928" s="101"/>
      <c r="FS928" s="954">
        <f t="shared" si="42"/>
        <v>2.47E-2</v>
      </c>
      <c r="FT928" s="93"/>
      <c r="FU928" s="955">
        <f t="shared" si="44"/>
        <v>2.9638239139909923</v>
      </c>
      <c r="FV928" s="954">
        <f t="shared" si="45"/>
        <v>2.6041683366733469E-2</v>
      </c>
      <c r="FW928" s="93"/>
      <c r="FX928" s="93"/>
      <c r="FY928" s="93"/>
      <c r="FZ928" s="93"/>
      <c r="GA928" s="93"/>
      <c r="GB928" s="93"/>
      <c r="GC928" s="260"/>
      <c r="GD928" s="260"/>
      <c r="GE928" s="260"/>
      <c r="GF928" s="260"/>
      <c r="GG928" s="260"/>
      <c r="GH928" s="260"/>
      <c r="GI928" s="260"/>
      <c r="GJ928" s="260"/>
      <c r="GK928" s="260"/>
      <c r="GL928" s="260"/>
      <c r="GM928" s="260"/>
      <c r="GN928" s="260"/>
      <c r="GO928" s="260"/>
      <c r="GP928" s="260"/>
      <c r="GQ928" s="260"/>
    </row>
    <row r="929" spans="1:199" s="63" customFormat="1" hidden="1" x14ac:dyDescent="0.25">
      <c r="A929" s="101">
        <v>810</v>
      </c>
      <c r="B929" s="228">
        <f>COUNTIFS($E$1:E929,E929,$G$1:G929,G929)</f>
        <v>2</v>
      </c>
      <c r="C929" s="228"/>
      <c r="D929" s="966">
        <v>10811</v>
      </c>
      <c r="E929" s="233" t="s">
        <v>2545</v>
      </c>
      <c r="F929" s="107" t="s">
        <v>43</v>
      </c>
      <c r="G929" s="230">
        <v>5707302018</v>
      </c>
      <c r="H929" s="230">
        <v>62</v>
      </c>
      <c r="I929" s="107" t="s">
        <v>2553</v>
      </c>
      <c r="J929" s="107" t="s">
        <v>78</v>
      </c>
      <c r="K929" s="749" t="s">
        <v>53</v>
      </c>
      <c r="L929" s="107" t="s">
        <v>48</v>
      </c>
      <c r="M929" s="230">
        <v>9</v>
      </c>
      <c r="N929" s="108" t="s">
        <v>757</v>
      </c>
      <c r="O929" s="108" t="s">
        <v>863</v>
      </c>
      <c r="P929" s="227"/>
      <c r="Q929" s="226" t="s">
        <v>2537</v>
      </c>
      <c r="R929" s="750" t="s">
        <v>957</v>
      </c>
      <c r="S929" s="750"/>
      <c r="T929" s="181"/>
      <c r="U929" s="181"/>
      <c r="V929" s="181"/>
      <c r="W929" s="751" t="s">
        <v>2493</v>
      </c>
      <c r="X929" s="751"/>
      <c r="Y929" s="181"/>
      <c r="Z929" s="168"/>
      <c r="AA929" s="73"/>
      <c r="AB929" s="227" t="s">
        <v>2513</v>
      </c>
      <c r="AC929" s="86"/>
      <c r="AD929" s="774">
        <v>666</v>
      </c>
      <c r="AE929" s="755">
        <v>13000</v>
      </c>
      <c r="AF929" s="224"/>
      <c r="AG929" s="224"/>
      <c r="AH929" s="224" t="s">
        <v>158</v>
      </c>
      <c r="AI929" s="755">
        <v>2000</v>
      </c>
      <c r="AJ929" s="224"/>
      <c r="AK929" s="224"/>
      <c r="AL929" s="755"/>
      <c r="AM929" s="224"/>
      <c r="AN929" s="224"/>
      <c r="AO929" s="224"/>
      <c r="AP929" s="756">
        <v>41.6</v>
      </c>
      <c r="AQ929" s="757">
        <v>18.3</v>
      </c>
      <c r="AR929" s="758">
        <v>38.299999999999997</v>
      </c>
      <c r="AS929" s="759">
        <f t="shared" si="30"/>
        <v>98.199999999999989</v>
      </c>
      <c r="AT929" s="760">
        <f t="shared" si="31"/>
        <v>2.2732240437158469</v>
      </c>
      <c r="AU929" s="22">
        <f t="shared" si="32"/>
        <v>87.064480874316928</v>
      </c>
      <c r="AV929" s="761">
        <f t="shared" si="33"/>
        <v>0.73498233215547715</v>
      </c>
      <c r="AW929" s="224">
        <v>38.9</v>
      </c>
      <c r="AX929" s="762">
        <v>0.4</v>
      </c>
      <c r="AY929" s="224">
        <v>0.9</v>
      </c>
      <c r="AZ929" s="224" t="s">
        <v>754</v>
      </c>
      <c r="BA929" s="763">
        <v>69.599999999999994</v>
      </c>
      <c r="BB929" s="87" t="s">
        <v>754</v>
      </c>
      <c r="BC929" s="69">
        <v>2.2999999999999998</v>
      </c>
      <c r="BD929" s="69"/>
      <c r="BE929" s="224"/>
      <c r="BF929" s="224"/>
      <c r="BG929" s="224"/>
      <c r="BH929" s="224"/>
      <c r="BI929" s="87"/>
      <c r="BJ929" s="224">
        <v>67.2</v>
      </c>
      <c r="BK929" s="224">
        <v>32.799999999999997</v>
      </c>
      <c r="BL929" s="764">
        <f t="shared" si="34"/>
        <v>2.0487804878048781</v>
      </c>
      <c r="BM929" s="765">
        <v>0.5</v>
      </c>
      <c r="BN929" s="224" t="s">
        <v>754</v>
      </c>
      <c r="BO929" s="224">
        <v>62.8</v>
      </c>
      <c r="BP929" s="87">
        <v>49.3</v>
      </c>
      <c r="BQ929" s="159"/>
      <c r="BR929" s="766">
        <f t="shared" si="35"/>
        <v>7.5579000000000001</v>
      </c>
      <c r="BS929" s="69">
        <v>89.6</v>
      </c>
      <c r="BT929" s="69">
        <v>9322</v>
      </c>
      <c r="BU929" s="766">
        <f t="shared" si="36"/>
        <v>10.400000000000006</v>
      </c>
      <c r="BV929" s="766">
        <f t="shared" si="37"/>
        <v>17.952300000000001</v>
      </c>
      <c r="BW929" s="69">
        <v>24.5</v>
      </c>
      <c r="BX929" s="767">
        <f t="shared" si="38"/>
        <v>4.4835000000000003</v>
      </c>
      <c r="BY929" s="69">
        <v>16.8</v>
      </c>
      <c r="BZ929" s="768">
        <f t="shared" si="39"/>
        <v>3.0743999999999998</v>
      </c>
      <c r="CA929" s="69">
        <v>56.8</v>
      </c>
      <c r="CB929" s="768">
        <f t="shared" si="40"/>
        <v>10.394400000000001</v>
      </c>
      <c r="CC929" s="69">
        <v>0.95</v>
      </c>
      <c r="CD929" s="224"/>
      <c r="CE929" s="224"/>
      <c r="CF929" s="224"/>
      <c r="CG929" s="224"/>
      <c r="CH929" s="224"/>
      <c r="CI929" s="224"/>
      <c r="CJ929" s="224"/>
      <c r="CK929" s="224"/>
      <c r="CL929" s="224"/>
      <c r="CM929" s="224"/>
      <c r="CN929" s="245"/>
      <c r="CO929" s="18"/>
      <c r="CP929" s="18"/>
      <c r="CQ929" s="18"/>
      <c r="CR929" s="18"/>
      <c r="CS929" s="18"/>
      <c r="CT929" s="18"/>
      <c r="CU929" s="769"/>
      <c r="CV929" s="86"/>
      <c r="CW929" s="224"/>
      <c r="CX929" s="224"/>
      <c r="CY929" s="224"/>
      <c r="CZ929" s="224" t="s">
        <v>1293</v>
      </c>
      <c r="DA929" s="770" t="s">
        <v>1294</v>
      </c>
      <c r="DB929" s="771"/>
      <c r="DC929" s="772" t="s">
        <v>2555</v>
      </c>
      <c r="DD929" s="224"/>
      <c r="DE929" s="224"/>
      <c r="DF929" s="224"/>
      <c r="DG929" s="224"/>
      <c r="DH929" s="224"/>
      <c r="DI929" s="68"/>
      <c r="DJ929" s="224"/>
      <c r="DK929" s="224"/>
      <c r="DL929" s="224"/>
      <c r="DM929" s="224"/>
      <c r="DN929" s="775" t="s">
        <v>1151</v>
      </c>
      <c r="DO929" s="224"/>
      <c r="DP929" s="545" t="s">
        <v>158</v>
      </c>
      <c r="DQ929" s="230"/>
      <c r="DR929" s="547"/>
      <c r="DS929" s="547"/>
      <c r="DT929" s="230"/>
      <c r="DU929" s="230"/>
      <c r="DV929" s="230"/>
      <c r="DW929" s="230"/>
      <c r="DX929" s="223" t="s">
        <v>863</v>
      </c>
      <c r="DY929" s="223" t="s">
        <v>863</v>
      </c>
      <c r="DZ929" s="223" t="s">
        <v>863</v>
      </c>
      <c r="EA929" s="223" t="s">
        <v>863</v>
      </c>
      <c r="EB929" s="223" t="s">
        <v>863</v>
      </c>
      <c r="EC929" s="223" t="s">
        <v>863</v>
      </c>
      <c r="ED929" s="223" t="s">
        <v>863</v>
      </c>
      <c r="EE929" s="223" t="s">
        <v>863</v>
      </c>
      <c r="EF929" s="223" t="s">
        <v>863</v>
      </c>
      <c r="EG929" s="457" t="s">
        <v>2783</v>
      </c>
      <c r="EH929" s="547"/>
      <c r="EI929" s="282"/>
      <c r="EJ929" s="282"/>
      <c r="EK929" s="457"/>
      <c r="EL929" s="457"/>
      <c r="EM929" s="457"/>
      <c r="EN929" s="457"/>
      <c r="EO929" s="457"/>
      <c r="EP929" s="548"/>
      <c r="EQ929" s="548"/>
      <c r="ER929" s="457"/>
      <c r="ES929" s="548"/>
      <c r="ET929" s="548"/>
      <c r="EU929" s="457"/>
      <c r="EV929" s="457"/>
      <c r="EW929" s="233"/>
      <c r="EX929" s="992">
        <v>75</v>
      </c>
      <c r="EY929" s="950">
        <v>33097</v>
      </c>
      <c r="EZ929" s="950">
        <v>4000</v>
      </c>
      <c r="FA929" s="950">
        <v>38220</v>
      </c>
      <c r="FB929" s="950">
        <v>4913</v>
      </c>
      <c r="FC929" s="951">
        <f t="shared" si="43"/>
        <v>625.9162</v>
      </c>
      <c r="FD929" s="607">
        <f t="shared" si="41"/>
        <v>5633.2457999999997</v>
      </c>
      <c r="FE929" s="93"/>
      <c r="FF929" s="93"/>
      <c r="FG929" s="93"/>
      <c r="FH929" s="93"/>
      <c r="FI929" s="589"/>
      <c r="FJ929" s="589"/>
      <c r="FK929" s="589"/>
      <c r="FL929" s="591"/>
      <c r="FM929" s="952"/>
      <c r="FN929" s="952"/>
      <c r="FO929" s="953"/>
      <c r="FP929" s="544"/>
      <c r="FQ929" s="93"/>
      <c r="FR929" s="101"/>
      <c r="FS929" s="954">
        <f t="shared" si="42"/>
        <v>0.66600000000000004</v>
      </c>
      <c r="FT929" s="93"/>
      <c r="FU929" s="955">
        <f t="shared" si="44"/>
        <v>14.844245702027374</v>
      </c>
      <c r="FV929" s="954">
        <f t="shared" si="45"/>
        <v>0.62591620000000003</v>
      </c>
      <c r="FW929" s="93"/>
      <c r="FX929" s="93"/>
      <c r="FY929" s="93"/>
      <c r="FZ929" s="93"/>
      <c r="GA929" s="93"/>
      <c r="GB929" s="93"/>
      <c r="GC929" s="260"/>
      <c r="GD929" s="260"/>
      <c r="GE929" s="260"/>
      <c r="GF929" s="260"/>
      <c r="GG929" s="260"/>
      <c r="GH929" s="260"/>
      <c r="GI929" s="260"/>
      <c r="GJ929" s="260"/>
      <c r="GK929" s="260"/>
      <c r="GL929" s="260"/>
      <c r="GM929" s="260"/>
      <c r="GN929" s="260"/>
      <c r="GO929" s="260"/>
      <c r="GP929" s="260"/>
      <c r="GQ929" s="260"/>
    </row>
    <row r="930" spans="1:199" s="63" customFormat="1" hidden="1" x14ac:dyDescent="0.25">
      <c r="A930" s="101">
        <v>811</v>
      </c>
      <c r="B930" s="228">
        <f>COUNTIFS($E$1:E930,E930,$G$1:G930,G930)</f>
        <v>1</v>
      </c>
      <c r="C930" s="228"/>
      <c r="D930" s="966">
        <v>10815</v>
      </c>
      <c r="E930" s="233" t="s">
        <v>2556</v>
      </c>
      <c r="F930" s="107" t="s">
        <v>73</v>
      </c>
      <c r="G930" s="230">
        <v>6403301223</v>
      </c>
      <c r="H930" s="230">
        <v>55</v>
      </c>
      <c r="I930" s="107" t="s">
        <v>2557</v>
      </c>
      <c r="J930" s="107" t="s">
        <v>2558</v>
      </c>
      <c r="K930" s="749" t="s">
        <v>53</v>
      </c>
      <c r="L930" s="107" t="s">
        <v>48</v>
      </c>
      <c r="M930" s="230">
        <v>33</v>
      </c>
      <c r="N930" s="108" t="s">
        <v>760</v>
      </c>
      <c r="O930" s="108" t="s">
        <v>863</v>
      </c>
      <c r="P930" s="227"/>
      <c r="Q930" s="226" t="s">
        <v>2537</v>
      </c>
      <c r="R930" s="750" t="s">
        <v>957</v>
      </c>
      <c r="S930" s="750"/>
      <c r="T930" s="181"/>
      <c r="U930" s="181"/>
      <c r="V930" s="181"/>
      <c r="W930" s="751" t="s">
        <v>2493</v>
      </c>
      <c r="X930" s="751"/>
      <c r="Y930" s="181"/>
      <c r="Z930" s="168"/>
      <c r="AA930" s="73"/>
      <c r="AB930" s="227" t="s">
        <v>2513</v>
      </c>
      <c r="AC930" s="86"/>
      <c r="AD930" s="774">
        <v>171.3</v>
      </c>
      <c r="AE930" s="755">
        <v>5700</v>
      </c>
      <c r="AF930" s="224"/>
      <c r="AG930" s="224"/>
      <c r="AH930" s="545" t="s">
        <v>158</v>
      </c>
      <c r="AI930" s="755">
        <v>600</v>
      </c>
      <c r="AJ930" s="93"/>
      <c r="AK930" s="224"/>
      <c r="AL930" s="755"/>
      <c r="AM930" s="224"/>
      <c r="AN930" s="224"/>
      <c r="AO930" s="224"/>
      <c r="AP930" s="756">
        <v>25.9</v>
      </c>
      <c r="AQ930" s="757">
        <v>67.5</v>
      </c>
      <c r="AR930" s="758">
        <v>4.9000000000000004</v>
      </c>
      <c r="AS930" s="759">
        <f t="shared" si="30"/>
        <v>98.300000000000011</v>
      </c>
      <c r="AT930" s="760">
        <f t="shared" si="31"/>
        <v>0.38370370370370366</v>
      </c>
      <c r="AU930" s="22">
        <f t="shared" si="32"/>
        <v>1.8801481481481481</v>
      </c>
      <c r="AV930" s="761">
        <f t="shared" si="33"/>
        <v>0.3577348066298342</v>
      </c>
      <c r="AW930" s="224">
        <v>23.3</v>
      </c>
      <c r="AX930" s="762">
        <v>0.6</v>
      </c>
      <c r="AY930" s="224">
        <v>2.2000000000000002</v>
      </c>
      <c r="AZ930" s="224" t="s">
        <v>754</v>
      </c>
      <c r="BA930" s="763">
        <v>77.400000000000006</v>
      </c>
      <c r="BB930" s="87" t="s">
        <v>754</v>
      </c>
      <c r="BC930" s="69">
        <v>7.0000000000000007E-2</v>
      </c>
      <c r="BD930" s="69"/>
      <c r="BE930" s="224"/>
      <c r="BF930" s="224"/>
      <c r="BG930" s="224"/>
      <c r="BH930" s="224"/>
      <c r="BI930" s="87"/>
      <c r="BJ930" s="224">
        <v>39.9</v>
      </c>
      <c r="BK930" s="224">
        <v>60</v>
      </c>
      <c r="BL930" s="764">
        <f t="shared" si="34"/>
        <v>0.66499999999999992</v>
      </c>
      <c r="BM930" s="765">
        <v>0</v>
      </c>
      <c r="BN930" s="224" t="s">
        <v>754</v>
      </c>
      <c r="BO930" s="224">
        <v>54.7</v>
      </c>
      <c r="BP930" s="87">
        <v>63.8</v>
      </c>
      <c r="BQ930" s="159"/>
      <c r="BR930" s="766">
        <f t="shared" si="35"/>
        <v>38.407499999999999</v>
      </c>
      <c r="BS930" s="69">
        <v>92.4</v>
      </c>
      <c r="BT930" s="69">
        <v>10364</v>
      </c>
      <c r="BU930" s="766">
        <f t="shared" si="36"/>
        <v>7.5999999999999943</v>
      </c>
      <c r="BV930" s="766">
        <f t="shared" si="37"/>
        <v>65.88</v>
      </c>
      <c r="BW930" s="69">
        <v>31.9</v>
      </c>
      <c r="BX930" s="767">
        <f t="shared" si="38"/>
        <v>21.532499999999999</v>
      </c>
      <c r="BY930" s="69">
        <v>25</v>
      </c>
      <c r="BZ930" s="768">
        <f t="shared" si="39"/>
        <v>16.875</v>
      </c>
      <c r="CA930" s="69">
        <v>40.700000000000003</v>
      </c>
      <c r="CB930" s="768">
        <f t="shared" si="40"/>
        <v>27.4725</v>
      </c>
      <c r="CC930" s="69">
        <v>0.24</v>
      </c>
      <c r="CD930" s="224"/>
      <c r="CE930" s="224"/>
      <c r="CF930" s="224"/>
      <c r="CG930" s="224"/>
      <c r="CH930" s="224"/>
      <c r="CI930" s="224"/>
      <c r="CJ930" s="224"/>
      <c r="CK930" s="224"/>
      <c r="CL930" s="224"/>
      <c r="CM930" s="224"/>
      <c r="CN930" s="245"/>
      <c r="CO930" s="18"/>
      <c r="CP930" s="18"/>
      <c r="CQ930" s="18"/>
      <c r="CR930" s="18"/>
      <c r="CS930" s="18"/>
      <c r="CT930" s="18"/>
      <c r="CU930" s="769"/>
      <c r="CV930" s="86"/>
      <c r="CW930" s="224"/>
      <c r="CX930" s="224"/>
      <c r="CY930" s="224"/>
      <c r="CZ930" s="224" t="s">
        <v>927</v>
      </c>
      <c r="DA930" s="770" t="s">
        <v>927</v>
      </c>
      <c r="DB930" s="771"/>
      <c r="DC930" s="772" t="s">
        <v>2549</v>
      </c>
      <c r="DD930" s="224"/>
      <c r="DE930" s="224"/>
      <c r="DF930" s="224"/>
      <c r="DG930" s="224"/>
      <c r="DH930" s="224"/>
      <c r="DI930" s="68"/>
      <c r="DJ930" s="224"/>
      <c r="DK930" s="224"/>
      <c r="DL930" s="224"/>
      <c r="DM930" s="224"/>
      <c r="DN930" s="775" t="s">
        <v>1151</v>
      </c>
      <c r="DO930" s="224"/>
      <c r="DP930" s="545" t="s">
        <v>158</v>
      </c>
      <c r="DQ930" s="230"/>
      <c r="DR930" s="547"/>
      <c r="DS930" s="547"/>
      <c r="DT930" s="230"/>
      <c r="DU930" s="230"/>
      <c r="DV930" s="230"/>
      <c r="DW930" s="230"/>
      <c r="DX930" s="269" t="s">
        <v>863</v>
      </c>
      <c r="DY930" s="269" t="s">
        <v>863</v>
      </c>
      <c r="DZ930" s="269" t="s">
        <v>863</v>
      </c>
      <c r="EA930" s="269" t="s">
        <v>863</v>
      </c>
      <c r="EB930" s="269" t="s">
        <v>863</v>
      </c>
      <c r="EC930" s="269" t="s">
        <v>863</v>
      </c>
      <c r="ED930" s="269" t="s">
        <v>863</v>
      </c>
      <c r="EE930" s="269" t="s">
        <v>863</v>
      </c>
      <c r="EF930" s="269" t="s">
        <v>863</v>
      </c>
      <c r="EG930" s="269" t="s">
        <v>863</v>
      </c>
      <c r="EH930" s="547"/>
      <c r="EI930" s="282"/>
      <c r="EJ930" s="282"/>
      <c r="EK930" s="457"/>
      <c r="EL930" s="457"/>
      <c r="EM930" s="457"/>
      <c r="EN930" s="457"/>
      <c r="EO930" s="457"/>
      <c r="EP930" s="548"/>
      <c r="EQ930" s="548"/>
      <c r="ER930" s="457"/>
      <c r="ES930" s="548"/>
      <c r="ET930" s="548"/>
      <c r="EU930" s="457"/>
      <c r="EV930" s="457"/>
      <c r="EW930" s="233"/>
      <c r="EX930" s="992">
        <v>75</v>
      </c>
      <c r="EY930" s="950">
        <v>5430</v>
      </c>
      <c r="EZ930" s="950">
        <v>4000</v>
      </c>
      <c r="FA930" s="950">
        <v>38220</v>
      </c>
      <c r="FB930" s="950">
        <v>1262</v>
      </c>
      <c r="FC930" s="951">
        <f t="shared" si="43"/>
        <v>160.77879999999999</v>
      </c>
      <c r="FD930" s="607">
        <f t="shared" si="41"/>
        <v>5305.7003999999997</v>
      </c>
      <c r="FE930" s="93"/>
      <c r="FF930" s="93"/>
      <c r="FG930" s="93"/>
      <c r="FH930" s="93"/>
      <c r="FI930" s="589"/>
      <c r="FJ930" s="589"/>
      <c r="FK930" s="589"/>
      <c r="FL930" s="591"/>
      <c r="FM930" s="952"/>
      <c r="FN930" s="952"/>
      <c r="FO930" s="953"/>
      <c r="FP930" s="544"/>
      <c r="FQ930" s="93"/>
      <c r="FR930" s="101"/>
      <c r="FS930" s="954">
        <f t="shared" si="42"/>
        <v>0.17130000000000001</v>
      </c>
      <c r="FT930" s="93"/>
      <c r="FU930" s="955">
        <f t="shared" si="44"/>
        <v>23.241252302025782</v>
      </c>
      <c r="FV930" s="954">
        <f t="shared" si="45"/>
        <v>0.1607788</v>
      </c>
      <c r="FW930" s="93"/>
      <c r="FX930" s="93"/>
      <c r="FY930" s="93"/>
      <c r="FZ930" s="93"/>
      <c r="GA930" s="93"/>
      <c r="GB930" s="93"/>
      <c r="GC930" s="260"/>
      <c r="GD930" s="260"/>
      <c r="GE930" s="260"/>
      <c r="GF930" s="260"/>
      <c r="GG930" s="260"/>
      <c r="GH930" s="260"/>
      <c r="GI930" s="260"/>
      <c r="GJ930" s="260"/>
      <c r="GK930" s="260"/>
      <c r="GL930" s="260"/>
      <c r="GM930" s="260"/>
      <c r="GN930" s="260"/>
      <c r="GO930" s="260"/>
      <c r="GP930" s="260"/>
      <c r="GQ930" s="260"/>
    </row>
    <row r="931" spans="1:199" s="63" customFormat="1" hidden="1" x14ac:dyDescent="0.25">
      <c r="A931" s="101">
        <v>812</v>
      </c>
      <c r="B931" s="228">
        <f>COUNTIFS($E$1:E931,E931,$G$1:G931,G931)</f>
        <v>2</v>
      </c>
      <c r="C931" s="228"/>
      <c r="D931" s="966">
        <v>10816</v>
      </c>
      <c r="E931" s="233" t="s">
        <v>2050</v>
      </c>
      <c r="F931" s="107" t="s">
        <v>62</v>
      </c>
      <c r="G931" s="230">
        <v>5604300097</v>
      </c>
      <c r="H931" s="230">
        <v>63</v>
      </c>
      <c r="I931" s="107" t="s">
        <v>2557</v>
      </c>
      <c r="J931" s="107" t="s">
        <v>34</v>
      </c>
      <c r="K931" s="749" t="s">
        <v>53</v>
      </c>
      <c r="L931" s="107" t="s">
        <v>48</v>
      </c>
      <c r="M931" s="230">
        <v>16</v>
      </c>
      <c r="N931" s="108" t="s">
        <v>1940</v>
      </c>
      <c r="O931" s="108" t="s">
        <v>863</v>
      </c>
      <c r="P931" s="227"/>
      <c r="Q931" s="226" t="s">
        <v>2537</v>
      </c>
      <c r="R931" s="750" t="s">
        <v>957</v>
      </c>
      <c r="S931" s="750"/>
      <c r="T931" s="181"/>
      <c r="U931" s="181"/>
      <c r="V931" s="181"/>
      <c r="W931" s="751" t="s">
        <v>2493</v>
      </c>
      <c r="X931" s="751"/>
      <c r="Y931" s="181"/>
      <c r="Z931" s="168"/>
      <c r="AA931" s="73"/>
      <c r="AB931" s="227" t="s">
        <v>2513</v>
      </c>
      <c r="AC931" s="86"/>
      <c r="AD931" s="774">
        <v>72.599999999999994</v>
      </c>
      <c r="AE931" s="755">
        <v>1000</v>
      </c>
      <c r="AF931" s="224"/>
      <c r="AG931" s="224"/>
      <c r="AH931" s="545" t="s">
        <v>161</v>
      </c>
      <c r="AI931" s="755">
        <v>200</v>
      </c>
      <c r="AJ931" s="116" t="s">
        <v>2559</v>
      </c>
      <c r="AK931" s="224"/>
      <c r="AL931" s="755"/>
      <c r="AM931" s="224"/>
      <c r="AN931" s="224"/>
      <c r="AO931" s="224"/>
      <c r="AP931" s="756">
        <v>39</v>
      </c>
      <c r="AQ931" s="757">
        <v>25</v>
      </c>
      <c r="AR931" s="758">
        <v>32.5</v>
      </c>
      <c r="AS931" s="759">
        <f t="shared" si="30"/>
        <v>96.5</v>
      </c>
      <c r="AT931" s="760">
        <f t="shared" si="31"/>
        <v>1.56</v>
      </c>
      <c r="AU931" s="22">
        <f t="shared" si="32"/>
        <v>50.7</v>
      </c>
      <c r="AV931" s="761">
        <f t="shared" si="33"/>
        <v>0.67826086956521736</v>
      </c>
      <c r="AW931" s="224">
        <v>35.299999999999997</v>
      </c>
      <c r="AX931" s="762">
        <v>0.4</v>
      </c>
      <c r="AY931" s="224">
        <v>1</v>
      </c>
      <c r="AZ931" s="224" t="s">
        <v>754</v>
      </c>
      <c r="BA931" s="763">
        <v>8.3000000000000007</v>
      </c>
      <c r="BB931" s="87" t="s">
        <v>754</v>
      </c>
      <c r="BC931" s="69">
        <v>0.03</v>
      </c>
      <c r="BD931" s="69"/>
      <c r="BE931" s="224"/>
      <c r="BF931" s="224"/>
      <c r="BG931" s="224"/>
      <c r="BH931" s="224"/>
      <c r="BI931" s="87"/>
      <c r="BJ931" s="224">
        <v>39.799999999999997</v>
      </c>
      <c r="BK931" s="224">
        <v>60.2</v>
      </c>
      <c r="BL931" s="764">
        <f t="shared" si="34"/>
        <v>0.66112956810631218</v>
      </c>
      <c r="BM931" s="765">
        <v>0.4</v>
      </c>
      <c r="BN931" s="224" t="s">
        <v>754</v>
      </c>
      <c r="BO931" s="224">
        <v>40.700000000000003</v>
      </c>
      <c r="BP931" s="87">
        <v>50.5</v>
      </c>
      <c r="BQ931" s="159"/>
      <c r="BR931" s="766">
        <f t="shared" si="35"/>
        <v>8.4499999999999993</v>
      </c>
      <c r="BS931" s="69">
        <v>76.5</v>
      </c>
      <c r="BT931" s="69">
        <v>7221</v>
      </c>
      <c r="BU931" s="766">
        <f t="shared" si="36"/>
        <v>23.5</v>
      </c>
      <c r="BV931" s="766">
        <f t="shared" si="37"/>
        <v>23.924999999999997</v>
      </c>
      <c r="BW931" s="69">
        <v>15.9</v>
      </c>
      <c r="BX931" s="767">
        <f t="shared" si="38"/>
        <v>3.9750000000000001</v>
      </c>
      <c r="BY931" s="69">
        <v>17.899999999999999</v>
      </c>
      <c r="BZ931" s="768">
        <f t="shared" si="39"/>
        <v>4.4749999999999996</v>
      </c>
      <c r="CA931" s="69">
        <v>61.9</v>
      </c>
      <c r="CB931" s="768">
        <f t="shared" si="40"/>
        <v>15.475</v>
      </c>
      <c r="CC931" s="69">
        <v>0.13</v>
      </c>
      <c r="CD931" s="224"/>
      <c r="CE931" s="224"/>
      <c r="CF931" s="224"/>
      <c r="CG931" s="224"/>
      <c r="CH931" s="224"/>
      <c r="CI931" s="224"/>
      <c r="CJ931" s="224"/>
      <c r="CK931" s="224"/>
      <c r="CL931" s="224"/>
      <c r="CM931" s="224"/>
      <c r="CN931" s="245"/>
      <c r="CO931" s="18"/>
      <c r="CP931" s="18"/>
      <c r="CQ931" s="18"/>
      <c r="CR931" s="18"/>
      <c r="CS931" s="18"/>
      <c r="CT931" s="18"/>
      <c r="CU931" s="769"/>
      <c r="CV931" s="86"/>
      <c r="CW931" s="224"/>
      <c r="CX931" s="224"/>
      <c r="CY931" s="224"/>
      <c r="CZ931" s="224" t="s">
        <v>1293</v>
      </c>
      <c r="DA931" s="770" t="s">
        <v>1294</v>
      </c>
      <c r="DB931" s="771"/>
      <c r="DC931" s="772" t="s">
        <v>2560</v>
      </c>
      <c r="DD931" s="224"/>
      <c r="DE931" s="224"/>
      <c r="DF931" s="224"/>
      <c r="DG931" s="224"/>
      <c r="DH931" s="224"/>
      <c r="DI931" s="68"/>
      <c r="DJ931" s="224"/>
      <c r="DK931" s="224"/>
      <c r="DL931" s="224"/>
      <c r="DM931" s="224"/>
      <c r="DN931" s="775" t="s">
        <v>1151</v>
      </c>
      <c r="DO931" s="224"/>
      <c r="DP931" s="545" t="s">
        <v>161</v>
      </c>
      <c r="DQ931" s="230"/>
      <c r="DR931" s="547"/>
      <c r="DS931" s="547"/>
      <c r="DT931" s="230"/>
      <c r="DU931" s="230"/>
      <c r="DV931" s="230"/>
      <c r="DW931" s="230"/>
      <c r="DX931" s="223" t="s">
        <v>863</v>
      </c>
      <c r="DY931" s="223" t="s">
        <v>863</v>
      </c>
      <c r="DZ931" s="223" t="s">
        <v>863</v>
      </c>
      <c r="EA931" s="223" t="s">
        <v>863</v>
      </c>
      <c r="EB931" s="223" t="s">
        <v>863</v>
      </c>
      <c r="EC931" s="223" t="s">
        <v>863</v>
      </c>
      <c r="ED931" s="223" t="s">
        <v>863</v>
      </c>
      <c r="EE931" s="223" t="s">
        <v>863</v>
      </c>
      <c r="EF931" s="223" t="s">
        <v>863</v>
      </c>
      <c r="EG931" s="223" t="s">
        <v>863</v>
      </c>
      <c r="EH931" s="547"/>
      <c r="EI931" s="282"/>
      <c r="EJ931" s="282"/>
      <c r="EK931" s="457"/>
      <c r="EL931" s="457"/>
      <c r="EM931" s="457"/>
      <c r="EN931" s="457"/>
      <c r="EO931" s="457"/>
      <c r="EP931" s="548"/>
      <c r="EQ931" s="548"/>
      <c r="ER931" s="457"/>
      <c r="ES931" s="548"/>
      <c r="ET931" s="548"/>
      <c r="EU931" s="457"/>
      <c r="EV931" s="457"/>
      <c r="EW931" s="233"/>
      <c r="EX931" s="992">
        <v>75</v>
      </c>
      <c r="EY931" s="950">
        <v>3936</v>
      </c>
      <c r="EZ931" s="950">
        <v>4000</v>
      </c>
      <c r="FA931" s="950">
        <v>38220</v>
      </c>
      <c r="FB931" s="950">
        <v>370</v>
      </c>
      <c r="FC931" s="951">
        <f t="shared" si="43"/>
        <v>47.137999999999998</v>
      </c>
      <c r="FD931" s="607">
        <f t="shared" si="41"/>
        <v>754.20799999999997</v>
      </c>
      <c r="FE931" s="93"/>
      <c r="FF931" s="93"/>
      <c r="FG931" s="93"/>
      <c r="FH931" s="93"/>
      <c r="FI931" s="589"/>
      <c r="FJ931" s="589"/>
      <c r="FK931" s="589"/>
      <c r="FL931" s="591"/>
      <c r="FM931" s="952"/>
      <c r="FN931" s="952"/>
      <c r="FO931" s="953"/>
      <c r="FP931" s="544"/>
      <c r="FQ931" s="93"/>
      <c r="FR931" s="101"/>
      <c r="FS931" s="954">
        <f t="shared" si="42"/>
        <v>7.2599999999999998E-2</v>
      </c>
      <c r="FT931" s="93"/>
      <c r="FU931" s="955">
        <f t="shared" si="44"/>
        <v>9.4004065040650406</v>
      </c>
      <c r="FV931" s="954">
        <f t="shared" si="45"/>
        <v>4.7137999999999999E-2</v>
      </c>
      <c r="FW931" s="93"/>
      <c r="FX931" s="93"/>
      <c r="FY931" s="93"/>
      <c r="FZ931" s="93"/>
      <c r="GA931" s="93"/>
      <c r="GB931" s="93"/>
      <c r="GC931" s="260"/>
      <c r="GD931" s="260"/>
      <c r="GE931" s="260"/>
      <c r="GF931" s="260"/>
      <c r="GG931" s="260"/>
      <c r="GH931" s="260"/>
      <c r="GI931" s="260"/>
      <c r="GJ931" s="260"/>
      <c r="GK931" s="260"/>
      <c r="GL931" s="260"/>
      <c r="GM931" s="260"/>
      <c r="GN931" s="260"/>
      <c r="GO931" s="260"/>
      <c r="GP931" s="260"/>
      <c r="GQ931" s="260"/>
    </row>
    <row r="932" spans="1:199" s="63" customFormat="1" hidden="1" x14ac:dyDescent="0.25">
      <c r="A932" s="101">
        <v>813</v>
      </c>
      <c r="B932" s="228">
        <f>COUNTIFS($E$1:E932,E932,$G$1:G932,G932)</f>
        <v>3</v>
      </c>
      <c r="C932" s="228"/>
      <c r="D932" s="966">
        <v>10831</v>
      </c>
      <c r="E932" s="233" t="s">
        <v>2169</v>
      </c>
      <c r="F932" s="107" t="s">
        <v>1597</v>
      </c>
      <c r="G932" s="230">
        <v>6609101235</v>
      </c>
      <c r="H932" s="230">
        <v>53</v>
      </c>
      <c r="I932" s="107" t="s">
        <v>2561</v>
      </c>
      <c r="J932" s="107" t="s">
        <v>2264</v>
      </c>
      <c r="K932" s="749" t="s">
        <v>53</v>
      </c>
      <c r="L932" s="107" t="s">
        <v>48</v>
      </c>
      <c r="M932" s="230">
        <v>8</v>
      </c>
      <c r="N932" s="108" t="s">
        <v>825</v>
      </c>
      <c r="O932" s="108" t="s">
        <v>863</v>
      </c>
      <c r="P932" s="227"/>
      <c r="Q932" s="226" t="s">
        <v>2537</v>
      </c>
      <c r="R932" s="750"/>
      <c r="S932" s="750"/>
      <c r="T932" s="181"/>
      <c r="U932" s="181"/>
      <c r="V932" s="181"/>
      <c r="W932" s="751" t="s">
        <v>2493</v>
      </c>
      <c r="X932" s="751"/>
      <c r="Y932" s="181"/>
      <c r="Z932" s="168"/>
      <c r="AA932" s="73"/>
      <c r="AB932" s="227" t="s">
        <v>2534</v>
      </c>
      <c r="AC932" s="86"/>
      <c r="AD932" s="774">
        <v>301</v>
      </c>
      <c r="AE932" s="755">
        <v>2400</v>
      </c>
      <c r="AF932" s="224"/>
      <c r="AG932" s="224"/>
      <c r="AH932" s="545" t="s">
        <v>161</v>
      </c>
      <c r="AI932" s="755">
        <v>300</v>
      </c>
      <c r="AJ932" s="116" t="s">
        <v>2562</v>
      </c>
      <c r="AK932" s="224"/>
      <c r="AL932" s="755"/>
      <c r="AM932" s="224"/>
      <c r="AN932" s="224"/>
      <c r="AO932" s="224"/>
      <c r="AP932" s="756">
        <v>16.899999999999999</v>
      </c>
      <c r="AQ932" s="757">
        <v>40.700000000000003</v>
      </c>
      <c r="AR932" s="758">
        <v>41.6</v>
      </c>
      <c r="AS932" s="759">
        <f t="shared" si="30"/>
        <v>99.200000000000017</v>
      </c>
      <c r="AT932" s="760">
        <f t="shared" si="31"/>
        <v>0.41523341523341517</v>
      </c>
      <c r="AU932" s="22">
        <f t="shared" si="32"/>
        <v>17.27371007371007</v>
      </c>
      <c r="AV932" s="761">
        <f t="shared" si="33"/>
        <v>0.2053462940461725</v>
      </c>
      <c r="AW932" s="224">
        <v>14</v>
      </c>
      <c r="AX932" s="762">
        <v>0.5</v>
      </c>
      <c r="AY932" s="224">
        <v>3</v>
      </c>
      <c r="AZ932" s="224" t="s">
        <v>754</v>
      </c>
      <c r="BA932" s="763">
        <v>39.1</v>
      </c>
      <c r="BB932" s="87" t="s">
        <v>754</v>
      </c>
      <c r="BC932" s="69">
        <v>0.64</v>
      </c>
      <c r="BD932" s="69"/>
      <c r="BE932" s="224"/>
      <c r="BF932" s="224"/>
      <c r="BG932" s="224"/>
      <c r="BH932" s="224"/>
      <c r="BI932" s="87"/>
      <c r="BJ932" s="224">
        <v>52.3</v>
      </c>
      <c r="BK932" s="224">
        <v>47.6</v>
      </c>
      <c r="BL932" s="764">
        <f t="shared" si="34"/>
        <v>1.0987394957983192</v>
      </c>
      <c r="BM932" s="765">
        <v>0.2</v>
      </c>
      <c r="BN932" s="224" t="s">
        <v>754</v>
      </c>
      <c r="BO932" s="224">
        <v>63.2</v>
      </c>
      <c r="BP932" s="87">
        <v>57.5</v>
      </c>
      <c r="BQ932" s="159"/>
      <c r="BR932" s="766">
        <f t="shared" si="35"/>
        <v>26.129400000000004</v>
      </c>
      <c r="BS932" s="69">
        <v>90.8</v>
      </c>
      <c r="BT932" s="69">
        <v>12240</v>
      </c>
      <c r="BU932" s="766">
        <f t="shared" si="36"/>
        <v>9.2000000000000028</v>
      </c>
      <c r="BV932" s="766">
        <f t="shared" si="37"/>
        <v>40.170900000000003</v>
      </c>
      <c r="BW932" s="69">
        <v>18.600000000000001</v>
      </c>
      <c r="BX932" s="767">
        <f t="shared" si="38"/>
        <v>7.5702000000000007</v>
      </c>
      <c r="BY932" s="69">
        <v>45.6</v>
      </c>
      <c r="BZ932" s="768">
        <f t="shared" si="39"/>
        <v>18.559200000000004</v>
      </c>
      <c r="CA932" s="69">
        <v>34.5</v>
      </c>
      <c r="CB932" s="768">
        <f t="shared" si="40"/>
        <v>14.041500000000001</v>
      </c>
      <c r="CC932" s="69">
        <v>0.14000000000000001</v>
      </c>
      <c r="CD932" s="224"/>
      <c r="CE932" s="224"/>
      <c r="CF932" s="224"/>
      <c r="CG932" s="224"/>
      <c r="CH932" s="224"/>
      <c r="CI932" s="224"/>
      <c r="CJ932" s="224"/>
      <c r="CK932" s="224"/>
      <c r="CL932" s="224"/>
      <c r="CM932" s="224"/>
      <c r="CN932" s="245"/>
      <c r="CO932" s="18"/>
      <c r="CP932" s="18"/>
      <c r="CQ932" s="18"/>
      <c r="CR932" s="18"/>
      <c r="CS932" s="18"/>
      <c r="CT932" s="18"/>
      <c r="CU932" s="769"/>
      <c r="CV932" s="86"/>
      <c r="CW932" s="224"/>
      <c r="CX932" s="224"/>
      <c r="CY932" s="224"/>
      <c r="CZ932" s="770" t="s">
        <v>1293</v>
      </c>
      <c r="DA932" s="770" t="s">
        <v>1293</v>
      </c>
      <c r="DB932" s="771"/>
      <c r="DC932" s="772" t="s">
        <v>2563</v>
      </c>
      <c r="DD932" s="224"/>
      <c r="DE932" s="224"/>
      <c r="DF932" s="224"/>
      <c r="DG932" s="224"/>
      <c r="DH932" s="224"/>
      <c r="DI932" s="68"/>
      <c r="DJ932" s="224"/>
      <c r="DK932" s="224"/>
      <c r="DL932" s="224"/>
      <c r="DM932" s="224"/>
      <c r="DN932" s="775" t="s">
        <v>1151</v>
      </c>
      <c r="DO932" s="224"/>
      <c r="DP932" s="545" t="s">
        <v>161</v>
      </c>
      <c r="DQ932" s="230"/>
      <c r="DR932" s="547"/>
      <c r="DS932" s="547"/>
      <c r="DT932" s="230"/>
      <c r="DU932" s="230"/>
      <c r="DV932" s="230"/>
      <c r="DW932" s="230"/>
      <c r="DX932" s="274" t="s">
        <v>863</v>
      </c>
      <c r="DY932" s="274" t="s">
        <v>863</v>
      </c>
      <c r="DZ932" s="274" t="s">
        <v>863</v>
      </c>
      <c r="EA932" s="274" t="s">
        <v>863</v>
      </c>
      <c r="EB932" s="274" t="s">
        <v>863</v>
      </c>
      <c r="EC932" s="274" t="s">
        <v>863</v>
      </c>
      <c r="ED932" s="274" t="s">
        <v>863</v>
      </c>
      <c r="EE932" s="274" t="s">
        <v>863</v>
      </c>
      <c r="EF932" s="274" t="s">
        <v>863</v>
      </c>
      <c r="EG932" s="457" t="s">
        <v>2784</v>
      </c>
      <c r="EH932" s="547"/>
      <c r="EI932" s="282"/>
      <c r="EJ932" s="282"/>
      <c r="EK932" s="457"/>
      <c r="EL932" s="457"/>
      <c r="EM932" s="457"/>
      <c r="EN932" s="457"/>
      <c r="EO932" s="457"/>
      <c r="EP932" s="548"/>
      <c r="EQ932" s="548"/>
      <c r="ER932" s="457"/>
      <c r="ES932" s="548"/>
      <c r="ET932" s="548"/>
      <c r="EU932" s="457"/>
      <c r="EV932" s="457"/>
      <c r="EW932" s="233"/>
      <c r="EX932" s="992">
        <v>75</v>
      </c>
      <c r="EY932" s="950">
        <v>26812</v>
      </c>
      <c r="EZ932" s="950">
        <v>3999</v>
      </c>
      <c r="FA932" s="950">
        <v>38220</v>
      </c>
      <c r="FB932" s="950">
        <v>2171</v>
      </c>
      <c r="FC932" s="951">
        <f t="shared" si="43"/>
        <v>276.65456364091023</v>
      </c>
      <c r="FD932" s="607">
        <f t="shared" si="41"/>
        <v>2213.2365091272818</v>
      </c>
      <c r="FE932" s="93"/>
      <c r="FF932" s="93"/>
      <c r="FG932" s="93"/>
      <c r="FH932" s="93"/>
      <c r="FI932" s="589"/>
      <c r="FJ932" s="589"/>
      <c r="FK932" s="589"/>
      <c r="FL932" s="591"/>
      <c r="FM932" s="952"/>
      <c r="FN932" s="952"/>
      <c r="FO932" s="953"/>
      <c r="FP932" s="544"/>
      <c r="FQ932" s="93"/>
      <c r="FR932" s="101"/>
      <c r="FS932" s="954">
        <f t="shared" si="42"/>
        <v>0.30099999999999999</v>
      </c>
      <c r="FT932" s="93"/>
      <c r="FU932" s="955">
        <f t="shared" si="44"/>
        <v>8.0971206922273602</v>
      </c>
      <c r="FV932" s="954">
        <f t="shared" si="45"/>
        <v>0.27665456364091023</v>
      </c>
      <c r="FW932" s="93"/>
      <c r="FX932" s="93"/>
      <c r="FY932" s="93"/>
      <c r="FZ932" s="93"/>
      <c r="GA932" s="93"/>
      <c r="GB932" s="93"/>
      <c r="GC932" s="260"/>
      <c r="GD932" s="260"/>
      <c r="GE932" s="260"/>
      <c r="GF932" s="260"/>
      <c r="GG932" s="260"/>
      <c r="GH932" s="260"/>
      <c r="GI932" s="260"/>
      <c r="GJ932" s="260"/>
      <c r="GK932" s="260"/>
      <c r="GL932" s="260"/>
      <c r="GM932" s="260"/>
      <c r="GN932" s="260"/>
      <c r="GO932" s="260"/>
      <c r="GP932" s="260"/>
      <c r="GQ932" s="260"/>
    </row>
    <row r="933" spans="1:199" s="63" customFormat="1" hidden="1" x14ac:dyDescent="0.25">
      <c r="A933" s="101">
        <v>814</v>
      </c>
      <c r="B933" s="228">
        <f>COUNTIFS($E$1:E933,E933,$G$1:G933,G933)</f>
        <v>2</v>
      </c>
      <c r="C933" s="228"/>
      <c r="D933" s="966">
        <v>10838</v>
      </c>
      <c r="E933" s="233" t="s">
        <v>2529</v>
      </c>
      <c r="F933" s="107" t="s">
        <v>1687</v>
      </c>
      <c r="G933" s="230">
        <v>6653292316</v>
      </c>
      <c r="H933" s="230">
        <v>53</v>
      </c>
      <c r="I933" s="107" t="s">
        <v>2564</v>
      </c>
      <c r="J933" s="107" t="s">
        <v>2530</v>
      </c>
      <c r="K933" s="749" t="s">
        <v>53</v>
      </c>
      <c r="L933" s="107" t="s">
        <v>48</v>
      </c>
      <c r="M933" s="230">
        <v>11</v>
      </c>
      <c r="N933" s="108" t="s">
        <v>1551</v>
      </c>
      <c r="O933" s="108" t="s">
        <v>863</v>
      </c>
      <c r="P933" s="227"/>
      <c r="Q933" s="226" t="s">
        <v>2537</v>
      </c>
      <c r="R933" s="750"/>
      <c r="S933" s="750"/>
      <c r="T933" s="181"/>
      <c r="U933" s="181"/>
      <c r="V933" s="181"/>
      <c r="W933" s="751" t="s">
        <v>2493</v>
      </c>
      <c r="X933" s="751"/>
      <c r="Y933" s="181"/>
      <c r="Z933" s="168"/>
      <c r="AA933" s="73"/>
      <c r="AB933" s="227" t="s">
        <v>2519</v>
      </c>
      <c r="AC933" s="86"/>
      <c r="AD933" s="774">
        <v>88</v>
      </c>
      <c r="AE933" s="755">
        <v>978</v>
      </c>
      <c r="AF933" s="224"/>
      <c r="AG933" s="224"/>
      <c r="AH933" s="545" t="s">
        <v>161</v>
      </c>
      <c r="AI933" s="755">
        <v>100</v>
      </c>
      <c r="AJ933" s="116"/>
      <c r="AK933" s="224"/>
      <c r="AL933" s="755"/>
      <c r="AM933" s="224"/>
      <c r="AN933" s="224"/>
      <c r="AO933" s="224"/>
      <c r="AP933" s="756">
        <v>21</v>
      </c>
      <c r="AQ933" s="757">
        <v>45</v>
      </c>
      <c r="AR933" s="758">
        <v>33.200000000000003</v>
      </c>
      <c r="AS933" s="759">
        <f t="shared" si="30"/>
        <v>99.2</v>
      </c>
      <c r="AT933" s="760">
        <f t="shared" si="31"/>
        <v>0.46666666666666667</v>
      </c>
      <c r="AU933" s="22">
        <f t="shared" si="32"/>
        <v>15.493333333333334</v>
      </c>
      <c r="AV933" s="761">
        <f t="shared" si="33"/>
        <v>0.26854219948849106</v>
      </c>
      <c r="AW933" s="224">
        <v>18.399999999999999</v>
      </c>
      <c r="AX933" s="762">
        <v>1</v>
      </c>
      <c r="AY933" s="224">
        <v>4.8</v>
      </c>
      <c r="AZ933" s="224" t="s">
        <v>754</v>
      </c>
      <c r="BA933" s="763">
        <v>42.4</v>
      </c>
      <c r="BB933" s="87" t="s">
        <v>754</v>
      </c>
      <c r="BC933" s="69">
        <v>0.1</v>
      </c>
      <c r="BD933" s="69"/>
      <c r="BE933" s="224"/>
      <c r="BF933" s="224"/>
      <c r="BG933" s="224"/>
      <c r="BH933" s="224"/>
      <c r="BI933" s="87"/>
      <c r="BJ933" s="224">
        <v>50.9</v>
      </c>
      <c r="BK933" s="224">
        <v>49.1</v>
      </c>
      <c r="BL933" s="764">
        <f t="shared" si="34"/>
        <v>1.0366598778004072</v>
      </c>
      <c r="BM933" s="765">
        <v>0</v>
      </c>
      <c r="BN933" s="224" t="s">
        <v>754</v>
      </c>
      <c r="BO933" s="224">
        <v>38.4</v>
      </c>
      <c r="BP933" s="87">
        <v>35.6</v>
      </c>
      <c r="BQ933" s="159"/>
      <c r="BR933" s="766">
        <f t="shared" si="35"/>
        <v>32.4</v>
      </c>
      <c r="BS933" s="69">
        <v>98.4</v>
      </c>
      <c r="BT933" s="69">
        <v>11146</v>
      </c>
      <c r="BU933" s="766">
        <f t="shared" si="36"/>
        <v>1.5999999999999943</v>
      </c>
      <c r="BV933" s="766">
        <f t="shared" si="37"/>
        <v>44.055</v>
      </c>
      <c r="BW933" s="69">
        <v>33.4</v>
      </c>
      <c r="BX933" s="767">
        <f t="shared" si="38"/>
        <v>15.03</v>
      </c>
      <c r="BY933" s="69">
        <v>38.6</v>
      </c>
      <c r="BZ933" s="768">
        <f t="shared" si="39"/>
        <v>17.37</v>
      </c>
      <c r="CA933" s="69">
        <v>25.9</v>
      </c>
      <c r="CB933" s="768">
        <f t="shared" si="40"/>
        <v>11.654999999999999</v>
      </c>
      <c r="CC933" s="69">
        <v>0.02</v>
      </c>
      <c r="CD933" s="224"/>
      <c r="CE933" s="224"/>
      <c r="CF933" s="224"/>
      <c r="CG933" s="224"/>
      <c r="CH933" s="224"/>
      <c r="CI933" s="224"/>
      <c r="CJ933" s="224"/>
      <c r="CK933" s="224"/>
      <c r="CL933" s="224"/>
      <c r="CM933" s="224"/>
      <c r="CN933" s="245"/>
      <c r="CO933" s="18"/>
      <c r="CP933" s="18"/>
      <c r="CQ933" s="18"/>
      <c r="CR933" s="18"/>
      <c r="CS933" s="18"/>
      <c r="CT933" s="18"/>
      <c r="CU933" s="769"/>
      <c r="CV933" s="86"/>
      <c r="CW933" s="224"/>
      <c r="CX933" s="224"/>
      <c r="CY933" s="224"/>
      <c r="CZ933" s="224" t="s">
        <v>1292</v>
      </c>
      <c r="DA933" s="224" t="s">
        <v>1292</v>
      </c>
      <c r="DB933" s="771"/>
      <c r="DC933" s="772" t="s">
        <v>2565</v>
      </c>
      <c r="DD933" s="224"/>
      <c r="DE933" s="224"/>
      <c r="DF933" s="224"/>
      <c r="DG933" s="224"/>
      <c r="DH933" s="224"/>
      <c r="DI933" s="68"/>
      <c r="DJ933" s="224"/>
      <c r="DK933" s="224"/>
      <c r="DL933" s="224"/>
      <c r="DM933" s="224"/>
      <c r="DN933" s="775" t="s">
        <v>1152</v>
      </c>
      <c r="DO933" s="224"/>
      <c r="DP933" s="545" t="s">
        <v>161</v>
      </c>
      <c r="DQ933" s="230"/>
      <c r="DR933" s="547"/>
      <c r="DS933" s="547"/>
      <c r="DT933" s="230"/>
      <c r="DU933" s="230"/>
      <c r="DV933" s="230"/>
      <c r="DW933" s="230"/>
      <c r="DX933" s="223" t="s">
        <v>863</v>
      </c>
      <c r="DY933" s="223" t="s">
        <v>863</v>
      </c>
      <c r="DZ933" s="230">
        <v>288</v>
      </c>
      <c r="EA933" s="230">
        <v>65.599999999999994</v>
      </c>
      <c r="EB933" s="230">
        <v>34.4</v>
      </c>
      <c r="EC933" s="223" t="s">
        <v>863</v>
      </c>
      <c r="ED933" s="223" t="s">
        <v>863</v>
      </c>
      <c r="EE933" s="223" t="s">
        <v>863</v>
      </c>
      <c r="EF933" s="223" t="s">
        <v>863</v>
      </c>
      <c r="EG933" s="230">
        <v>0</v>
      </c>
      <c r="EH933" s="547"/>
      <c r="EI933" s="282"/>
      <c r="EJ933" s="282"/>
      <c r="EK933" s="457"/>
      <c r="EL933" s="457"/>
      <c r="EM933" s="457"/>
      <c r="EN933" s="457"/>
      <c r="EO933" s="457"/>
      <c r="EP933" s="548"/>
      <c r="EQ933" s="548"/>
      <c r="ER933" s="457"/>
      <c r="ES933" s="548"/>
      <c r="ET933" s="548"/>
      <c r="EU933" s="457"/>
      <c r="EV933" s="457"/>
      <c r="EW933" s="233"/>
      <c r="EX933" s="992">
        <v>75</v>
      </c>
      <c r="EY933" s="950">
        <v>14521</v>
      </c>
      <c r="EZ933" s="950">
        <v>4181</v>
      </c>
      <c r="FA933" s="950">
        <v>38220</v>
      </c>
      <c r="FB933" s="950">
        <v>748</v>
      </c>
      <c r="FC933" s="951">
        <f t="shared" si="43"/>
        <v>91.169767998086584</v>
      </c>
      <c r="FD933" s="607">
        <f t="shared" si="41"/>
        <v>1002.8674479789524</v>
      </c>
      <c r="FE933" s="93"/>
      <c r="FF933" s="93"/>
      <c r="FG933" s="93"/>
      <c r="FH933" s="93"/>
      <c r="FI933" s="589"/>
      <c r="FJ933" s="589"/>
      <c r="FK933" s="589"/>
      <c r="FL933" s="591"/>
      <c r="FM933" s="952"/>
      <c r="FN933" s="952"/>
      <c r="FO933" s="953"/>
      <c r="FP933" s="544"/>
      <c r="FQ933" s="93"/>
      <c r="FR933" s="101"/>
      <c r="FS933" s="954">
        <f t="shared" si="42"/>
        <v>8.7999999999999995E-2</v>
      </c>
      <c r="FT933" s="93"/>
      <c r="FU933" s="955">
        <f t="shared" si="44"/>
        <v>5.1511603884030022</v>
      </c>
      <c r="FV933" s="954">
        <f t="shared" si="45"/>
        <v>9.1169767998086584E-2</v>
      </c>
      <c r="FW933" s="93"/>
      <c r="FX933" s="93"/>
      <c r="FY933" s="93"/>
      <c r="FZ933" s="93"/>
      <c r="GA933" s="93"/>
      <c r="GB933" s="93"/>
      <c r="GC933" s="260"/>
      <c r="GD933" s="260"/>
      <c r="GE933" s="260"/>
      <c r="GF933" s="260"/>
      <c r="GG933" s="260"/>
      <c r="GH933" s="260"/>
      <c r="GI933" s="260"/>
      <c r="GJ933" s="260"/>
      <c r="GK933" s="260"/>
      <c r="GL933" s="260"/>
      <c r="GM933" s="260"/>
      <c r="GN933" s="260"/>
      <c r="GO933" s="260"/>
      <c r="GP933" s="260"/>
      <c r="GQ933" s="260"/>
    </row>
    <row r="934" spans="1:199" s="63" customFormat="1" hidden="1" x14ac:dyDescent="0.25">
      <c r="A934" s="101">
        <v>815</v>
      </c>
      <c r="B934" s="228">
        <f>COUNTIFS($E$1:E934,E934,$G$1:G934,G934)</f>
        <v>1</v>
      </c>
      <c r="C934" s="228"/>
      <c r="D934" s="966">
        <v>10839</v>
      </c>
      <c r="E934" s="233" t="s">
        <v>2566</v>
      </c>
      <c r="F934" s="107" t="s">
        <v>33</v>
      </c>
      <c r="G934" s="230">
        <v>385828463</v>
      </c>
      <c r="H934" s="230">
        <v>81</v>
      </c>
      <c r="I934" s="107" t="s">
        <v>2564</v>
      </c>
      <c r="J934" s="107" t="s">
        <v>2567</v>
      </c>
      <c r="K934" s="749" t="s">
        <v>28</v>
      </c>
      <c r="L934" s="107" t="s">
        <v>48</v>
      </c>
      <c r="M934" s="230">
        <v>4</v>
      </c>
      <c r="N934" s="108">
        <v>10</v>
      </c>
      <c r="O934" s="108" t="s">
        <v>965</v>
      </c>
      <c r="P934" s="227"/>
      <c r="Q934" s="226" t="s">
        <v>2537</v>
      </c>
      <c r="R934" s="750"/>
      <c r="S934" s="750"/>
      <c r="T934" s="181"/>
      <c r="U934" s="181"/>
      <c r="V934" s="181"/>
      <c r="W934" s="751" t="s">
        <v>2493</v>
      </c>
      <c r="X934" s="751"/>
      <c r="Y934" s="181"/>
      <c r="Z934" s="168"/>
      <c r="AA934" s="73"/>
      <c r="AB934" s="227" t="s">
        <v>2519</v>
      </c>
      <c r="AC934" s="86"/>
      <c r="AD934" s="774">
        <v>586</v>
      </c>
      <c r="AE934" s="755">
        <v>2300</v>
      </c>
      <c r="AF934" s="224"/>
      <c r="AG934" s="224"/>
      <c r="AH934" s="545" t="s">
        <v>532</v>
      </c>
      <c r="AI934" s="755">
        <v>300</v>
      </c>
      <c r="AJ934" s="116"/>
      <c r="AK934" s="224"/>
      <c r="AL934" s="755"/>
      <c r="AM934" s="224"/>
      <c r="AN934" s="224"/>
      <c r="AO934" s="224"/>
      <c r="AP934" s="756">
        <v>48</v>
      </c>
      <c r="AQ934" s="757">
        <v>34.700000000000003</v>
      </c>
      <c r="AR934" s="758">
        <v>15.4</v>
      </c>
      <c r="AS934" s="759">
        <f t="shared" si="30"/>
        <v>98.1</v>
      </c>
      <c r="AT934" s="760">
        <f t="shared" si="31"/>
        <v>1.3832853025936598</v>
      </c>
      <c r="AU934" s="22">
        <f t="shared" si="32"/>
        <v>21.30259365994236</v>
      </c>
      <c r="AV934" s="761">
        <f t="shared" si="33"/>
        <v>0.95808383233532934</v>
      </c>
      <c r="AW934" s="224">
        <v>40.4</v>
      </c>
      <c r="AX934" s="762">
        <v>2</v>
      </c>
      <c r="AY934" s="224">
        <v>4.0999999999999996</v>
      </c>
      <c r="AZ934" s="224" t="s">
        <v>754</v>
      </c>
      <c r="BA934" s="763">
        <v>38.5</v>
      </c>
      <c r="BB934" s="87" t="s">
        <v>754</v>
      </c>
      <c r="BC934" s="69">
        <v>0.45</v>
      </c>
      <c r="BD934" s="69"/>
      <c r="BE934" s="224"/>
      <c r="BF934" s="224"/>
      <c r="BG934" s="224"/>
      <c r="BH934" s="224"/>
      <c r="BI934" s="87"/>
      <c r="BJ934" s="224">
        <v>56.7</v>
      </c>
      <c r="BK934" s="224">
        <v>43.3</v>
      </c>
      <c r="BL934" s="764">
        <f t="shared" si="34"/>
        <v>1.3094688221709008</v>
      </c>
      <c r="BM934" s="765">
        <v>1.5</v>
      </c>
      <c r="BN934" s="224" t="s">
        <v>754</v>
      </c>
      <c r="BO934" s="224">
        <v>45.9</v>
      </c>
      <c r="BP934" s="87">
        <v>57.2</v>
      </c>
      <c r="BQ934" s="159"/>
      <c r="BR934" s="766">
        <f t="shared" si="35"/>
        <v>17.211200000000002</v>
      </c>
      <c r="BS934" s="69">
        <v>82.4</v>
      </c>
      <c r="BT934" s="69">
        <v>7381</v>
      </c>
      <c r="BU934" s="766">
        <f t="shared" si="36"/>
        <v>17.599999999999994</v>
      </c>
      <c r="BV934" s="766">
        <f t="shared" si="37"/>
        <v>33.763100000000009</v>
      </c>
      <c r="BW934" s="69">
        <v>23.8</v>
      </c>
      <c r="BX934" s="767">
        <f t="shared" si="38"/>
        <v>8.2586000000000013</v>
      </c>
      <c r="BY934" s="69">
        <v>25.8</v>
      </c>
      <c r="BZ934" s="768">
        <f t="shared" si="39"/>
        <v>8.9526000000000003</v>
      </c>
      <c r="CA934" s="69">
        <v>47.7</v>
      </c>
      <c r="CB934" s="768">
        <f t="shared" si="40"/>
        <v>16.551900000000003</v>
      </c>
      <c r="CC934" s="69">
        <v>1.4</v>
      </c>
      <c r="CD934" s="224"/>
      <c r="CE934" s="224"/>
      <c r="CF934" s="224"/>
      <c r="CG934" s="224"/>
      <c r="CH934" s="224"/>
      <c r="CI934" s="224"/>
      <c r="CJ934" s="224"/>
      <c r="CK934" s="224"/>
      <c r="CL934" s="224"/>
      <c r="CM934" s="224"/>
      <c r="CN934" s="245"/>
      <c r="CO934" s="18"/>
      <c r="CP934" s="18"/>
      <c r="CQ934" s="18"/>
      <c r="CR934" s="18"/>
      <c r="CS934" s="18"/>
      <c r="CT934" s="18"/>
      <c r="CU934" s="769"/>
      <c r="CV934" s="86"/>
      <c r="CW934" s="224"/>
      <c r="CX934" s="224"/>
      <c r="CY934" s="224"/>
      <c r="CZ934" s="224" t="s">
        <v>930</v>
      </c>
      <c r="DA934" s="770" t="s">
        <v>930</v>
      </c>
      <c r="DB934" s="771"/>
      <c r="DC934" s="776"/>
      <c r="DD934" s="224"/>
      <c r="DE934" s="224"/>
      <c r="DF934" s="224"/>
      <c r="DG934" s="224"/>
      <c r="DH934" s="224"/>
      <c r="DI934" s="68"/>
      <c r="DJ934" s="224"/>
      <c r="DK934" s="224"/>
      <c r="DL934" s="224"/>
      <c r="DM934" s="224"/>
      <c r="DN934" s="775" t="s">
        <v>1152</v>
      </c>
      <c r="DO934" s="224"/>
      <c r="DP934" s="545" t="s">
        <v>532</v>
      </c>
      <c r="DQ934" s="230"/>
      <c r="DR934" s="547"/>
      <c r="DS934" s="547"/>
      <c r="DT934" s="230"/>
      <c r="DU934" s="230"/>
      <c r="DV934" s="230"/>
      <c r="DW934" s="230"/>
      <c r="DX934" s="230">
        <v>1.9</v>
      </c>
      <c r="DY934" s="230">
        <v>2.1</v>
      </c>
      <c r="DZ934" s="230">
        <v>1439</v>
      </c>
      <c r="EA934" s="230">
        <v>47.9</v>
      </c>
      <c r="EB934" s="230">
        <v>52.1</v>
      </c>
      <c r="EC934" s="107" t="s">
        <v>863</v>
      </c>
      <c r="ED934" s="107" t="s">
        <v>863</v>
      </c>
      <c r="EE934" s="107" t="s">
        <v>863</v>
      </c>
      <c r="EF934" s="107" t="s">
        <v>863</v>
      </c>
      <c r="EG934" s="223">
        <v>0</v>
      </c>
      <c r="EH934" s="547"/>
      <c r="EI934" s="282"/>
      <c r="EJ934" s="282"/>
      <c r="EK934" s="457"/>
      <c r="EL934" s="457"/>
      <c r="EM934" s="457"/>
      <c r="EN934" s="457"/>
      <c r="EO934" s="457"/>
      <c r="EP934" s="548"/>
      <c r="EQ934" s="548"/>
      <c r="ER934" s="457"/>
      <c r="ES934" s="548"/>
      <c r="ET934" s="548"/>
      <c r="EU934" s="457"/>
      <c r="EV934" s="457"/>
      <c r="EW934" s="233"/>
      <c r="EX934" s="992">
        <v>75</v>
      </c>
      <c r="EY934" s="950">
        <v>475000</v>
      </c>
      <c r="EZ934" s="950">
        <v>4000</v>
      </c>
      <c r="FA934" s="950">
        <v>38220</v>
      </c>
      <c r="FB934" s="950">
        <v>2976</v>
      </c>
      <c r="FC934" s="951">
        <f t="shared" si="43"/>
        <v>379.14240000000001</v>
      </c>
      <c r="FD934" s="607">
        <f t="shared" si="41"/>
        <v>1516.5696</v>
      </c>
      <c r="FE934" s="93"/>
      <c r="FF934" s="93"/>
      <c r="FG934" s="93"/>
      <c r="FH934" s="93"/>
      <c r="FI934" s="589"/>
      <c r="FJ934" s="589"/>
      <c r="FK934" s="589"/>
      <c r="FL934" s="591"/>
      <c r="FM934" s="952"/>
      <c r="FN934" s="952"/>
      <c r="FO934" s="953"/>
      <c r="FP934" s="544"/>
      <c r="FQ934" s="93"/>
      <c r="FR934" s="101"/>
      <c r="FS934" s="954">
        <f t="shared" si="42"/>
        <v>0.58599999999999997</v>
      </c>
      <c r="FT934" s="93"/>
      <c r="FU934" s="955">
        <f t="shared" si="44"/>
        <v>0.62652631578947371</v>
      </c>
      <c r="FV934" s="954">
        <f t="shared" si="45"/>
        <v>0.37914239999999999</v>
      </c>
      <c r="FW934" s="93"/>
      <c r="FX934" s="93"/>
      <c r="FY934" s="93"/>
      <c r="FZ934" s="93"/>
      <c r="GA934" s="93"/>
      <c r="GB934" s="93"/>
      <c r="GC934" s="260"/>
      <c r="GD934" s="260"/>
      <c r="GE934" s="260"/>
      <c r="GF934" s="260"/>
      <c r="GG934" s="260"/>
      <c r="GH934" s="260"/>
      <c r="GI934" s="260"/>
      <c r="GJ934" s="260"/>
      <c r="GK934" s="260"/>
      <c r="GL934" s="260"/>
      <c r="GM934" s="260"/>
      <c r="GN934" s="260"/>
      <c r="GO934" s="260"/>
      <c r="GP934" s="260"/>
      <c r="GQ934" s="260"/>
    </row>
    <row r="935" spans="1:199" s="63" customFormat="1" hidden="1" x14ac:dyDescent="0.25">
      <c r="A935" s="101">
        <v>816</v>
      </c>
      <c r="B935" s="228">
        <f>COUNTIFS($E$1:E935,E935,$G$1:G935,G935)</f>
        <v>1</v>
      </c>
      <c r="C935" s="228"/>
      <c r="D935" s="966">
        <v>10846</v>
      </c>
      <c r="E935" s="233" t="s">
        <v>2568</v>
      </c>
      <c r="F935" s="107" t="s">
        <v>184</v>
      </c>
      <c r="G935" s="230">
        <v>7111154259</v>
      </c>
      <c r="H935" s="230">
        <v>48</v>
      </c>
      <c r="I935" s="107" t="s">
        <v>2569</v>
      </c>
      <c r="J935" s="107" t="s">
        <v>209</v>
      </c>
      <c r="K935" s="749" t="s">
        <v>53</v>
      </c>
      <c r="L935" s="107" t="s">
        <v>48</v>
      </c>
      <c r="M935" s="230">
        <v>9</v>
      </c>
      <c r="N935" s="108">
        <v>1</v>
      </c>
      <c r="O935" s="108" t="s">
        <v>863</v>
      </c>
      <c r="P935" s="227"/>
      <c r="Q935" s="226" t="s">
        <v>2537</v>
      </c>
      <c r="R935" s="750"/>
      <c r="S935" s="750"/>
      <c r="T935" s="181"/>
      <c r="U935" s="181"/>
      <c r="V935" s="181"/>
      <c r="W935" s="751" t="s">
        <v>2493</v>
      </c>
      <c r="X935" s="751"/>
      <c r="Y935" s="181"/>
      <c r="Z935" s="168"/>
      <c r="AA935" s="73"/>
      <c r="AB935" s="227" t="s">
        <v>2519</v>
      </c>
      <c r="AC935" s="86"/>
      <c r="AD935" s="774">
        <v>474</v>
      </c>
      <c r="AE935" s="755">
        <v>4200</v>
      </c>
      <c r="AF935" s="224"/>
      <c r="AG935" s="224"/>
      <c r="AH935" s="545" t="s">
        <v>161</v>
      </c>
      <c r="AI935" s="755">
        <v>500</v>
      </c>
      <c r="AJ935" s="116"/>
      <c r="AK935" s="224"/>
      <c r="AL935" s="755"/>
      <c r="AM935" s="224"/>
      <c r="AN935" s="224"/>
      <c r="AO935" s="224"/>
      <c r="AP935" s="756">
        <v>45.9</v>
      </c>
      <c r="AQ935" s="757">
        <v>50.6</v>
      </c>
      <c r="AR935" s="758">
        <v>2.7</v>
      </c>
      <c r="AS935" s="759">
        <f t="shared" si="30"/>
        <v>99.2</v>
      </c>
      <c r="AT935" s="760">
        <f t="shared" si="31"/>
        <v>0.90711462450592883</v>
      </c>
      <c r="AU935" s="22">
        <f t="shared" si="32"/>
        <v>2.4492094861660081</v>
      </c>
      <c r="AV935" s="761">
        <f t="shared" si="33"/>
        <v>0.86116322701688541</v>
      </c>
      <c r="AW935" s="224">
        <v>42.2</v>
      </c>
      <c r="AX935" s="762">
        <v>0.9</v>
      </c>
      <c r="AY935" s="224">
        <v>1.9</v>
      </c>
      <c r="AZ935" s="224" t="s">
        <v>754</v>
      </c>
      <c r="BA935" s="763">
        <v>40.299999999999997</v>
      </c>
      <c r="BB935" s="87" t="s">
        <v>754</v>
      </c>
      <c r="BC935" s="69">
        <v>0.03</v>
      </c>
      <c r="BD935" s="69"/>
      <c r="BE935" s="224"/>
      <c r="BF935" s="224"/>
      <c r="BG935" s="224"/>
      <c r="BH935" s="224"/>
      <c r="BI935" s="87"/>
      <c r="BJ935" s="224">
        <v>25.5</v>
      </c>
      <c r="BK935" s="224">
        <v>74.5</v>
      </c>
      <c r="BL935" s="764">
        <f t="shared" si="34"/>
        <v>0.34228187919463088</v>
      </c>
      <c r="BM935" s="765">
        <v>0.6</v>
      </c>
      <c r="BN935" s="224" t="s">
        <v>754</v>
      </c>
      <c r="BO935" s="224">
        <v>44.9</v>
      </c>
      <c r="BP935" s="87">
        <v>65.400000000000006</v>
      </c>
      <c r="BQ935" s="159"/>
      <c r="BR935" s="766">
        <f t="shared" si="35"/>
        <v>7.9442000000000004</v>
      </c>
      <c r="BS935" s="69">
        <v>90.5</v>
      </c>
      <c r="BT935" s="69">
        <v>7479</v>
      </c>
      <c r="BU935" s="766">
        <f t="shared" si="36"/>
        <v>9.5</v>
      </c>
      <c r="BV935" s="766">
        <f t="shared" si="37"/>
        <v>49.942200000000007</v>
      </c>
      <c r="BW935" s="69">
        <v>9.1999999999999993</v>
      </c>
      <c r="BX935" s="767">
        <f t="shared" si="38"/>
        <v>4.6551999999999998</v>
      </c>
      <c r="BY935" s="69">
        <v>6.5</v>
      </c>
      <c r="BZ935" s="768">
        <f t="shared" si="39"/>
        <v>3.2890000000000001</v>
      </c>
      <c r="CA935" s="69">
        <v>83</v>
      </c>
      <c r="CB935" s="768">
        <f t="shared" si="40"/>
        <v>41.998000000000005</v>
      </c>
      <c r="CC935" s="69">
        <v>0.78</v>
      </c>
      <c r="CD935" s="224"/>
      <c r="CE935" s="224"/>
      <c r="CF935" s="224"/>
      <c r="CG935" s="224"/>
      <c r="CH935" s="224"/>
      <c r="CI935" s="224"/>
      <c r="CJ935" s="224"/>
      <c r="CK935" s="224"/>
      <c r="CL935" s="224"/>
      <c r="CM935" s="224"/>
      <c r="CN935" s="245"/>
      <c r="CO935" s="18"/>
      <c r="CP935" s="18"/>
      <c r="CQ935" s="18"/>
      <c r="CR935" s="18"/>
      <c r="CS935" s="18"/>
      <c r="CT935" s="18"/>
      <c r="CU935" s="769"/>
      <c r="CV935" s="86"/>
      <c r="CW935" s="224"/>
      <c r="CX935" s="224"/>
      <c r="CY935" s="224"/>
      <c r="CZ935" s="224" t="s">
        <v>927</v>
      </c>
      <c r="DA935" s="770" t="s">
        <v>927</v>
      </c>
      <c r="DB935" s="771"/>
      <c r="DC935" s="772" t="s">
        <v>2570</v>
      </c>
      <c r="DD935" s="224"/>
      <c r="DE935" s="224"/>
      <c r="DF935" s="224"/>
      <c r="DG935" s="224"/>
      <c r="DH935" s="224"/>
      <c r="DI935" s="68"/>
      <c r="DJ935" s="224"/>
      <c r="DK935" s="224"/>
      <c r="DL935" s="224"/>
      <c r="DM935" s="224"/>
      <c r="DN935" s="775" t="s">
        <v>1151</v>
      </c>
      <c r="DO935" s="224"/>
      <c r="DP935" s="545" t="s">
        <v>161</v>
      </c>
      <c r="DQ935" s="230"/>
      <c r="DR935" s="547"/>
      <c r="DS935" s="547"/>
      <c r="DT935" s="230"/>
      <c r="DU935" s="230"/>
      <c r="DV935" s="230"/>
      <c r="DW935" s="230"/>
      <c r="DX935" s="269" t="s">
        <v>863</v>
      </c>
      <c r="DY935" s="269" t="s">
        <v>863</v>
      </c>
      <c r="DZ935" s="269" t="s">
        <v>863</v>
      </c>
      <c r="EA935" s="269" t="s">
        <v>863</v>
      </c>
      <c r="EB935" s="269" t="s">
        <v>863</v>
      </c>
      <c r="EC935" s="269" t="s">
        <v>863</v>
      </c>
      <c r="ED935" s="269" t="s">
        <v>863</v>
      </c>
      <c r="EE935" s="269" t="s">
        <v>863</v>
      </c>
      <c r="EF935" s="269" t="s">
        <v>863</v>
      </c>
      <c r="EG935" s="269" t="s">
        <v>863</v>
      </c>
      <c r="EH935" s="547"/>
      <c r="EI935" s="282"/>
      <c r="EJ935" s="282"/>
      <c r="EK935" s="457"/>
      <c r="EL935" s="457"/>
      <c r="EM935" s="457"/>
      <c r="EN935" s="457"/>
      <c r="EO935" s="457"/>
      <c r="EP935" s="548"/>
      <c r="EQ935" s="548"/>
      <c r="ER935" s="457"/>
      <c r="ES935" s="548"/>
      <c r="ET935" s="548"/>
      <c r="EU935" s="457"/>
      <c r="EV935" s="457"/>
      <c r="EW935" s="233"/>
      <c r="EX935" s="992">
        <v>75</v>
      </c>
      <c r="EY935" s="950">
        <v>11581</v>
      </c>
      <c r="EZ935" s="950">
        <v>4002</v>
      </c>
      <c r="FA935" s="950">
        <v>38220</v>
      </c>
      <c r="FB935" s="950">
        <v>3936</v>
      </c>
      <c r="FC935" s="951">
        <f t="shared" si="43"/>
        <v>501.19580209895048</v>
      </c>
      <c r="FD935" s="607">
        <f t="shared" si="41"/>
        <v>4510.7622188905543</v>
      </c>
      <c r="FE935" s="93"/>
      <c r="FF935" s="93"/>
      <c r="FG935" s="93"/>
      <c r="FH935" s="93"/>
      <c r="FI935" s="589"/>
      <c r="FJ935" s="589"/>
      <c r="FK935" s="589"/>
      <c r="FL935" s="591"/>
      <c r="FM935" s="952"/>
      <c r="FN935" s="952"/>
      <c r="FO935" s="953"/>
      <c r="FP935" s="544"/>
      <c r="FQ935" s="93"/>
      <c r="FR935" s="101"/>
      <c r="FS935" s="954">
        <f t="shared" si="42"/>
        <v>0.47399999999999998</v>
      </c>
      <c r="FT935" s="93"/>
      <c r="FU935" s="955">
        <f t="shared" si="44"/>
        <v>33.986702357309383</v>
      </c>
      <c r="FV935" s="954">
        <f t="shared" si="45"/>
        <v>0.50119580209895043</v>
      </c>
      <c r="FW935" s="93"/>
      <c r="FX935" s="93"/>
      <c r="FY935" s="93"/>
      <c r="FZ935" s="93"/>
      <c r="GA935" s="93"/>
      <c r="GB935" s="93"/>
      <c r="GC935" s="260"/>
      <c r="GD935" s="260"/>
      <c r="GE935" s="260"/>
      <c r="GF935" s="260"/>
      <c r="GG935" s="260"/>
      <c r="GH935" s="260"/>
      <c r="GI935" s="260"/>
      <c r="GJ935" s="260"/>
      <c r="GK935" s="260"/>
      <c r="GL935" s="260"/>
      <c r="GM935" s="260"/>
      <c r="GN935" s="260"/>
      <c r="GO935" s="260"/>
      <c r="GP935" s="260"/>
      <c r="GQ935" s="260"/>
    </row>
    <row r="936" spans="1:199" s="63" customFormat="1" hidden="1" x14ac:dyDescent="0.25">
      <c r="A936" s="101">
        <v>817</v>
      </c>
      <c r="B936" s="228">
        <f>COUNTIFS($E$1:E936,E936,$G$1:G936,G936)</f>
        <v>1</v>
      </c>
      <c r="C936" s="228"/>
      <c r="D936" s="966">
        <v>10847</v>
      </c>
      <c r="E936" s="233" t="s">
        <v>2571</v>
      </c>
      <c r="F936" s="107" t="s">
        <v>1752</v>
      </c>
      <c r="G936" s="230">
        <v>8106245785</v>
      </c>
      <c r="H936" s="230">
        <v>38</v>
      </c>
      <c r="I936" s="107" t="s">
        <v>2569</v>
      </c>
      <c r="J936" s="107" t="s">
        <v>34</v>
      </c>
      <c r="K936" s="749" t="s">
        <v>53</v>
      </c>
      <c r="L936" s="107" t="s">
        <v>48</v>
      </c>
      <c r="M936" s="230">
        <v>5</v>
      </c>
      <c r="N936" s="108">
        <v>3</v>
      </c>
      <c r="O936" s="108" t="s">
        <v>965</v>
      </c>
      <c r="P936" s="227"/>
      <c r="Q936" s="226" t="s">
        <v>2537</v>
      </c>
      <c r="R936" s="750"/>
      <c r="S936" s="750"/>
      <c r="T936" s="181"/>
      <c r="U936" s="181"/>
      <c r="V936" s="181"/>
      <c r="W936" s="751" t="s">
        <v>2493</v>
      </c>
      <c r="X936" s="751"/>
      <c r="Y936" s="181"/>
      <c r="Z936" s="168"/>
      <c r="AA936" s="73"/>
      <c r="AB936" s="227" t="s">
        <v>2519</v>
      </c>
      <c r="AC936" s="86"/>
      <c r="AD936" s="774">
        <v>67</v>
      </c>
      <c r="AE936" s="755">
        <v>335</v>
      </c>
      <c r="AF936" s="224"/>
      <c r="AG936" s="224"/>
      <c r="AH936" s="545" t="s">
        <v>158</v>
      </c>
      <c r="AI936" s="755">
        <v>100</v>
      </c>
      <c r="AJ936" s="116"/>
      <c r="AK936" s="224"/>
      <c r="AL936" s="755"/>
      <c r="AM936" s="224"/>
      <c r="AN936" s="224"/>
      <c r="AO936" s="224"/>
      <c r="AP936" s="756">
        <v>30.1</v>
      </c>
      <c r="AQ936" s="757">
        <v>67.099999999999994</v>
      </c>
      <c r="AR936" s="758">
        <v>1.5</v>
      </c>
      <c r="AS936" s="759">
        <f t="shared" si="30"/>
        <v>98.699999999999989</v>
      </c>
      <c r="AT936" s="760">
        <f t="shared" si="31"/>
        <v>0.44858420268256338</v>
      </c>
      <c r="AU936" s="22">
        <f t="shared" si="32"/>
        <v>0.67287630402384502</v>
      </c>
      <c r="AV936" s="761">
        <f t="shared" si="33"/>
        <v>0.43877551020408168</v>
      </c>
      <c r="AW936" s="224">
        <v>27</v>
      </c>
      <c r="AX936" s="762">
        <v>0.9</v>
      </c>
      <c r="AY936" s="224">
        <v>3</v>
      </c>
      <c r="AZ936" s="224" t="s">
        <v>754</v>
      </c>
      <c r="BA936" s="763">
        <v>56</v>
      </c>
      <c r="BB936" s="87" t="s">
        <v>754</v>
      </c>
      <c r="BC936" s="69">
        <v>0.1</v>
      </c>
      <c r="BD936" s="69"/>
      <c r="BE936" s="224"/>
      <c r="BF936" s="224"/>
      <c r="BG936" s="224"/>
      <c r="BH936" s="224"/>
      <c r="BI936" s="87"/>
      <c r="BJ936" s="224">
        <v>30.9</v>
      </c>
      <c r="BK936" s="224">
        <v>69.099999999999994</v>
      </c>
      <c r="BL936" s="764">
        <f t="shared" si="34"/>
        <v>0.447178002894356</v>
      </c>
      <c r="BM936" s="765">
        <v>0</v>
      </c>
      <c r="BN936" s="224" t="s">
        <v>754</v>
      </c>
      <c r="BO936" s="224">
        <v>50.5</v>
      </c>
      <c r="BP936" s="87">
        <v>70.099999999999994</v>
      </c>
      <c r="BQ936" s="159"/>
      <c r="BR936" s="766">
        <f t="shared" si="35"/>
        <v>46.902899999999995</v>
      </c>
      <c r="BS936" s="69">
        <v>92.9</v>
      </c>
      <c r="BT936" s="69">
        <v>9280</v>
      </c>
      <c r="BU936" s="766">
        <f t="shared" si="36"/>
        <v>7.0999999999999943</v>
      </c>
      <c r="BV936" s="766">
        <f t="shared" si="37"/>
        <v>65.959299999999985</v>
      </c>
      <c r="BW936" s="69">
        <v>41.3</v>
      </c>
      <c r="BX936" s="767">
        <f t="shared" si="38"/>
        <v>27.712299999999995</v>
      </c>
      <c r="BY936" s="69">
        <v>28.6</v>
      </c>
      <c r="BZ936" s="768">
        <f t="shared" si="39"/>
        <v>19.1906</v>
      </c>
      <c r="CA936" s="69">
        <v>28.4</v>
      </c>
      <c r="CB936" s="768">
        <f t="shared" si="40"/>
        <v>19.056399999999996</v>
      </c>
      <c r="CC936" s="69">
        <v>0.02</v>
      </c>
      <c r="CD936" s="224"/>
      <c r="CE936" s="224"/>
      <c r="CF936" s="224"/>
      <c r="CG936" s="224"/>
      <c r="CH936" s="224"/>
      <c r="CI936" s="224"/>
      <c r="CJ936" s="224"/>
      <c r="CK936" s="224"/>
      <c r="CL936" s="224"/>
      <c r="CM936" s="224"/>
      <c r="CN936" s="245"/>
      <c r="CO936" s="18"/>
      <c r="CP936" s="18"/>
      <c r="CQ936" s="18"/>
      <c r="CR936" s="18"/>
      <c r="CS936" s="18"/>
      <c r="CT936" s="18"/>
      <c r="CU936" s="769"/>
      <c r="CV936" s="86"/>
      <c r="CW936" s="224"/>
      <c r="CX936" s="224"/>
      <c r="CY936" s="224"/>
      <c r="CZ936" s="224" t="s">
        <v>927</v>
      </c>
      <c r="DA936" s="770" t="s">
        <v>927</v>
      </c>
      <c r="DB936" s="771"/>
      <c r="DC936" s="772" t="s">
        <v>2572</v>
      </c>
      <c r="DD936" s="224"/>
      <c r="DE936" s="224"/>
      <c r="DF936" s="224"/>
      <c r="DG936" s="224"/>
      <c r="DH936" s="224"/>
      <c r="DI936" s="68"/>
      <c r="DJ936" s="224"/>
      <c r="DK936" s="224"/>
      <c r="DL936" s="224"/>
      <c r="DM936" s="224"/>
      <c r="DN936" s="775" t="s">
        <v>1151</v>
      </c>
      <c r="DO936" s="224"/>
      <c r="DP936" s="545" t="s">
        <v>158</v>
      </c>
      <c r="DQ936" s="230"/>
      <c r="DR936" s="547"/>
      <c r="DS936" s="547"/>
      <c r="DT936" s="230"/>
      <c r="DU936" s="230"/>
      <c r="DV936" s="230"/>
      <c r="DW936" s="230"/>
      <c r="DX936" s="223" t="s">
        <v>863</v>
      </c>
      <c r="DY936" s="223" t="s">
        <v>863</v>
      </c>
      <c r="DZ936" s="223" t="s">
        <v>863</v>
      </c>
      <c r="EA936" s="223" t="s">
        <v>863</v>
      </c>
      <c r="EB936" s="223" t="s">
        <v>863</v>
      </c>
      <c r="EC936" s="223" t="s">
        <v>863</v>
      </c>
      <c r="ED936" s="223" t="s">
        <v>863</v>
      </c>
      <c r="EE936" s="223" t="s">
        <v>863</v>
      </c>
      <c r="EF936" s="223" t="s">
        <v>863</v>
      </c>
      <c r="EG936" s="223" t="s">
        <v>863</v>
      </c>
      <c r="EH936" s="547"/>
      <c r="EI936" s="282"/>
      <c r="EJ936" s="282"/>
      <c r="EK936" s="457"/>
      <c r="EL936" s="457"/>
      <c r="EM936" s="457"/>
      <c r="EN936" s="457"/>
      <c r="EO936" s="457"/>
      <c r="EP936" s="548"/>
      <c r="EQ936" s="548"/>
      <c r="ER936" s="457"/>
      <c r="ES936" s="548"/>
      <c r="ET936" s="548"/>
      <c r="EU936" s="457"/>
      <c r="EV936" s="457"/>
      <c r="EW936" s="233"/>
      <c r="EX936" s="992">
        <v>75</v>
      </c>
      <c r="EY936" s="950">
        <v>9850</v>
      </c>
      <c r="EZ936" s="950">
        <v>4000</v>
      </c>
      <c r="FA936" s="950">
        <v>38220</v>
      </c>
      <c r="FB936" s="950">
        <v>749</v>
      </c>
      <c r="FC936" s="951">
        <f t="shared" si="43"/>
        <v>95.422600000000003</v>
      </c>
      <c r="FD936" s="607">
        <f t="shared" si="41"/>
        <v>477.113</v>
      </c>
      <c r="FE936" s="93"/>
      <c r="FF936" s="93"/>
      <c r="FG936" s="93"/>
      <c r="FH936" s="93"/>
      <c r="FI936" s="589"/>
      <c r="FJ936" s="589"/>
      <c r="FK936" s="589"/>
      <c r="FL936" s="591"/>
      <c r="FM936" s="952"/>
      <c r="FN936" s="952"/>
      <c r="FO936" s="953"/>
      <c r="FP936" s="544"/>
      <c r="FQ936" s="93"/>
      <c r="FR936" s="101"/>
      <c r="FS936" s="954">
        <f t="shared" si="42"/>
        <v>6.7000000000000004E-2</v>
      </c>
      <c r="FT936" s="93"/>
      <c r="FU936" s="955">
        <f t="shared" si="44"/>
        <v>7.6040609137055837</v>
      </c>
      <c r="FV936" s="954">
        <f t="shared" si="45"/>
        <v>9.5422599999999996E-2</v>
      </c>
      <c r="FW936" s="93"/>
      <c r="FX936" s="93"/>
      <c r="FY936" s="93"/>
      <c r="FZ936" s="93"/>
      <c r="GA936" s="93"/>
      <c r="GB936" s="93"/>
      <c r="GC936" s="260"/>
      <c r="GD936" s="260"/>
      <c r="GE936" s="260"/>
      <c r="GF936" s="260"/>
      <c r="GG936" s="260"/>
      <c r="GH936" s="260"/>
      <c r="GI936" s="260"/>
      <c r="GJ936" s="260"/>
      <c r="GK936" s="260"/>
      <c r="GL936" s="260"/>
      <c r="GM936" s="260"/>
      <c r="GN936" s="260"/>
      <c r="GO936" s="260"/>
      <c r="GP936" s="260"/>
      <c r="GQ936" s="260"/>
    </row>
    <row r="937" spans="1:199" s="63" customFormat="1" hidden="1" x14ac:dyDescent="0.25">
      <c r="A937" s="101">
        <v>818</v>
      </c>
      <c r="B937" s="228">
        <f>COUNTIFS($E$1:E937,E937,$G$1:G937,G937)</f>
        <v>1</v>
      </c>
      <c r="C937" s="228"/>
      <c r="D937" s="966">
        <v>10851</v>
      </c>
      <c r="E937" s="233" t="s">
        <v>2573</v>
      </c>
      <c r="F937" s="107" t="s">
        <v>402</v>
      </c>
      <c r="G937" s="230">
        <v>7311208190</v>
      </c>
      <c r="H937" s="230">
        <v>46</v>
      </c>
      <c r="I937" s="107" t="s">
        <v>2574</v>
      </c>
      <c r="J937" s="107" t="s">
        <v>72</v>
      </c>
      <c r="K937" s="749" t="s">
        <v>53</v>
      </c>
      <c r="L937" s="107" t="s">
        <v>48</v>
      </c>
      <c r="M937" s="230">
        <v>9</v>
      </c>
      <c r="N937" s="108" t="s">
        <v>2282</v>
      </c>
      <c r="O937" s="108" t="s">
        <v>863</v>
      </c>
      <c r="P937" s="227"/>
      <c r="Q937" s="226" t="s">
        <v>2537</v>
      </c>
      <c r="R937" s="750"/>
      <c r="S937" s="750"/>
      <c r="T937" s="181"/>
      <c r="U937" s="181"/>
      <c r="V937" s="181"/>
      <c r="W937" s="751" t="s">
        <v>2575</v>
      </c>
      <c r="X937" s="751"/>
      <c r="Y937" s="181"/>
      <c r="Z937" s="168"/>
      <c r="AA937" s="73"/>
      <c r="AB937" s="227" t="s">
        <v>2534</v>
      </c>
      <c r="AC937" s="86"/>
      <c r="AD937" s="774">
        <v>85</v>
      </c>
      <c r="AE937" s="755">
        <v>762</v>
      </c>
      <c r="AF937" s="224"/>
      <c r="AG937" s="224"/>
      <c r="AH937" s="545" t="s">
        <v>161</v>
      </c>
      <c r="AI937" s="755">
        <v>100</v>
      </c>
      <c r="AJ937" s="116" t="s">
        <v>2576</v>
      </c>
      <c r="AK937" s="224"/>
      <c r="AL937" s="755"/>
      <c r="AM937" s="224"/>
      <c r="AN937" s="224"/>
      <c r="AO937" s="224"/>
      <c r="AP937" s="756">
        <v>23.9</v>
      </c>
      <c r="AQ937" s="757">
        <v>69</v>
      </c>
      <c r="AR937" s="758">
        <v>6.9</v>
      </c>
      <c r="AS937" s="759">
        <f t="shared" si="30"/>
        <v>99.800000000000011</v>
      </c>
      <c r="AT937" s="760">
        <f t="shared" si="31"/>
        <v>0.34637681159420286</v>
      </c>
      <c r="AU937" s="22">
        <f t="shared" si="32"/>
        <v>2.3899999999999997</v>
      </c>
      <c r="AV937" s="761">
        <f t="shared" si="33"/>
        <v>0.31488801054018439</v>
      </c>
      <c r="AW937" s="224">
        <v>21.7</v>
      </c>
      <c r="AX937" s="762">
        <v>0.4</v>
      </c>
      <c r="AY937" s="224">
        <v>1.7</v>
      </c>
      <c r="AZ937" s="224" t="s">
        <v>754</v>
      </c>
      <c r="BA937" s="763">
        <v>26.8</v>
      </c>
      <c r="BB937" s="87" t="s">
        <v>754</v>
      </c>
      <c r="BC937" s="69">
        <v>0.25</v>
      </c>
      <c r="BD937" s="69"/>
      <c r="BE937" s="224"/>
      <c r="BF937" s="224"/>
      <c r="BG937" s="224"/>
      <c r="BH937" s="224"/>
      <c r="BI937" s="87"/>
      <c r="BJ937" s="224">
        <v>31.7</v>
      </c>
      <c r="BK937" s="224">
        <v>68.3</v>
      </c>
      <c r="BL937" s="764">
        <f t="shared" si="34"/>
        <v>0.46412884333821375</v>
      </c>
      <c r="BM937" s="765">
        <v>0.2</v>
      </c>
      <c r="BN937" s="224" t="s">
        <v>754</v>
      </c>
      <c r="BO937" s="224">
        <v>52.5</v>
      </c>
      <c r="BP937" s="87">
        <v>50.4</v>
      </c>
      <c r="BQ937" s="159"/>
      <c r="BR937" s="766">
        <f t="shared" si="35"/>
        <v>20.493000000000002</v>
      </c>
      <c r="BS937" s="69">
        <v>89.9</v>
      </c>
      <c r="BT937" s="69">
        <v>8430</v>
      </c>
      <c r="BU937" s="766">
        <f t="shared" si="36"/>
        <v>10.099999999999994</v>
      </c>
      <c r="BV937" s="766">
        <f t="shared" si="37"/>
        <v>68.31</v>
      </c>
      <c r="BW937" s="69">
        <v>14.9</v>
      </c>
      <c r="BX937" s="767">
        <f t="shared" si="38"/>
        <v>10.281000000000001</v>
      </c>
      <c r="BY937" s="69">
        <v>14.8</v>
      </c>
      <c r="BZ937" s="768">
        <f t="shared" si="39"/>
        <v>10.212</v>
      </c>
      <c r="CA937" s="69">
        <v>69.3</v>
      </c>
      <c r="CB937" s="768">
        <f t="shared" si="40"/>
        <v>47.817</v>
      </c>
      <c r="CC937" s="69">
        <v>2.6</v>
      </c>
      <c r="CD937" s="224"/>
      <c r="CE937" s="224"/>
      <c r="CF937" s="224"/>
      <c r="CG937" s="224"/>
      <c r="CH937" s="224"/>
      <c r="CI937" s="224"/>
      <c r="CJ937" s="224"/>
      <c r="CK937" s="224"/>
      <c r="CL937" s="224"/>
      <c r="CM937" s="224"/>
      <c r="CN937" s="245"/>
      <c r="CO937" s="18"/>
      <c r="CP937" s="18"/>
      <c r="CQ937" s="18"/>
      <c r="CR937" s="18"/>
      <c r="CS937" s="18"/>
      <c r="CT937" s="18"/>
      <c r="CU937" s="769"/>
      <c r="CV937" s="86"/>
      <c r="CW937" s="224"/>
      <c r="CX937" s="224"/>
      <c r="CY937" s="224"/>
      <c r="CZ937" s="224" t="s">
        <v>927</v>
      </c>
      <c r="DA937" s="770" t="s">
        <v>927</v>
      </c>
      <c r="DB937" s="771"/>
      <c r="DC937" s="772" t="s">
        <v>2549</v>
      </c>
      <c r="DD937" s="224"/>
      <c r="DE937" s="224"/>
      <c r="DF937" s="224"/>
      <c r="DG937" s="224"/>
      <c r="DH937" s="224"/>
      <c r="DI937" s="68"/>
      <c r="DJ937" s="224"/>
      <c r="DK937" s="224"/>
      <c r="DL937" s="224"/>
      <c r="DM937" s="224"/>
      <c r="DN937" s="65" t="s">
        <v>1151</v>
      </c>
      <c r="DO937" s="227"/>
      <c r="DP937" s="545" t="s">
        <v>161</v>
      </c>
      <c r="DQ937" s="230"/>
      <c r="DR937" s="547"/>
      <c r="DS937" s="547"/>
      <c r="DT937" s="230"/>
      <c r="DU937" s="230"/>
      <c r="DV937" s="230"/>
      <c r="DW937" s="230"/>
      <c r="DX937" s="223" t="s">
        <v>863</v>
      </c>
      <c r="DY937" s="223" t="s">
        <v>863</v>
      </c>
      <c r="DZ937" s="230">
        <v>115</v>
      </c>
      <c r="EA937" s="230">
        <v>14.8</v>
      </c>
      <c r="EB937" s="230">
        <v>85.2</v>
      </c>
      <c r="EC937" s="223" t="s">
        <v>863</v>
      </c>
      <c r="ED937" s="223" t="s">
        <v>863</v>
      </c>
      <c r="EE937" s="223" t="s">
        <v>863</v>
      </c>
      <c r="EF937" s="223" t="s">
        <v>863</v>
      </c>
      <c r="EG937" s="230">
        <v>0</v>
      </c>
      <c r="EH937" s="547"/>
      <c r="EI937" s="282"/>
      <c r="EJ937" s="282"/>
      <c r="EK937" s="457"/>
      <c r="EL937" s="457"/>
      <c r="EM937" s="457"/>
      <c r="EN937" s="457"/>
      <c r="EO937" s="457"/>
      <c r="EP937" s="548"/>
      <c r="EQ937" s="548"/>
      <c r="ER937" s="457"/>
      <c r="ES937" s="548"/>
      <c r="ET937" s="548"/>
      <c r="EU937" s="457"/>
      <c r="EV937" s="457"/>
      <c r="EW937" s="233"/>
      <c r="EX937" s="992">
        <v>75</v>
      </c>
      <c r="EY937" s="950">
        <v>2099</v>
      </c>
      <c r="EZ937" s="950">
        <v>4002</v>
      </c>
      <c r="FA937" s="950">
        <v>38220</v>
      </c>
      <c r="FB937" s="950">
        <v>551</v>
      </c>
      <c r="FC937" s="951">
        <f t="shared" si="43"/>
        <v>70.162318840579701</v>
      </c>
      <c r="FD937" s="607">
        <f t="shared" si="41"/>
        <v>631.46086956521731</v>
      </c>
      <c r="FE937" s="93"/>
      <c r="FF937" s="93"/>
      <c r="FG937" s="93"/>
      <c r="FH937" s="93"/>
      <c r="FI937" s="589"/>
      <c r="FJ937" s="589"/>
      <c r="FK937" s="589"/>
      <c r="FL937" s="591"/>
      <c r="FM937" s="952"/>
      <c r="FN937" s="952"/>
      <c r="FO937" s="953"/>
      <c r="FP937" s="544"/>
      <c r="FQ937" s="93"/>
      <c r="FR937" s="101"/>
      <c r="FS937" s="954">
        <f t="shared" si="42"/>
        <v>8.5000000000000006E-2</v>
      </c>
      <c r="FT937" s="93"/>
      <c r="FU937" s="955">
        <f t="shared" si="44"/>
        <v>26.250595521676988</v>
      </c>
      <c r="FV937" s="954">
        <f t="shared" si="45"/>
        <v>7.0162318840579704E-2</v>
      </c>
      <c r="FW937" s="93"/>
      <c r="FX937" s="93"/>
      <c r="FY937" s="93"/>
      <c r="FZ937" s="93"/>
      <c r="GA937" s="93"/>
      <c r="GB937" s="93"/>
      <c r="GC937" s="260"/>
      <c r="GD937" s="260"/>
      <c r="GE937" s="260"/>
      <c r="GF937" s="260"/>
      <c r="GG937" s="260"/>
      <c r="GH937" s="260"/>
      <c r="GI937" s="260"/>
      <c r="GJ937" s="260"/>
      <c r="GK937" s="260"/>
      <c r="GL937" s="260"/>
      <c r="GM937" s="260"/>
      <c r="GN937" s="260"/>
      <c r="GO937" s="260"/>
      <c r="GP937" s="260"/>
      <c r="GQ937" s="260"/>
    </row>
    <row r="938" spans="1:199" s="63" customFormat="1" hidden="1" x14ac:dyDescent="0.25">
      <c r="A938" s="101">
        <v>819</v>
      </c>
      <c r="B938" s="228">
        <f>COUNTIFS($E$1:E938,E938,$G$1:G938,G938)</f>
        <v>1</v>
      </c>
      <c r="C938" s="228"/>
      <c r="D938" s="966">
        <v>10852</v>
      </c>
      <c r="E938" s="233" t="s">
        <v>2577</v>
      </c>
      <c r="F938" s="107" t="s">
        <v>275</v>
      </c>
      <c r="G938" s="230">
        <v>7258235325</v>
      </c>
      <c r="H938" s="230">
        <v>47</v>
      </c>
      <c r="I938" s="107" t="s">
        <v>2574</v>
      </c>
      <c r="J938" s="107" t="s">
        <v>2578</v>
      </c>
      <c r="K938" s="749" t="s">
        <v>53</v>
      </c>
      <c r="L938" s="107" t="s">
        <v>48</v>
      </c>
      <c r="M938" s="230">
        <v>16</v>
      </c>
      <c r="N938" s="108">
        <v>1</v>
      </c>
      <c r="O938" s="108" t="s">
        <v>863</v>
      </c>
      <c r="P938" s="227"/>
      <c r="Q938" s="226" t="s">
        <v>2537</v>
      </c>
      <c r="R938" s="750"/>
      <c r="S938" s="750"/>
      <c r="T938" s="181"/>
      <c r="U938" s="181"/>
      <c r="V938" s="181"/>
      <c r="W938" s="751" t="s">
        <v>2575</v>
      </c>
      <c r="X938" s="751"/>
      <c r="Y938" s="181"/>
      <c r="Z938" s="168"/>
      <c r="AA938" s="73"/>
      <c r="AB938" s="227" t="s">
        <v>2534</v>
      </c>
      <c r="AC938" s="86"/>
      <c r="AD938" s="774">
        <v>73</v>
      </c>
      <c r="AE938" s="755">
        <v>1200</v>
      </c>
      <c r="AF938" s="224"/>
      <c r="AG938" s="224"/>
      <c r="AH938" s="545" t="s">
        <v>158</v>
      </c>
      <c r="AI938" s="755">
        <v>200</v>
      </c>
      <c r="AJ938" s="116" t="s">
        <v>2576</v>
      </c>
      <c r="AK938" s="224"/>
      <c r="AL938" s="755"/>
      <c r="AM938" s="224"/>
      <c r="AN938" s="224"/>
      <c r="AO938" s="224"/>
      <c r="AP938" s="756">
        <v>54.2</v>
      </c>
      <c r="AQ938" s="757">
        <v>38.6</v>
      </c>
      <c r="AR938" s="758">
        <v>6.9</v>
      </c>
      <c r="AS938" s="759">
        <f t="shared" si="30"/>
        <v>99.7</v>
      </c>
      <c r="AT938" s="760">
        <f t="shared" si="31"/>
        <v>1.4041450777202074</v>
      </c>
      <c r="AU938" s="22">
        <f t="shared" si="32"/>
        <v>9.6886010362694321</v>
      </c>
      <c r="AV938" s="761">
        <f t="shared" si="33"/>
        <v>1.1912087912087912</v>
      </c>
      <c r="AW938" s="224">
        <v>49.2</v>
      </c>
      <c r="AX938" s="762">
        <v>1.5</v>
      </c>
      <c r="AY938" s="224">
        <v>2.7</v>
      </c>
      <c r="AZ938" s="224" t="s">
        <v>754</v>
      </c>
      <c r="BA938" s="763">
        <v>15.8</v>
      </c>
      <c r="BB938" s="87" t="s">
        <v>754</v>
      </c>
      <c r="BC938" s="69">
        <v>0.05</v>
      </c>
      <c r="BD938" s="69"/>
      <c r="BE938" s="224"/>
      <c r="BF938" s="224"/>
      <c r="BG938" s="224"/>
      <c r="BH938" s="224"/>
      <c r="BI938" s="87"/>
      <c r="BJ938" s="224">
        <v>49.8</v>
      </c>
      <c r="BK938" s="224">
        <v>50.2</v>
      </c>
      <c r="BL938" s="764">
        <f t="shared" si="34"/>
        <v>0.99203187250996006</v>
      </c>
      <c r="BM938" s="765">
        <v>0.5</v>
      </c>
      <c r="BN938" s="224" t="s">
        <v>754</v>
      </c>
      <c r="BO938" s="224">
        <v>60.9</v>
      </c>
      <c r="BP938" s="87">
        <v>66.599999999999994</v>
      </c>
      <c r="BQ938" s="159"/>
      <c r="BR938" s="766">
        <f t="shared" si="35"/>
        <v>29.374600000000001</v>
      </c>
      <c r="BS938" s="69">
        <v>93.8</v>
      </c>
      <c r="BT938" s="69">
        <v>19668</v>
      </c>
      <c r="BU938" s="766">
        <f t="shared" si="36"/>
        <v>6.2000000000000028</v>
      </c>
      <c r="BV938" s="766">
        <f t="shared" si="37"/>
        <v>38.445599999999999</v>
      </c>
      <c r="BW938" s="69">
        <v>28.9</v>
      </c>
      <c r="BX938" s="767">
        <f t="shared" si="38"/>
        <v>11.1554</v>
      </c>
      <c r="BY938" s="69">
        <v>47.2</v>
      </c>
      <c r="BZ938" s="768">
        <f t="shared" si="39"/>
        <v>18.219200000000001</v>
      </c>
      <c r="CA938" s="69">
        <v>23.5</v>
      </c>
      <c r="CB938" s="768">
        <f t="shared" si="40"/>
        <v>9.0709999999999997</v>
      </c>
      <c r="CC938" s="69">
        <v>0.8</v>
      </c>
      <c r="CD938" s="224"/>
      <c r="CE938" s="224"/>
      <c r="CF938" s="224"/>
      <c r="CG938" s="224"/>
      <c r="CH938" s="224"/>
      <c r="CI938" s="224"/>
      <c r="CJ938" s="224"/>
      <c r="CK938" s="224"/>
      <c r="CL938" s="224"/>
      <c r="CM938" s="224"/>
      <c r="CN938" s="245"/>
      <c r="CO938" s="18"/>
      <c r="CP938" s="18"/>
      <c r="CQ938" s="18"/>
      <c r="CR938" s="18"/>
      <c r="CS938" s="18"/>
      <c r="CT938" s="18"/>
      <c r="CU938" s="769"/>
      <c r="CV938" s="86"/>
      <c r="CW938" s="224"/>
      <c r="CX938" s="224"/>
      <c r="CY938" s="224"/>
      <c r="CZ938" s="224" t="s">
        <v>930</v>
      </c>
      <c r="DA938" s="770" t="s">
        <v>930</v>
      </c>
      <c r="DB938" s="771"/>
      <c r="DC938" s="772" t="s">
        <v>2579</v>
      </c>
      <c r="DD938" s="224"/>
      <c r="DE938" s="224"/>
      <c r="DF938" s="224"/>
      <c r="DG938" s="224"/>
      <c r="DH938" s="224"/>
      <c r="DI938" s="68"/>
      <c r="DJ938" s="224"/>
      <c r="DK938" s="224"/>
      <c r="DL938" s="224"/>
      <c r="DM938" s="224"/>
      <c r="DN938" s="65" t="s">
        <v>1152</v>
      </c>
      <c r="DO938" s="224"/>
      <c r="DP938" s="545" t="s">
        <v>158</v>
      </c>
      <c r="DQ938" s="230"/>
      <c r="DR938" s="547"/>
      <c r="DS938" s="547"/>
      <c r="DT938" s="230"/>
      <c r="DU938" s="230"/>
      <c r="DV938" s="230"/>
      <c r="DW938" s="230"/>
      <c r="DX938" s="223" t="s">
        <v>863</v>
      </c>
      <c r="DY938" s="223" t="s">
        <v>863</v>
      </c>
      <c r="DZ938" s="223" t="s">
        <v>863</v>
      </c>
      <c r="EA938" s="223" t="s">
        <v>863</v>
      </c>
      <c r="EB938" s="223" t="s">
        <v>863</v>
      </c>
      <c r="EC938" s="223" t="s">
        <v>863</v>
      </c>
      <c r="ED938" s="223" t="s">
        <v>863</v>
      </c>
      <c r="EE938" s="223" t="s">
        <v>863</v>
      </c>
      <c r="EF938" s="223" t="s">
        <v>863</v>
      </c>
      <c r="EG938" s="223" t="s">
        <v>863</v>
      </c>
      <c r="EH938" s="547"/>
      <c r="EI938" s="282"/>
      <c r="EJ938" s="282"/>
      <c r="EK938" s="457"/>
      <c r="EL938" s="457"/>
      <c r="EM938" s="457"/>
      <c r="EN938" s="457"/>
      <c r="EO938" s="457"/>
      <c r="EP938" s="548"/>
      <c r="EQ938" s="548"/>
      <c r="ER938" s="457"/>
      <c r="ES938" s="548"/>
      <c r="ET938" s="548"/>
      <c r="EU938" s="457"/>
      <c r="EV938" s="457"/>
      <c r="EW938" s="233"/>
      <c r="EX938" s="992">
        <v>75</v>
      </c>
      <c r="EY938" s="950">
        <v>3018</v>
      </c>
      <c r="EZ938" s="950">
        <v>4000</v>
      </c>
      <c r="FA938" s="950">
        <v>38220</v>
      </c>
      <c r="FB938" s="950">
        <v>556</v>
      </c>
      <c r="FC938" s="951">
        <f t="shared" si="43"/>
        <v>70.834400000000016</v>
      </c>
      <c r="FD938" s="607">
        <f t="shared" si="41"/>
        <v>1133.3504000000003</v>
      </c>
      <c r="FE938" s="93"/>
      <c r="FF938" s="93"/>
      <c r="FG938" s="93"/>
      <c r="FH938" s="93"/>
      <c r="FI938" s="589"/>
      <c r="FJ938" s="589"/>
      <c r="FK938" s="589"/>
      <c r="FL938" s="591"/>
      <c r="FM938" s="952"/>
      <c r="FN938" s="952"/>
      <c r="FO938" s="953"/>
      <c r="FP938" s="544"/>
      <c r="FQ938" s="93"/>
      <c r="FR938" s="101"/>
      <c r="FS938" s="954">
        <f t="shared" si="42"/>
        <v>7.2999999999999995E-2</v>
      </c>
      <c r="FT938" s="93"/>
      <c r="FU938" s="955">
        <f t="shared" si="44"/>
        <v>18.422796554009278</v>
      </c>
      <c r="FV938" s="954">
        <f t="shared" si="45"/>
        <v>7.083440000000002E-2</v>
      </c>
      <c r="FW938" s="93"/>
      <c r="FX938" s="93"/>
      <c r="FY938" s="93"/>
      <c r="FZ938" s="93"/>
      <c r="GA938" s="93"/>
      <c r="GB938" s="93"/>
      <c r="GC938" s="260"/>
      <c r="GD938" s="260"/>
      <c r="GE938" s="260"/>
      <c r="GF938" s="260"/>
      <c r="GG938" s="260"/>
      <c r="GH938" s="260"/>
      <c r="GI938" s="260"/>
      <c r="GJ938" s="260"/>
      <c r="GK938" s="260"/>
      <c r="GL938" s="260"/>
      <c r="GM938" s="260"/>
      <c r="GN938" s="260"/>
      <c r="GO938" s="260"/>
      <c r="GP938" s="260"/>
      <c r="GQ938" s="260"/>
    </row>
    <row r="939" spans="1:199" s="63" customFormat="1" hidden="1" x14ac:dyDescent="0.25">
      <c r="A939" s="101">
        <v>820</v>
      </c>
      <c r="B939" s="228">
        <f>COUNTIFS($E$1:E939,E939,$G$1:G939,G939)</f>
        <v>1</v>
      </c>
      <c r="C939" s="228"/>
      <c r="D939" s="966">
        <v>10853</v>
      </c>
      <c r="E939" s="233" t="s">
        <v>416</v>
      </c>
      <c r="F939" s="107" t="s">
        <v>73</v>
      </c>
      <c r="G939" s="230">
        <v>5806241705</v>
      </c>
      <c r="H939" s="230">
        <v>61</v>
      </c>
      <c r="I939" s="107" t="s">
        <v>2580</v>
      </c>
      <c r="J939" s="107" t="s">
        <v>27</v>
      </c>
      <c r="K939" s="749" t="s">
        <v>53</v>
      </c>
      <c r="L939" s="107" t="s">
        <v>48</v>
      </c>
      <c r="M939" s="230">
        <v>20</v>
      </c>
      <c r="N939" s="108" t="s">
        <v>575</v>
      </c>
      <c r="O939" s="108" t="s">
        <v>863</v>
      </c>
      <c r="P939" s="227"/>
      <c r="Q939" s="226" t="s">
        <v>2537</v>
      </c>
      <c r="R939" s="750"/>
      <c r="S939" s="750"/>
      <c r="T939" s="181"/>
      <c r="U939" s="181"/>
      <c r="V939" s="181"/>
      <c r="W939" s="751" t="s">
        <v>2575</v>
      </c>
      <c r="X939" s="751"/>
      <c r="Y939" s="181"/>
      <c r="Z939" s="168"/>
      <c r="AA939" s="73"/>
      <c r="AB939" s="227" t="s">
        <v>2513</v>
      </c>
      <c r="AC939" s="86"/>
      <c r="AD939" s="774">
        <v>397.8</v>
      </c>
      <c r="AE939" s="755">
        <v>7900</v>
      </c>
      <c r="AF939" s="224"/>
      <c r="AG939" s="224"/>
      <c r="AH939" s="545" t="s">
        <v>161</v>
      </c>
      <c r="AI939" s="755">
        <v>800</v>
      </c>
      <c r="AJ939" s="116" t="s">
        <v>2576</v>
      </c>
      <c r="AK939" s="224"/>
      <c r="AL939" s="755"/>
      <c r="AM939" s="224"/>
      <c r="AN939" s="224"/>
      <c r="AO939" s="224"/>
      <c r="AP939" s="756">
        <v>46.3</v>
      </c>
      <c r="AQ939" s="757">
        <v>16.7</v>
      </c>
      <c r="AR939" s="758">
        <v>35.700000000000003</v>
      </c>
      <c r="AS939" s="759">
        <f t="shared" si="30"/>
        <v>98.7</v>
      </c>
      <c r="AT939" s="760">
        <f t="shared" si="31"/>
        <v>2.772455089820359</v>
      </c>
      <c r="AU939" s="22">
        <f t="shared" si="32"/>
        <v>98.97664670658682</v>
      </c>
      <c r="AV939" s="761">
        <f t="shared" si="33"/>
        <v>0.88358778625954182</v>
      </c>
      <c r="AW939" s="224">
        <v>42.8</v>
      </c>
      <c r="AX939" s="762">
        <v>1.2</v>
      </c>
      <c r="AY939" s="224">
        <v>2.5</v>
      </c>
      <c r="AZ939" s="224" t="s">
        <v>754</v>
      </c>
      <c r="BA939" s="763">
        <v>19.399999999999999</v>
      </c>
      <c r="BB939" s="87" t="s">
        <v>754</v>
      </c>
      <c r="BC939" s="69">
        <v>1.4</v>
      </c>
      <c r="BD939" s="69"/>
      <c r="BE939" s="224"/>
      <c r="BF939" s="224"/>
      <c r="BG939" s="224"/>
      <c r="BH939" s="224"/>
      <c r="BI939" s="87"/>
      <c r="BJ939" s="224">
        <v>81.599999999999994</v>
      </c>
      <c r="BK939" s="224">
        <v>18.399999999999999</v>
      </c>
      <c r="BL939" s="764">
        <f t="shared" si="34"/>
        <v>4.4347826086956523</v>
      </c>
      <c r="BM939" s="765">
        <v>1.2</v>
      </c>
      <c r="BN939" s="224" t="s">
        <v>754</v>
      </c>
      <c r="BO939" s="224">
        <v>61</v>
      </c>
      <c r="BP939" s="87">
        <v>44.2</v>
      </c>
      <c r="BQ939" s="159"/>
      <c r="BR939" s="766">
        <f t="shared" si="35"/>
        <v>7.1642999999999999</v>
      </c>
      <c r="BS939" s="69">
        <v>83</v>
      </c>
      <c r="BT939" s="69">
        <v>11120</v>
      </c>
      <c r="BU939" s="766">
        <f t="shared" si="36"/>
        <v>17</v>
      </c>
      <c r="BV939" s="766">
        <f t="shared" si="37"/>
        <v>16.265799999999999</v>
      </c>
      <c r="BW939" s="69">
        <v>11.7</v>
      </c>
      <c r="BX939" s="767">
        <f t="shared" si="38"/>
        <v>1.9539</v>
      </c>
      <c r="BY939" s="69">
        <v>31.2</v>
      </c>
      <c r="BZ939" s="768">
        <f t="shared" si="39"/>
        <v>5.2103999999999999</v>
      </c>
      <c r="CA939" s="69">
        <v>54.5</v>
      </c>
      <c r="CB939" s="768">
        <f t="shared" si="40"/>
        <v>9.1014999999999997</v>
      </c>
      <c r="CC939" s="69">
        <v>0.8</v>
      </c>
      <c r="CD939" s="224"/>
      <c r="CE939" s="224"/>
      <c r="CF939" s="224"/>
      <c r="CG939" s="224"/>
      <c r="CH939" s="224"/>
      <c r="CI939" s="224"/>
      <c r="CJ939" s="224"/>
      <c r="CK939" s="224"/>
      <c r="CL939" s="224"/>
      <c r="CM939" s="224"/>
      <c r="CN939" s="245"/>
      <c r="CO939" s="18"/>
      <c r="CP939" s="18"/>
      <c r="CQ939" s="18"/>
      <c r="CR939" s="18"/>
      <c r="CS939" s="18"/>
      <c r="CT939" s="18"/>
      <c r="CU939" s="769"/>
      <c r="CV939" s="86"/>
      <c r="CW939" s="224"/>
      <c r="CX939" s="224"/>
      <c r="CY939" s="224"/>
      <c r="CZ939" s="224" t="s">
        <v>1293</v>
      </c>
      <c r="DA939" s="770" t="s">
        <v>1294</v>
      </c>
      <c r="DB939" s="771"/>
      <c r="DC939" s="772" t="s">
        <v>2581</v>
      </c>
      <c r="DD939" s="224"/>
      <c r="DE939" s="224"/>
      <c r="DF939" s="224"/>
      <c r="DG939" s="224"/>
      <c r="DH939" s="224"/>
      <c r="DI939" s="68"/>
      <c r="DJ939" s="224"/>
      <c r="DK939" s="224"/>
      <c r="DL939" s="224"/>
      <c r="DM939" s="224"/>
      <c r="DN939" s="775" t="s">
        <v>1151</v>
      </c>
      <c r="DO939" s="224"/>
      <c r="DP939" s="545" t="s">
        <v>161</v>
      </c>
      <c r="DQ939" s="230"/>
      <c r="DR939" s="547"/>
      <c r="DS939" s="547"/>
      <c r="DT939" s="230"/>
      <c r="DU939" s="230"/>
      <c r="DV939" s="230"/>
      <c r="DW939" s="230"/>
      <c r="DX939" s="223" t="s">
        <v>863</v>
      </c>
      <c r="DY939" s="223" t="s">
        <v>863</v>
      </c>
      <c r="DZ939" s="223" t="s">
        <v>863</v>
      </c>
      <c r="EA939" s="223" t="s">
        <v>863</v>
      </c>
      <c r="EB939" s="223" t="s">
        <v>863</v>
      </c>
      <c r="EC939" s="223" t="s">
        <v>863</v>
      </c>
      <c r="ED939" s="223" t="s">
        <v>863</v>
      </c>
      <c r="EE939" s="223" t="s">
        <v>863</v>
      </c>
      <c r="EF939" s="223" t="s">
        <v>863</v>
      </c>
      <c r="EG939" s="223" t="s">
        <v>863</v>
      </c>
      <c r="EH939" s="547"/>
      <c r="EI939" s="282"/>
      <c r="EJ939" s="282"/>
      <c r="EK939" s="457"/>
      <c r="EL939" s="457"/>
      <c r="EM939" s="457"/>
      <c r="EN939" s="457"/>
      <c r="EO939" s="457"/>
      <c r="EP939" s="548"/>
      <c r="EQ939" s="548"/>
      <c r="ER939" s="457"/>
      <c r="ES939" s="548"/>
      <c r="ET939" s="548"/>
      <c r="EU939" s="457"/>
      <c r="EV939" s="457"/>
      <c r="EW939" s="233"/>
      <c r="EX939" s="992">
        <v>75</v>
      </c>
      <c r="EY939" s="950">
        <v>21095</v>
      </c>
      <c r="EZ939" s="950">
        <v>3999</v>
      </c>
      <c r="FA939" s="950">
        <v>38220</v>
      </c>
      <c r="FB939" s="950">
        <v>4424</v>
      </c>
      <c r="FC939" s="951">
        <f t="shared" si="43"/>
        <v>563.75853963490874</v>
      </c>
      <c r="FD939" s="607">
        <f t="shared" si="41"/>
        <v>11275.170792698174</v>
      </c>
      <c r="FE939" s="93"/>
      <c r="FF939" s="93"/>
      <c r="FG939" s="93"/>
      <c r="FH939" s="93"/>
      <c r="FI939" s="589"/>
      <c r="FJ939" s="589"/>
      <c r="FK939" s="589"/>
      <c r="FL939" s="591"/>
      <c r="FM939" s="952"/>
      <c r="FN939" s="952"/>
      <c r="FO939" s="953"/>
      <c r="FP939" s="544"/>
      <c r="FQ939" s="93"/>
      <c r="FR939" s="101"/>
      <c r="FS939" s="954">
        <f t="shared" si="42"/>
        <v>0.39779999999999999</v>
      </c>
      <c r="FT939" s="93"/>
      <c r="FU939" s="955">
        <f t="shared" si="44"/>
        <v>20.971794264043613</v>
      </c>
      <c r="FV939" s="954">
        <f t="shared" si="45"/>
        <v>0.56375853963490874</v>
      </c>
      <c r="FW939" s="93"/>
      <c r="FX939" s="93"/>
      <c r="FY939" s="93"/>
      <c r="FZ939" s="93"/>
      <c r="GA939" s="93"/>
      <c r="GB939" s="93"/>
      <c r="GC939" s="260"/>
      <c r="GD939" s="260"/>
      <c r="GE939" s="260"/>
      <c r="GF939" s="260"/>
      <c r="GG939" s="260"/>
      <c r="GH939" s="260"/>
      <c r="GI939" s="260"/>
      <c r="GJ939" s="260"/>
      <c r="GK939" s="260"/>
      <c r="GL939" s="260"/>
      <c r="GM939" s="260"/>
      <c r="GN939" s="260"/>
      <c r="GO939" s="260"/>
      <c r="GP939" s="260"/>
      <c r="GQ939" s="260"/>
    </row>
    <row r="940" spans="1:199" s="63" customFormat="1" hidden="1" x14ac:dyDescent="0.25">
      <c r="A940" s="101">
        <v>821</v>
      </c>
      <c r="B940" s="228">
        <f>COUNTIFS($E$1:E940,E940,$G$1:G940,G940)</f>
        <v>3</v>
      </c>
      <c r="C940" s="228"/>
      <c r="D940" s="966">
        <v>10854</v>
      </c>
      <c r="E940" s="233" t="s">
        <v>1923</v>
      </c>
      <c r="F940" s="107" t="s">
        <v>30</v>
      </c>
      <c r="G940" s="230">
        <v>490406010</v>
      </c>
      <c r="H940" s="230">
        <v>70</v>
      </c>
      <c r="I940" s="107" t="s">
        <v>2580</v>
      </c>
      <c r="J940" s="107" t="s">
        <v>2446</v>
      </c>
      <c r="K940" s="749" t="s">
        <v>28</v>
      </c>
      <c r="L940" s="107" t="s">
        <v>48</v>
      </c>
      <c r="M940" s="230">
        <v>10</v>
      </c>
      <c r="N940" s="108" t="s">
        <v>757</v>
      </c>
      <c r="O940" s="108" t="s">
        <v>965</v>
      </c>
      <c r="P940" s="227"/>
      <c r="Q940" s="226" t="s">
        <v>2537</v>
      </c>
      <c r="R940" s="750"/>
      <c r="S940" s="750"/>
      <c r="T940" s="181"/>
      <c r="U940" s="181"/>
      <c r="V940" s="181"/>
      <c r="W940" s="751" t="s">
        <v>2575</v>
      </c>
      <c r="X940" s="751"/>
      <c r="Y940" s="181"/>
      <c r="Z940" s="168"/>
      <c r="AA940" s="73"/>
      <c r="AB940" s="227" t="s">
        <v>2513</v>
      </c>
      <c r="AC940" s="86"/>
      <c r="AD940" s="774">
        <v>41.9</v>
      </c>
      <c r="AE940" s="755">
        <v>419</v>
      </c>
      <c r="AF940" s="224"/>
      <c r="AG940" s="224"/>
      <c r="AH940" s="545" t="s">
        <v>2535</v>
      </c>
      <c r="AI940" s="755">
        <v>100</v>
      </c>
      <c r="AJ940" s="116" t="s">
        <v>2576</v>
      </c>
      <c r="AK940" s="224"/>
      <c r="AL940" s="755"/>
      <c r="AM940" s="224"/>
      <c r="AN940" s="224"/>
      <c r="AO940" s="224"/>
      <c r="AP940" s="756" t="s">
        <v>754</v>
      </c>
      <c r="AQ940" s="757" t="s">
        <v>754</v>
      </c>
      <c r="AR940" s="758" t="s">
        <v>754</v>
      </c>
      <c r="AS940" s="759" t="s">
        <v>754</v>
      </c>
      <c r="AT940" s="760" t="s">
        <v>754</v>
      </c>
      <c r="AU940" s="22" t="s">
        <v>754</v>
      </c>
      <c r="AV940" s="761" t="s">
        <v>754</v>
      </c>
      <c r="AW940" s="224" t="s">
        <v>754</v>
      </c>
      <c r="AX940" s="224" t="s">
        <v>754</v>
      </c>
      <c r="AY940" s="224" t="s">
        <v>754</v>
      </c>
      <c r="AZ940" s="224" t="s">
        <v>754</v>
      </c>
      <c r="BA940" s="224" t="s">
        <v>754</v>
      </c>
      <c r="BB940" s="87" t="s">
        <v>754</v>
      </c>
      <c r="BC940" s="69" t="s">
        <v>754</v>
      </c>
      <c r="BD940" s="69"/>
      <c r="BE940" s="224"/>
      <c r="BF940" s="224"/>
      <c r="BG940" s="224"/>
      <c r="BH940" s="224"/>
      <c r="BI940" s="87"/>
      <c r="BJ940" s="224" t="s">
        <v>754</v>
      </c>
      <c r="BK940" s="224" t="s">
        <v>754</v>
      </c>
      <c r="BL940" s="764" t="s">
        <v>754</v>
      </c>
      <c r="BM940" s="765" t="s">
        <v>754</v>
      </c>
      <c r="BN940" s="224" t="s">
        <v>754</v>
      </c>
      <c r="BO940" s="224" t="s">
        <v>754</v>
      </c>
      <c r="BP940" s="87" t="s">
        <v>754</v>
      </c>
      <c r="BQ940" s="159" t="s">
        <v>754</v>
      </c>
      <c r="BR940" s="766" t="s">
        <v>754</v>
      </c>
      <c r="BS940" s="766" t="s">
        <v>754</v>
      </c>
      <c r="BT940" s="766" t="s">
        <v>754</v>
      </c>
      <c r="BU940" s="766" t="s">
        <v>754</v>
      </c>
      <c r="BV940" s="766" t="s">
        <v>754</v>
      </c>
      <c r="BW940" s="766" t="s">
        <v>754</v>
      </c>
      <c r="BX940" s="766" t="s">
        <v>754</v>
      </c>
      <c r="BY940" s="766" t="s">
        <v>754</v>
      </c>
      <c r="BZ940" s="766" t="s">
        <v>754</v>
      </c>
      <c r="CA940" s="766" t="s">
        <v>754</v>
      </c>
      <c r="CB940" s="766" t="s">
        <v>754</v>
      </c>
      <c r="CC940" s="766" t="s">
        <v>754</v>
      </c>
      <c r="CD940" s="224"/>
      <c r="CE940" s="224"/>
      <c r="CF940" s="224"/>
      <c r="CG940" s="224"/>
      <c r="CH940" s="224"/>
      <c r="CI940" s="224"/>
      <c r="CJ940" s="224"/>
      <c r="CK940" s="224"/>
      <c r="CL940" s="224"/>
      <c r="CM940" s="224"/>
      <c r="CN940" s="245"/>
      <c r="CO940" s="18"/>
      <c r="CP940" s="18"/>
      <c r="CQ940" s="18"/>
      <c r="CR940" s="18"/>
      <c r="CS940" s="18"/>
      <c r="CT940" s="18"/>
      <c r="CU940" s="769"/>
      <c r="CV940" s="86"/>
      <c r="CW940" s="224"/>
      <c r="CX940" s="224"/>
      <c r="CY940" s="224"/>
      <c r="CZ940" s="224" t="s">
        <v>754</v>
      </c>
      <c r="DA940" s="770" t="s">
        <v>754</v>
      </c>
      <c r="DB940" s="771"/>
      <c r="DD940" s="224"/>
      <c r="DE940" s="224"/>
      <c r="DF940" s="224"/>
      <c r="DG940" s="224"/>
      <c r="DH940" s="224"/>
      <c r="DI940" s="68"/>
      <c r="DJ940" s="224"/>
      <c r="DK940" s="224"/>
      <c r="DL940" s="224"/>
      <c r="DM940" s="224"/>
      <c r="DN940" s="775" t="s">
        <v>1151</v>
      </c>
      <c r="DO940" s="224"/>
      <c r="DP940" s="545" t="s">
        <v>2535</v>
      </c>
      <c r="DQ940" s="230"/>
      <c r="DR940" s="547"/>
      <c r="DS940" s="547"/>
      <c r="DT940" s="230"/>
      <c r="DU940" s="230"/>
      <c r="DV940" s="230"/>
      <c r="DW940" s="230"/>
      <c r="DX940" s="230">
        <v>43</v>
      </c>
      <c r="DY940" s="223" t="s">
        <v>863</v>
      </c>
      <c r="DZ940" s="230">
        <v>110</v>
      </c>
      <c r="EA940" s="230">
        <v>18.2</v>
      </c>
      <c r="EB940" s="230">
        <v>81.8</v>
      </c>
      <c r="EC940" s="223" t="s">
        <v>863</v>
      </c>
      <c r="ED940" s="223" t="s">
        <v>863</v>
      </c>
      <c r="EE940" s="223" t="s">
        <v>863</v>
      </c>
      <c r="EF940" s="223" t="s">
        <v>863</v>
      </c>
      <c r="EG940" s="223" t="s">
        <v>863</v>
      </c>
      <c r="EH940" s="547"/>
      <c r="EI940" s="282"/>
      <c r="EJ940" s="282"/>
      <c r="EK940" s="457"/>
      <c r="EL940" s="457"/>
      <c r="EM940" s="457"/>
      <c r="EN940" s="457"/>
      <c r="EO940" s="457"/>
      <c r="EP940" s="548"/>
      <c r="EQ940" s="548"/>
      <c r="ER940" s="457"/>
      <c r="ES940" s="548"/>
      <c r="ET940" s="548"/>
      <c r="EU940" s="457"/>
      <c r="EV940" s="457"/>
      <c r="EW940" s="233"/>
      <c r="EX940" s="992">
        <v>75</v>
      </c>
      <c r="EY940" s="950">
        <v>2320</v>
      </c>
      <c r="EZ940" s="950">
        <v>4000</v>
      </c>
      <c r="FA940" s="950">
        <v>38220</v>
      </c>
      <c r="FB940" s="950">
        <v>468</v>
      </c>
      <c r="FC940" s="951">
        <f t="shared" si="43"/>
        <v>59.623200000000011</v>
      </c>
      <c r="FD940" s="607">
        <f t="shared" si="41"/>
        <v>596.23200000000008</v>
      </c>
      <c r="FE940" s="93"/>
      <c r="FF940" s="93"/>
      <c r="FG940" s="93"/>
      <c r="FH940" s="93"/>
      <c r="FI940" s="589"/>
      <c r="FJ940" s="589"/>
      <c r="FK940" s="589"/>
      <c r="FL940" s="591"/>
      <c r="FM940" s="952"/>
      <c r="FN940" s="952"/>
      <c r="FO940" s="953"/>
      <c r="FP940" s="544"/>
      <c r="FQ940" s="93"/>
      <c r="FR940" s="101"/>
      <c r="FS940" s="954">
        <f t="shared" si="42"/>
        <v>4.19E-2</v>
      </c>
      <c r="FT940" s="93"/>
      <c r="FU940" s="955">
        <f t="shared" si="44"/>
        <v>20.172413793103448</v>
      </c>
      <c r="FV940" s="954">
        <f t="shared" si="45"/>
        <v>5.9623200000000008E-2</v>
      </c>
      <c r="FW940" s="93"/>
      <c r="FX940" s="93"/>
      <c r="FY940" s="93"/>
      <c r="FZ940" s="93"/>
      <c r="GA940" s="93"/>
      <c r="GB940" s="93"/>
      <c r="GC940" s="260"/>
      <c r="GD940" s="260"/>
      <c r="GE940" s="260"/>
      <c r="GF940" s="260"/>
      <c r="GG940" s="260"/>
      <c r="GH940" s="260"/>
      <c r="GI940" s="260"/>
      <c r="GJ940" s="260"/>
      <c r="GK940" s="260"/>
      <c r="GL940" s="260"/>
      <c r="GM940" s="260"/>
      <c r="GN940" s="260"/>
      <c r="GO940" s="260"/>
      <c r="GP940" s="260"/>
      <c r="GQ940" s="260"/>
    </row>
    <row r="941" spans="1:199" s="63" customFormat="1" hidden="1" x14ac:dyDescent="0.25">
      <c r="A941" s="101">
        <v>822</v>
      </c>
      <c r="B941" s="228">
        <f>COUNTIFS($E$1:E941,E941,$G$1:G941,G941)</f>
        <v>1</v>
      </c>
      <c r="C941" s="228"/>
      <c r="D941" s="966">
        <v>10858</v>
      </c>
      <c r="E941" s="233" t="s">
        <v>1272</v>
      </c>
      <c r="F941" s="107" t="s">
        <v>353</v>
      </c>
      <c r="G941" s="230">
        <v>6801260719</v>
      </c>
      <c r="H941" s="230">
        <v>51</v>
      </c>
      <c r="I941" s="107" t="s">
        <v>2582</v>
      </c>
      <c r="J941" s="107" t="s">
        <v>71</v>
      </c>
      <c r="K941" s="749" t="s">
        <v>53</v>
      </c>
      <c r="L941" s="107" t="s">
        <v>48</v>
      </c>
      <c r="M941" s="230">
        <v>12</v>
      </c>
      <c r="N941" s="108" t="s">
        <v>575</v>
      </c>
      <c r="O941" s="108" t="s">
        <v>863</v>
      </c>
      <c r="P941" s="227"/>
      <c r="Q941" s="226" t="s">
        <v>2537</v>
      </c>
      <c r="R941" s="750"/>
      <c r="S941" s="750"/>
      <c r="T941" s="181"/>
      <c r="U941" s="181"/>
      <c r="V941" s="181"/>
      <c r="W941" s="751" t="s">
        <v>2575</v>
      </c>
      <c r="X941" s="751"/>
      <c r="Y941" s="181"/>
      <c r="Z941" s="168"/>
      <c r="AA941" s="73"/>
      <c r="AB941" s="227" t="s">
        <v>2534</v>
      </c>
      <c r="AC941" s="86"/>
      <c r="AD941" s="774">
        <v>1786</v>
      </c>
      <c r="AE941" s="755">
        <v>21440</v>
      </c>
      <c r="AF941" s="224"/>
      <c r="AG941" s="224"/>
      <c r="AH941" s="545" t="s">
        <v>158</v>
      </c>
      <c r="AI941" s="755">
        <v>5000</v>
      </c>
      <c r="AJ941" s="116" t="s">
        <v>2576</v>
      </c>
      <c r="AK941" s="224"/>
      <c r="AL941" s="755"/>
      <c r="AM941" s="224"/>
      <c r="AN941" s="224"/>
      <c r="AO941" s="224"/>
      <c r="AP941" s="756">
        <v>83.4</v>
      </c>
      <c r="AQ941" s="757">
        <v>12.5</v>
      </c>
      <c r="AR941" s="758">
        <v>1.1000000000000001</v>
      </c>
      <c r="AS941" s="759">
        <f t="shared" ref="AS941:AS954" si="46">AR941+AQ941+AP941</f>
        <v>97</v>
      </c>
      <c r="AT941" s="760">
        <f t="shared" ref="AT941:AT954" si="47">AP941/AQ941</f>
        <v>6.6720000000000006</v>
      </c>
      <c r="AU941" s="22">
        <f t="shared" ref="AU941:AU954" si="48">AP941/AQ941*AR941</f>
        <v>7.3392000000000008</v>
      </c>
      <c r="AV941" s="761">
        <f t="shared" ref="AV941:AV954" si="49">AP941/(AQ941+AR941)</f>
        <v>6.132352941176471</v>
      </c>
      <c r="AW941" s="224">
        <v>80</v>
      </c>
      <c r="AX941" s="762">
        <v>1.5</v>
      </c>
      <c r="AY941" s="224">
        <v>1.8</v>
      </c>
      <c r="AZ941" s="224" t="s">
        <v>754</v>
      </c>
      <c r="BA941" s="763">
        <v>12.7</v>
      </c>
      <c r="BB941" s="87" t="s">
        <v>754</v>
      </c>
      <c r="BC941" s="69">
        <v>0.01</v>
      </c>
      <c r="BD941" s="69"/>
      <c r="BE941" s="224"/>
      <c r="BF941" s="224"/>
      <c r="BG941" s="224"/>
      <c r="BH941" s="224"/>
      <c r="BI941" s="87"/>
      <c r="BJ941" s="224">
        <v>58.3</v>
      </c>
      <c r="BK941" s="224">
        <v>41.7</v>
      </c>
      <c r="BL941" s="764">
        <f t="shared" ref="BL941:BL954" si="50">BJ941/BK941</f>
        <v>1.398081534772182</v>
      </c>
      <c r="BM941" s="765">
        <v>0.5</v>
      </c>
      <c r="BN941" s="224" t="s">
        <v>754</v>
      </c>
      <c r="BO941" s="224">
        <v>58.3</v>
      </c>
      <c r="BP941" s="87">
        <v>41.7</v>
      </c>
      <c r="BQ941" s="159"/>
      <c r="BR941" s="766">
        <f t="shared" ref="BR941:BR954" si="51">BX941+BZ941</f>
        <v>8.9875000000000007</v>
      </c>
      <c r="BS941" s="69">
        <v>76.7</v>
      </c>
      <c r="BT941" s="69">
        <v>20715</v>
      </c>
      <c r="BU941" s="766">
        <f t="shared" ref="BU941:BU954" si="52">100-BS941</f>
        <v>23.299999999999997</v>
      </c>
      <c r="BV941" s="766">
        <f t="shared" ref="BV941:BV954" si="53">BX941+BZ941+CB941</f>
        <v>12.2125</v>
      </c>
      <c r="BW941" s="69">
        <v>50.9</v>
      </c>
      <c r="BX941" s="767">
        <f t="shared" ref="BX941:BX954" si="54">BW941*AQ941/100</f>
        <v>6.3624999999999998</v>
      </c>
      <c r="BY941" s="69">
        <v>21</v>
      </c>
      <c r="BZ941" s="768">
        <f t="shared" ref="BZ941:BZ954" si="55">BY941*AQ941/100</f>
        <v>2.625</v>
      </c>
      <c r="CA941" s="69">
        <v>25.8</v>
      </c>
      <c r="CB941" s="768">
        <f t="shared" ref="CB941:CB954" si="56">CA941*AQ941/100</f>
        <v>3.2250000000000001</v>
      </c>
      <c r="CC941" s="69">
        <v>0.9</v>
      </c>
      <c r="CD941" s="224"/>
      <c r="CE941" s="224"/>
      <c r="CF941" s="224"/>
      <c r="CG941" s="224"/>
      <c r="CH941" s="224"/>
      <c r="CI941" s="224"/>
      <c r="CJ941" s="224"/>
      <c r="CK941" s="224"/>
      <c r="CL941" s="224"/>
      <c r="CM941" s="224"/>
      <c r="CN941" s="245"/>
      <c r="CO941" s="18"/>
      <c r="CP941" s="18"/>
      <c r="CQ941" s="18"/>
      <c r="CR941" s="18"/>
      <c r="CS941" s="18"/>
      <c r="CT941" s="18"/>
      <c r="CU941" s="769"/>
      <c r="CV941" s="86"/>
      <c r="CW941" s="224"/>
      <c r="CX941" s="224"/>
      <c r="CY941" s="224"/>
      <c r="CZ941" s="224" t="s">
        <v>928</v>
      </c>
      <c r="DA941" s="770" t="s">
        <v>928</v>
      </c>
      <c r="DB941" s="771"/>
      <c r="DC941" s="772" t="s">
        <v>2583</v>
      </c>
      <c r="DD941" s="224"/>
      <c r="DE941" s="224"/>
      <c r="DF941" s="224"/>
      <c r="DG941" s="224"/>
      <c r="DH941" s="224"/>
      <c r="DI941" s="68"/>
      <c r="DJ941" s="224"/>
      <c r="DK941" s="224"/>
      <c r="DL941" s="224"/>
      <c r="DM941" s="224"/>
      <c r="DN941" s="775" t="s">
        <v>1151</v>
      </c>
      <c r="DO941" s="224"/>
      <c r="DP941" s="545" t="s">
        <v>158</v>
      </c>
      <c r="DQ941" s="230"/>
      <c r="DR941" s="547"/>
      <c r="DS941" s="547"/>
      <c r="DT941" s="230"/>
      <c r="DU941" s="230"/>
      <c r="DV941" s="230"/>
      <c r="DW941" s="230"/>
      <c r="DX941" s="223" t="s">
        <v>863</v>
      </c>
      <c r="DY941" s="223" t="s">
        <v>863</v>
      </c>
      <c r="DZ941" s="223" t="s">
        <v>863</v>
      </c>
      <c r="EA941" s="223" t="s">
        <v>863</v>
      </c>
      <c r="EB941" s="223" t="s">
        <v>863</v>
      </c>
      <c r="EC941" s="223" t="s">
        <v>863</v>
      </c>
      <c r="ED941" s="223" t="s">
        <v>863</v>
      </c>
      <c r="EE941" s="223" t="s">
        <v>863</v>
      </c>
      <c r="EF941" s="223" t="s">
        <v>863</v>
      </c>
      <c r="EG941" s="223" t="s">
        <v>863</v>
      </c>
      <c r="EH941" s="547"/>
      <c r="EI941" s="282"/>
      <c r="EJ941" s="282"/>
      <c r="EK941" s="457"/>
      <c r="EL941" s="457"/>
      <c r="EM941" s="457"/>
      <c r="EN941" s="457"/>
      <c r="EO941" s="457"/>
      <c r="EP941" s="548"/>
      <c r="EQ941" s="548"/>
      <c r="ER941" s="457"/>
      <c r="ES941" s="548"/>
      <c r="ET941" s="548"/>
      <c r="EU941" s="457"/>
      <c r="EV941" s="457"/>
      <c r="EW941" s="233"/>
      <c r="EX941" s="992">
        <v>75</v>
      </c>
      <c r="EY941" s="950">
        <v>42252</v>
      </c>
      <c r="EZ941" s="950">
        <v>4000</v>
      </c>
      <c r="FA941" s="950">
        <v>38220</v>
      </c>
      <c r="FB941" s="950">
        <v>13851</v>
      </c>
      <c r="FC941" s="951">
        <f t="shared" si="43"/>
        <v>1764.6174000000003</v>
      </c>
      <c r="FD941" s="607">
        <f t="shared" si="41"/>
        <v>21175.408800000005</v>
      </c>
      <c r="FE941" s="93"/>
      <c r="FF941" s="93"/>
      <c r="FG941" s="93"/>
      <c r="FH941" s="93"/>
      <c r="FI941" s="589"/>
      <c r="FJ941" s="589"/>
      <c r="FK941" s="589"/>
      <c r="FL941" s="591"/>
      <c r="FM941" s="952"/>
      <c r="FN941" s="952"/>
      <c r="FO941" s="953"/>
      <c r="FP941" s="544"/>
      <c r="FQ941" s="93"/>
      <c r="FR941" s="101"/>
      <c r="FS941" s="954">
        <f t="shared" si="42"/>
        <v>1.786</v>
      </c>
      <c r="FT941" s="93"/>
      <c r="FU941" s="955">
        <f t="shared" si="44"/>
        <v>32.781880147685314</v>
      </c>
      <c r="FV941" s="954">
        <f t="shared" si="45"/>
        <v>1.7646174000000003</v>
      </c>
      <c r="FW941" s="93"/>
      <c r="FX941" s="93"/>
      <c r="FY941" s="93"/>
      <c r="FZ941" s="93"/>
      <c r="GA941" s="93"/>
      <c r="GB941" s="93"/>
      <c r="GC941" s="260"/>
      <c r="GD941" s="260"/>
      <c r="GE941" s="260"/>
      <c r="GF941" s="260"/>
      <c r="GG941" s="260"/>
      <c r="GH941" s="260"/>
      <c r="GI941" s="260"/>
      <c r="GJ941" s="260"/>
      <c r="GK941" s="260"/>
      <c r="GL941" s="260"/>
      <c r="GM941" s="260"/>
      <c r="GN941" s="260"/>
      <c r="GO941" s="260"/>
      <c r="GP941" s="260"/>
      <c r="GQ941" s="260"/>
    </row>
    <row r="942" spans="1:199" s="63" customFormat="1" hidden="1" x14ac:dyDescent="0.25">
      <c r="A942" s="101">
        <v>823</v>
      </c>
      <c r="B942" s="228">
        <f>COUNTIFS($E$1:E942,E942,$G$1:G942,G942)</f>
        <v>1</v>
      </c>
      <c r="C942" s="228"/>
      <c r="D942" s="966">
        <v>10859</v>
      </c>
      <c r="E942" s="233" t="s">
        <v>2584</v>
      </c>
      <c r="F942" s="107" t="s">
        <v>694</v>
      </c>
      <c r="G942" s="230">
        <v>6712190012</v>
      </c>
      <c r="H942" s="230">
        <v>52</v>
      </c>
      <c r="I942" s="107" t="s">
        <v>2582</v>
      </c>
      <c r="J942" s="107" t="s">
        <v>71</v>
      </c>
      <c r="K942" s="749" t="s">
        <v>948</v>
      </c>
      <c r="L942" s="107" t="s">
        <v>48</v>
      </c>
      <c r="M942" s="230">
        <v>4</v>
      </c>
      <c r="N942" s="108" t="s">
        <v>2299</v>
      </c>
      <c r="O942" s="108" t="s">
        <v>863</v>
      </c>
      <c r="P942" s="227"/>
      <c r="Q942" s="226" t="s">
        <v>2537</v>
      </c>
      <c r="R942" s="750"/>
      <c r="S942" s="750"/>
      <c r="T942" s="181"/>
      <c r="U942" s="181"/>
      <c r="V942" s="181"/>
      <c r="W942" s="751" t="s">
        <v>2575</v>
      </c>
      <c r="X942" s="751"/>
      <c r="Y942" s="181"/>
      <c r="Z942" s="168"/>
      <c r="AA942" s="73"/>
      <c r="AB942" s="227" t="s">
        <v>2534</v>
      </c>
      <c r="AC942" s="86"/>
      <c r="AD942" s="774">
        <v>64.2</v>
      </c>
      <c r="AE942" s="755">
        <v>257</v>
      </c>
      <c r="AF942" s="224"/>
      <c r="AG942" s="224"/>
      <c r="AH942" s="545" t="s">
        <v>351</v>
      </c>
      <c r="AI942" s="755">
        <v>100</v>
      </c>
      <c r="AJ942" s="116" t="s">
        <v>2576</v>
      </c>
      <c r="AK942" s="224"/>
      <c r="AL942" s="755"/>
      <c r="AM942" s="224"/>
      <c r="AN942" s="224"/>
      <c r="AO942" s="224"/>
      <c r="AP942" s="756">
        <v>23.1</v>
      </c>
      <c r="AQ942" s="757">
        <v>24.6</v>
      </c>
      <c r="AR942" s="758">
        <v>48.8</v>
      </c>
      <c r="AS942" s="759">
        <f t="shared" si="46"/>
        <v>96.5</v>
      </c>
      <c r="AT942" s="760">
        <f t="shared" si="47"/>
        <v>0.9390243902439025</v>
      </c>
      <c r="AU942" s="22">
        <f t="shared" si="48"/>
        <v>45.824390243902442</v>
      </c>
      <c r="AV942" s="761">
        <f t="shared" si="49"/>
        <v>0.31471389645776565</v>
      </c>
      <c r="AW942" s="224">
        <v>21.6</v>
      </c>
      <c r="AX942" s="762">
        <v>0.3</v>
      </c>
      <c r="AY942" s="224">
        <v>1.4</v>
      </c>
      <c r="AZ942" s="224" t="s">
        <v>754</v>
      </c>
      <c r="BA942" s="763">
        <v>42.1</v>
      </c>
      <c r="BB942" s="87" t="s">
        <v>754</v>
      </c>
      <c r="BC942" s="69">
        <v>0.31</v>
      </c>
      <c r="BD942" s="69"/>
      <c r="BE942" s="224"/>
      <c r="BF942" s="224"/>
      <c r="BG942" s="224"/>
      <c r="BH942" s="224"/>
      <c r="BI942" s="87"/>
      <c r="BJ942" s="224">
        <v>45.3</v>
      </c>
      <c r="BK942" s="224">
        <v>54.7</v>
      </c>
      <c r="BL942" s="764">
        <f t="shared" si="50"/>
        <v>0.82815356489945147</v>
      </c>
      <c r="BM942" s="765">
        <v>0.1</v>
      </c>
      <c r="BN942" s="224" t="s">
        <v>754</v>
      </c>
      <c r="BO942" s="224">
        <v>60.4</v>
      </c>
      <c r="BP942" s="87">
        <v>73.7</v>
      </c>
      <c r="BQ942" s="159"/>
      <c r="BR942" s="766">
        <f t="shared" si="51"/>
        <v>13.776</v>
      </c>
      <c r="BS942" s="69">
        <v>91.4</v>
      </c>
      <c r="BT942" s="69">
        <v>14250</v>
      </c>
      <c r="BU942" s="766">
        <f t="shared" si="52"/>
        <v>8.5999999999999943</v>
      </c>
      <c r="BV942" s="766">
        <f t="shared" si="53"/>
        <v>24.009599999999999</v>
      </c>
      <c r="BW942" s="69">
        <v>24.6</v>
      </c>
      <c r="BX942" s="767">
        <f t="shared" si="54"/>
        <v>6.0516000000000005</v>
      </c>
      <c r="BY942" s="69">
        <v>31.4</v>
      </c>
      <c r="BZ942" s="768">
        <f t="shared" si="55"/>
        <v>7.7244000000000002</v>
      </c>
      <c r="CA942" s="69">
        <v>41.6</v>
      </c>
      <c r="CB942" s="768">
        <f t="shared" si="56"/>
        <v>10.233600000000001</v>
      </c>
      <c r="CC942" s="69">
        <v>0.21</v>
      </c>
      <c r="CD942" s="224"/>
      <c r="CE942" s="224"/>
      <c r="CF942" s="224"/>
      <c r="CG942" s="224"/>
      <c r="CH942" s="224"/>
      <c r="CI942" s="224"/>
      <c r="CJ942" s="224"/>
      <c r="CK942" s="224"/>
      <c r="CL942" s="224"/>
      <c r="CM942" s="224"/>
      <c r="CN942" s="245"/>
      <c r="CO942" s="18"/>
      <c r="CP942" s="18"/>
      <c r="CQ942" s="18"/>
      <c r="CR942" s="18"/>
      <c r="CS942" s="18"/>
      <c r="CT942" s="18"/>
      <c r="CU942" s="769"/>
      <c r="CV942" s="86"/>
      <c r="CW942" s="224"/>
      <c r="CX942" s="224"/>
      <c r="CZ942" s="770" t="s">
        <v>1293</v>
      </c>
      <c r="DA942" s="770" t="s">
        <v>1293</v>
      </c>
      <c r="DB942" s="771"/>
      <c r="DC942" s="776"/>
      <c r="DD942" s="224"/>
      <c r="DE942" s="224"/>
      <c r="DF942" s="224"/>
      <c r="DG942" s="224"/>
      <c r="DH942" s="224"/>
      <c r="DI942" s="68"/>
      <c r="DJ942" s="224"/>
      <c r="DK942" s="224"/>
      <c r="DL942" s="224"/>
      <c r="DM942" s="224"/>
      <c r="DN942" s="775" t="s">
        <v>1151</v>
      </c>
      <c r="DO942" s="224"/>
      <c r="DP942" s="545" t="s">
        <v>351</v>
      </c>
      <c r="DQ942" s="230"/>
      <c r="DR942" s="547"/>
      <c r="DS942" s="547"/>
      <c r="DT942" s="230"/>
      <c r="DU942" s="230"/>
      <c r="DV942" s="230"/>
      <c r="DW942" s="230"/>
      <c r="DX942" s="223" t="s">
        <v>863</v>
      </c>
      <c r="DY942" s="223" t="s">
        <v>863</v>
      </c>
      <c r="DZ942" s="223" t="s">
        <v>863</v>
      </c>
      <c r="EA942" s="223" t="s">
        <v>863</v>
      </c>
      <c r="EB942" s="223" t="s">
        <v>863</v>
      </c>
      <c r="EC942" s="223" t="s">
        <v>863</v>
      </c>
      <c r="ED942" s="223" t="s">
        <v>863</v>
      </c>
      <c r="EE942" s="223" t="s">
        <v>863</v>
      </c>
      <c r="EF942" s="223" t="s">
        <v>863</v>
      </c>
      <c r="EG942" s="223" t="s">
        <v>863</v>
      </c>
      <c r="EH942" s="547"/>
      <c r="EI942" s="282"/>
      <c r="EJ942" s="282"/>
      <c r="EK942" s="457"/>
      <c r="EL942" s="457"/>
      <c r="EM942" s="457"/>
      <c r="EN942" s="457"/>
      <c r="EO942" s="457"/>
      <c r="EP942" s="548"/>
      <c r="EQ942" s="548"/>
      <c r="ER942" s="457"/>
      <c r="ES942" s="548"/>
      <c r="ET942" s="548"/>
      <c r="EU942" s="457"/>
      <c r="EV942" s="457"/>
      <c r="EW942" s="233"/>
      <c r="EX942" s="992">
        <v>75</v>
      </c>
      <c r="EY942" s="950">
        <v>9729</v>
      </c>
      <c r="EZ942" s="950">
        <v>4000</v>
      </c>
      <c r="FA942" s="950">
        <v>38220</v>
      </c>
      <c r="FB942" s="950">
        <v>527</v>
      </c>
      <c r="FC942" s="951">
        <f t="shared" si="43"/>
        <v>67.139800000000008</v>
      </c>
      <c r="FD942" s="607">
        <f t="shared" si="41"/>
        <v>268.55920000000003</v>
      </c>
      <c r="FE942" s="93"/>
      <c r="FF942" s="93"/>
      <c r="FG942" s="93"/>
      <c r="FH942" s="93"/>
      <c r="FI942" s="589"/>
      <c r="FJ942" s="589"/>
      <c r="FK942" s="589"/>
      <c r="FL942" s="591"/>
      <c r="FM942" s="952"/>
      <c r="FN942" s="952"/>
      <c r="FO942" s="953"/>
      <c r="FP942" s="544"/>
      <c r="FQ942" s="93"/>
      <c r="FR942" s="101"/>
      <c r="FS942" s="954">
        <f t="shared" si="42"/>
        <v>6.4200000000000007E-2</v>
      </c>
      <c r="FT942" s="93"/>
      <c r="FU942" s="955">
        <f t="shared" si="44"/>
        <v>5.4167951485250283</v>
      </c>
      <c r="FV942" s="954">
        <f t="shared" si="45"/>
        <v>6.7139800000000013E-2</v>
      </c>
      <c r="FW942" s="93"/>
      <c r="FX942" s="93"/>
      <c r="FY942" s="93"/>
      <c r="FZ942" s="93"/>
      <c r="GA942" s="93"/>
      <c r="GB942" s="93"/>
      <c r="GC942" s="260"/>
      <c r="GD942" s="260"/>
      <c r="GE942" s="260"/>
      <c r="GF942" s="260"/>
      <c r="GG942" s="260"/>
      <c r="GH942" s="260"/>
      <c r="GI942" s="260"/>
      <c r="GJ942" s="260"/>
      <c r="GK942" s="260"/>
      <c r="GL942" s="260"/>
      <c r="GM942" s="260"/>
      <c r="GN942" s="260"/>
      <c r="GO942" s="260"/>
      <c r="GP942" s="260"/>
      <c r="GQ942" s="260"/>
    </row>
    <row r="943" spans="1:199" s="63" customFormat="1" hidden="1" x14ac:dyDescent="0.25">
      <c r="A943" s="101">
        <v>824</v>
      </c>
      <c r="B943" s="228">
        <f>COUNTIFS($E$1:E943,E943,$G$1:G943,G943)</f>
        <v>1</v>
      </c>
      <c r="C943" s="228"/>
      <c r="D943" s="966">
        <v>10860</v>
      </c>
      <c r="E943" s="233" t="s">
        <v>2585</v>
      </c>
      <c r="F943" s="107" t="s">
        <v>61</v>
      </c>
      <c r="G943" s="230">
        <v>7005295880</v>
      </c>
      <c r="H943" s="230">
        <v>49</v>
      </c>
      <c r="I943" s="107" t="s">
        <v>2582</v>
      </c>
      <c r="J943" s="107" t="s">
        <v>92</v>
      </c>
      <c r="K943" s="749" t="s">
        <v>948</v>
      </c>
      <c r="L943" s="107" t="s">
        <v>48</v>
      </c>
      <c r="M943" s="230">
        <v>8</v>
      </c>
      <c r="N943" s="108" t="s">
        <v>2299</v>
      </c>
      <c r="O943" s="108" t="s">
        <v>863</v>
      </c>
      <c r="P943" s="227"/>
      <c r="Q943" s="226" t="s">
        <v>2537</v>
      </c>
      <c r="R943" s="750"/>
      <c r="S943" s="750"/>
      <c r="T943" s="181"/>
      <c r="U943" s="181"/>
      <c r="V943" s="181"/>
      <c r="W943" s="751" t="s">
        <v>2575</v>
      </c>
      <c r="X943" s="751"/>
      <c r="Y943" s="181"/>
      <c r="Z943" s="168"/>
      <c r="AA943" s="73"/>
      <c r="AB943" s="227" t="s">
        <v>2534</v>
      </c>
      <c r="AC943" s="86"/>
      <c r="AD943" s="774">
        <v>55.3</v>
      </c>
      <c r="AE943" s="755">
        <v>442</v>
      </c>
      <c r="AF943" s="224"/>
      <c r="AG943" s="224"/>
      <c r="AH943" s="545" t="s">
        <v>351</v>
      </c>
      <c r="AI943" s="755">
        <v>100</v>
      </c>
      <c r="AJ943" s="778" t="s">
        <v>2586</v>
      </c>
      <c r="AK943" s="224"/>
      <c r="AL943" s="755"/>
      <c r="AM943" s="224"/>
      <c r="AN943" s="224"/>
      <c r="AO943" s="224"/>
      <c r="AP943" s="756">
        <v>39</v>
      </c>
      <c r="AQ943" s="757">
        <v>49.7</v>
      </c>
      <c r="AR943" s="758">
        <v>10.9</v>
      </c>
      <c r="AS943" s="759">
        <f t="shared" si="46"/>
        <v>99.6</v>
      </c>
      <c r="AT943" s="760">
        <f t="shared" si="47"/>
        <v>0.78470824949698181</v>
      </c>
      <c r="AU943" s="22">
        <f t="shared" si="48"/>
        <v>8.5533199195171026</v>
      </c>
      <c r="AV943" s="761">
        <f t="shared" si="49"/>
        <v>0.64356435643564358</v>
      </c>
      <c r="AW943" s="224">
        <v>38.4</v>
      </c>
      <c r="AX943" s="762">
        <v>0.5</v>
      </c>
      <c r="AY943" s="224">
        <v>1.4</v>
      </c>
      <c r="AZ943" s="224" t="s">
        <v>754</v>
      </c>
      <c r="BA943" s="763">
        <v>33.299999999999997</v>
      </c>
      <c r="BB943" s="87" t="s">
        <v>754</v>
      </c>
      <c r="BC943" s="69">
        <v>0.21</v>
      </c>
      <c r="BD943" s="69"/>
      <c r="BE943" s="224"/>
      <c r="BF943" s="224"/>
      <c r="BG943" s="224"/>
      <c r="BH943" s="224"/>
      <c r="BI943" s="87"/>
      <c r="BJ943" s="224">
        <v>19.899999999999999</v>
      </c>
      <c r="BK943" s="224">
        <v>80.099999999999994</v>
      </c>
      <c r="BL943" s="764">
        <f t="shared" si="50"/>
        <v>0.24843945068664169</v>
      </c>
      <c r="BM943" s="765">
        <v>0.1</v>
      </c>
      <c r="BN943" s="224" t="s">
        <v>754</v>
      </c>
      <c r="BO943" s="224">
        <v>50.6</v>
      </c>
      <c r="BP943" s="87">
        <v>41.9</v>
      </c>
      <c r="BQ943" s="159"/>
      <c r="BR943" s="766">
        <f t="shared" si="51"/>
        <v>22.017099999999999</v>
      </c>
      <c r="BS943" s="69">
        <v>95.5</v>
      </c>
      <c r="BT943" s="69">
        <v>15030</v>
      </c>
      <c r="BU943" s="766">
        <f t="shared" si="52"/>
        <v>4.5</v>
      </c>
      <c r="BV943" s="766">
        <f t="shared" si="53"/>
        <v>49.153300000000002</v>
      </c>
      <c r="BW943" s="69">
        <v>25.2</v>
      </c>
      <c r="BX943" s="767">
        <f t="shared" si="54"/>
        <v>12.5244</v>
      </c>
      <c r="BY943" s="69">
        <v>19.100000000000001</v>
      </c>
      <c r="BZ943" s="768">
        <f t="shared" si="55"/>
        <v>9.492700000000001</v>
      </c>
      <c r="CA943" s="69">
        <v>54.6</v>
      </c>
      <c r="CB943" s="768">
        <f t="shared" si="56"/>
        <v>27.136200000000002</v>
      </c>
      <c r="CC943" s="69">
        <v>0.26</v>
      </c>
      <c r="CD943" s="224"/>
      <c r="CE943" s="224"/>
      <c r="CF943" s="224"/>
      <c r="CG943" s="224"/>
      <c r="CH943" s="224"/>
      <c r="CI943" s="224"/>
      <c r="CJ943" s="224"/>
      <c r="CK943" s="224"/>
      <c r="CL943" s="224"/>
      <c r="CM943" s="224"/>
      <c r="CN943" s="245"/>
      <c r="CO943" s="18"/>
      <c r="CP943" s="18"/>
      <c r="CQ943" s="18"/>
      <c r="CR943" s="18"/>
      <c r="CS943" s="18"/>
      <c r="CT943" s="18"/>
      <c r="CU943" s="769"/>
      <c r="CV943" s="86"/>
      <c r="CW943" s="224"/>
      <c r="CX943" s="224"/>
      <c r="CZ943" s="224" t="s">
        <v>927</v>
      </c>
      <c r="DA943" s="224" t="s">
        <v>927</v>
      </c>
      <c r="DB943" s="771"/>
      <c r="DC943" s="776"/>
      <c r="DD943" s="224"/>
      <c r="DE943" s="224"/>
      <c r="DF943" s="224"/>
      <c r="DG943" s="224"/>
      <c r="DH943" s="224"/>
      <c r="DI943" s="68"/>
      <c r="DJ943" s="224"/>
      <c r="DK943" s="224"/>
      <c r="DL943" s="224"/>
      <c r="DM943" s="224"/>
      <c r="DN943" s="65" t="s">
        <v>1151</v>
      </c>
      <c r="DO943" s="224"/>
      <c r="DP943" s="545" t="s">
        <v>351</v>
      </c>
      <c r="DQ943" s="230"/>
      <c r="DR943" s="547"/>
      <c r="DS943" s="547"/>
      <c r="DT943" s="230"/>
      <c r="DU943" s="230"/>
      <c r="DV943" s="230"/>
      <c r="DW943" s="230"/>
      <c r="DX943" s="230" t="s">
        <v>863</v>
      </c>
      <c r="DY943" s="230" t="s">
        <v>863</v>
      </c>
      <c r="DZ943" s="230" t="s">
        <v>863</v>
      </c>
      <c r="EA943" s="230" t="s">
        <v>863</v>
      </c>
      <c r="EB943" s="230" t="s">
        <v>863</v>
      </c>
      <c r="EC943" s="230" t="s">
        <v>863</v>
      </c>
      <c r="ED943" s="230" t="s">
        <v>863</v>
      </c>
      <c r="EE943" s="230" t="s">
        <v>863</v>
      </c>
      <c r="EF943" s="230" t="s">
        <v>863</v>
      </c>
      <c r="EG943" s="223" t="s">
        <v>863</v>
      </c>
      <c r="EH943" s="547"/>
      <c r="EI943" s="282"/>
      <c r="EJ943" s="282"/>
      <c r="EK943" s="457"/>
      <c r="EL943" s="457"/>
      <c r="EM943" s="457"/>
      <c r="EN943" s="457"/>
      <c r="EO943" s="457"/>
      <c r="EP943" s="548"/>
      <c r="EQ943" s="548"/>
      <c r="ER943" s="457"/>
      <c r="ES943" s="548"/>
      <c r="ET943" s="548"/>
      <c r="EU943" s="457"/>
      <c r="EV943" s="457"/>
      <c r="EW943" s="233"/>
      <c r="EX943" s="992">
        <v>75</v>
      </c>
      <c r="EY943" s="950">
        <v>5659</v>
      </c>
      <c r="EZ943" s="950">
        <v>4000</v>
      </c>
      <c r="FA943" s="950">
        <v>38220</v>
      </c>
      <c r="FB943" s="950">
        <v>508</v>
      </c>
      <c r="FC943" s="951">
        <f t="shared" si="43"/>
        <v>64.719200000000001</v>
      </c>
      <c r="FD943" s="607">
        <f t="shared" si="41"/>
        <v>517.75360000000001</v>
      </c>
      <c r="FE943" s="93"/>
      <c r="FF943" s="93"/>
      <c r="FG943" s="93"/>
      <c r="FH943" s="93"/>
      <c r="FI943" s="589"/>
      <c r="FJ943" s="589"/>
      <c r="FK943" s="589"/>
      <c r="FL943" s="591"/>
      <c r="FM943" s="952"/>
      <c r="FN943" s="952"/>
      <c r="FO943" s="953"/>
      <c r="FP943" s="544"/>
      <c r="FQ943" s="93"/>
      <c r="FR943" s="101"/>
      <c r="FS943" s="954">
        <f t="shared" si="42"/>
        <v>5.5299999999999995E-2</v>
      </c>
      <c r="FT943" s="93"/>
      <c r="FU943" s="955">
        <f t="shared" si="44"/>
        <v>8.9768510337515455</v>
      </c>
      <c r="FV943" s="954">
        <f t="shared" si="45"/>
        <v>6.4719200000000005E-2</v>
      </c>
      <c r="FW943" s="93"/>
      <c r="FX943" s="93"/>
      <c r="FY943" s="93"/>
      <c r="FZ943" s="93"/>
      <c r="GA943" s="93"/>
      <c r="GB943" s="93"/>
      <c r="GC943" s="260"/>
      <c r="GD943" s="260"/>
      <c r="GE943" s="260"/>
      <c r="GF943" s="260"/>
      <c r="GG943" s="260"/>
      <c r="GH943" s="260"/>
      <c r="GI943" s="260"/>
      <c r="GJ943" s="260"/>
      <c r="GK943" s="260"/>
      <c r="GL943" s="260"/>
      <c r="GM943" s="260"/>
      <c r="GN943" s="260"/>
      <c r="GO943" s="260"/>
      <c r="GP943" s="260"/>
      <c r="GQ943" s="260"/>
    </row>
    <row r="944" spans="1:199" s="63" customFormat="1" hidden="1" x14ac:dyDescent="0.25">
      <c r="A944" s="101">
        <v>825</v>
      </c>
      <c r="B944" s="228">
        <f>COUNTIFS($E$1:E944,E944,$G$1:G944,G944)</f>
        <v>1</v>
      </c>
      <c r="C944" s="228"/>
      <c r="D944" s="966">
        <v>10885</v>
      </c>
      <c r="E944" s="233" t="s">
        <v>2063</v>
      </c>
      <c r="F944" s="107" t="s">
        <v>73</v>
      </c>
      <c r="G944" s="230">
        <v>6704290626</v>
      </c>
      <c r="H944" s="230">
        <f t="shared" ref="H944:H960" si="57">LEFT(I944,4)-CONCATENATE(19,LEFT(G944,2))</f>
        <v>52</v>
      </c>
      <c r="I944" s="107" t="s">
        <v>2587</v>
      </c>
      <c r="J944" s="107" t="s">
        <v>34</v>
      </c>
      <c r="K944" s="749" t="s">
        <v>53</v>
      </c>
      <c r="L944" s="107" t="s">
        <v>48</v>
      </c>
      <c r="M944" s="230">
        <v>12</v>
      </c>
      <c r="N944" s="108" t="s">
        <v>575</v>
      </c>
      <c r="O944" s="108" t="s">
        <v>863</v>
      </c>
      <c r="P944" s="227"/>
      <c r="Q944" s="226" t="s">
        <v>2537</v>
      </c>
      <c r="R944" s="750"/>
      <c r="S944" s="750"/>
      <c r="T944" s="181"/>
      <c r="U944" s="181"/>
      <c r="V944" s="181"/>
      <c r="W944" s="751" t="s">
        <v>2575</v>
      </c>
      <c r="X944" s="751"/>
      <c r="Y944" s="181"/>
      <c r="Z944" s="168"/>
      <c r="AA944" s="73"/>
      <c r="AB944" s="227" t="s">
        <v>2527</v>
      </c>
      <c r="AC944" s="86"/>
      <c r="AD944" s="755">
        <v>40858</v>
      </c>
      <c r="AE944" s="755">
        <v>490300</v>
      </c>
      <c r="AH944" s="116" t="s">
        <v>161</v>
      </c>
      <c r="AI944" s="755">
        <v>10000</v>
      </c>
      <c r="AJ944" s="116" t="s">
        <v>2576</v>
      </c>
      <c r="AK944" s="224"/>
      <c r="AL944" s="755"/>
      <c r="AM944" s="224"/>
      <c r="AN944" s="224"/>
      <c r="AO944" s="224"/>
      <c r="AP944" s="756">
        <v>1.8</v>
      </c>
      <c r="AQ944" s="757">
        <v>1.7</v>
      </c>
      <c r="AR944" s="758">
        <v>96</v>
      </c>
      <c r="AS944" s="759">
        <f t="shared" si="46"/>
        <v>99.5</v>
      </c>
      <c r="AT944" s="760">
        <f t="shared" si="47"/>
        <v>1.0588235294117647</v>
      </c>
      <c r="AU944" s="22">
        <f t="shared" si="48"/>
        <v>101.64705882352942</v>
      </c>
      <c r="AV944" s="761">
        <f t="shared" si="49"/>
        <v>1.8423746161719549E-2</v>
      </c>
      <c r="AW944" s="224">
        <v>1.6</v>
      </c>
      <c r="AX944" s="762">
        <v>0</v>
      </c>
      <c r="AY944" s="224">
        <v>1.3</v>
      </c>
      <c r="AZ944" s="224" t="s">
        <v>754</v>
      </c>
      <c r="BA944" s="763">
        <v>26.1</v>
      </c>
      <c r="BB944" s="87" t="s">
        <v>754</v>
      </c>
      <c r="BC944" s="69">
        <v>1.3</v>
      </c>
      <c r="BD944" s="69"/>
      <c r="BE944" s="224"/>
      <c r="BF944" s="224"/>
      <c r="BG944" s="224"/>
      <c r="BH944" s="224"/>
      <c r="BI944" s="87"/>
      <c r="BJ944" s="224">
        <v>85.4</v>
      </c>
      <c r="BK944" s="224">
        <v>14.6</v>
      </c>
      <c r="BL944" s="764">
        <f t="shared" si="50"/>
        <v>5.8493150684931514</v>
      </c>
      <c r="BM944" s="765">
        <v>0.2</v>
      </c>
      <c r="BN944" s="224" t="s">
        <v>754</v>
      </c>
      <c r="BO944" s="224">
        <v>10.4</v>
      </c>
      <c r="BP944" s="87">
        <v>4.4000000000000004</v>
      </c>
      <c r="BQ944" s="159"/>
      <c r="BR944" s="766">
        <f t="shared" si="51"/>
        <v>1.2069999999999999</v>
      </c>
      <c r="BS944" s="69">
        <v>94</v>
      </c>
      <c r="BT944" s="69">
        <v>22184</v>
      </c>
      <c r="BU944" s="766">
        <f t="shared" si="52"/>
        <v>6</v>
      </c>
      <c r="BV944" s="766">
        <f t="shared" si="53"/>
        <v>1.6659999999999999</v>
      </c>
      <c r="BW944" s="69">
        <v>29.7</v>
      </c>
      <c r="BX944" s="767">
        <f t="shared" si="54"/>
        <v>0.5048999999999999</v>
      </c>
      <c r="BY944" s="69">
        <v>41.3</v>
      </c>
      <c r="BZ944" s="768">
        <f t="shared" si="55"/>
        <v>0.70209999999999995</v>
      </c>
      <c r="CA944" s="69">
        <v>27</v>
      </c>
      <c r="CB944" s="768">
        <f t="shared" si="56"/>
        <v>0.45899999999999996</v>
      </c>
      <c r="CC944" s="69">
        <v>0.01</v>
      </c>
      <c r="CD944" s="224"/>
      <c r="CE944" s="224"/>
      <c r="CF944" s="224"/>
      <c r="CG944" s="224"/>
      <c r="CH944" s="224"/>
      <c r="CI944" s="224"/>
      <c r="CJ944" s="224"/>
      <c r="CK944" s="224"/>
      <c r="CL944" s="224"/>
      <c r="CM944" s="224"/>
      <c r="CN944" s="245"/>
      <c r="CO944" s="18"/>
      <c r="CP944" s="18"/>
      <c r="CQ944" s="18"/>
      <c r="CR944" s="18"/>
      <c r="CS944" s="18"/>
      <c r="CT944" s="18"/>
      <c r="CU944" s="769"/>
      <c r="CV944" s="86"/>
      <c r="CW944" s="224"/>
      <c r="CX944" s="224"/>
      <c r="CY944" s="224"/>
      <c r="CZ944" s="224" t="s">
        <v>936</v>
      </c>
      <c r="DA944" s="770" t="s">
        <v>936</v>
      </c>
      <c r="DB944" s="771"/>
      <c r="DC944" s="779" t="s">
        <v>2528</v>
      </c>
      <c r="DD944" s="224"/>
      <c r="DE944" s="224"/>
      <c r="DF944" s="224"/>
      <c r="DG944" s="224"/>
      <c r="DH944" s="224"/>
      <c r="DI944" s="68"/>
      <c r="DJ944" s="224"/>
      <c r="DK944" s="224"/>
      <c r="DL944" s="224"/>
      <c r="DM944" s="224"/>
      <c r="DN944" s="775" t="s">
        <v>1151</v>
      </c>
      <c r="DO944" s="224"/>
      <c r="DP944" s="545" t="s">
        <v>161</v>
      </c>
      <c r="DQ944" s="230"/>
      <c r="DR944" s="547"/>
      <c r="DS944" s="547"/>
      <c r="DT944" s="230"/>
      <c r="DU944" s="230"/>
      <c r="DV944" s="230"/>
      <c r="DW944" s="230"/>
      <c r="DX944" s="230">
        <v>81.3</v>
      </c>
      <c r="DY944" s="223" t="s">
        <v>863</v>
      </c>
      <c r="DZ944" s="230">
        <v>44629</v>
      </c>
      <c r="EA944" s="230">
        <v>94.9</v>
      </c>
      <c r="EB944" s="230">
        <v>5.0999999999999996</v>
      </c>
      <c r="EC944" s="485" t="s">
        <v>863</v>
      </c>
      <c r="ED944" s="485" t="s">
        <v>863</v>
      </c>
      <c r="EE944" s="485" t="s">
        <v>863</v>
      </c>
      <c r="EF944" s="485" t="s">
        <v>863</v>
      </c>
      <c r="EG944" s="230">
        <v>0</v>
      </c>
      <c r="EH944" s="547"/>
      <c r="EI944" s="282"/>
      <c r="EJ944" s="282"/>
      <c r="EK944" s="457"/>
      <c r="EL944" s="457"/>
      <c r="EM944" s="457"/>
      <c r="EN944" s="457"/>
      <c r="EO944" s="457"/>
      <c r="EP944" s="548"/>
      <c r="EQ944" s="548"/>
      <c r="ER944" s="457"/>
      <c r="ES944" s="548"/>
      <c r="ET944" s="548"/>
      <c r="EU944" s="457"/>
      <c r="EV944" s="457"/>
      <c r="EW944" s="233"/>
      <c r="EX944" s="992">
        <v>75</v>
      </c>
      <c r="EY944" s="950">
        <v>381466</v>
      </c>
      <c r="EZ944" s="950">
        <v>4000</v>
      </c>
      <c r="FA944" s="950">
        <v>38220</v>
      </c>
      <c r="FB944" s="950">
        <v>320998</v>
      </c>
      <c r="FC944" s="951">
        <f t="shared" si="43"/>
        <v>40895.145199999999</v>
      </c>
      <c r="FD944" s="607">
        <f t="shared" si="41"/>
        <v>490741.74239999999</v>
      </c>
      <c r="FE944" s="93"/>
      <c r="FF944" s="93"/>
      <c r="FG944" s="93"/>
      <c r="FH944" s="93"/>
      <c r="FI944" s="589"/>
      <c r="FJ944" s="589"/>
      <c r="FK944" s="589"/>
      <c r="FL944" s="591"/>
      <c r="FM944" s="952"/>
      <c r="FN944" s="952"/>
      <c r="FO944" s="953"/>
      <c r="FP944" s="544"/>
      <c r="FQ944" s="93"/>
      <c r="FR944" s="101"/>
      <c r="FS944" s="954">
        <f t="shared" si="42"/>
        <v>40.857999999999997</v>
      </c>
      <c r="FT944" s="93"/>
      <c r="FU944" s="955">
        <f t="shared" si="44"/>
        <v>84.148521755543086</v>
      </c>
      <c r="FV944" s="954">
        <f t="shared" si="45"/>
        <v>40.895145200000002</v>
      </c>
      <c r="FW944" s="93"/>
      <c r="FX944" s="93"/>
      <c r="FY944" s="93"/>
      <c r="FZ944" s="93"/>
      <c r="GA944" s="93"/>
      <c r="GB944" s="93"/>
      <c r="GC944" s="260"/>
      <c r="GD944" s="260"/>
      <c r="GE944" s="260"/>
      <c r="GF944" s="260"/>
      <c r="GG944" s="260"/>
      <c r="GH944" s="260"/>
      <c r="GI944" s="260"/>
      <c r="GJ944" s="260"/>
      <c r="GK944" s="260"/>
      <c r="GL944" s="260"/>
      <c r="GM944" s="260"/>
      <c r="GN944" s="260"/>
      <c r="GO944" s="260"/>
      <c r="GP944" s="260"/>
      <c r="GQ944" s="260"/>
    </row>
    <row r="945" spans="1:199" s="63" customFormat="1" hidden="1" x14ac:dyDescent="0.25">
      <c r="A945" s="101">
        <v>826</v>
      </c>
      <c r="B945" s="228">
        <f>COUNTIFS($E$1:E945,E945,$G$1:G945,G945)</f>
        <v>1</v>
      </c>
      <c r="C945" s="228"/>
      <c r="D945" s="966">
        <v>10886</v>
      </c>
      <c r="E945" s="233" t="s">
        <v>2588</v>
      </c>
      <c r="F945" s="107" t="s">
        <v>284</v>
      </c>
      <c r="G945" s="230">
        <v>5808100078</v>
      </c>
      <c r="H945" s="230">
        <f t="shared" si="57"/>
        <v>61</v>
      </c>
      <c r="I945" s="107" t="s">
        <v>2587</v>
      </c>
      <c r="J945" s="107" t="s">
        <v>2589</v>
      </c>
      <c r="K945" s="749" t="s">
        <v>53</v>
      </c>
      <c r="L945" s="107" t="s">
        <v>48</v>
      </c>
      <c r="M945" s="230">
        <v>10</v>
      </c>
      <c r="N945" s="108" t="s">
        <v>2282</v>
      </c>
      <c r="O945" s="108" t="s">
        <v>863</v>
      </c>
      <c r="P945" s="227"/>
      <c r="Q945" s="226" t="s">
        <v>2537</v>
      </c>
      <c r="R945" s="750"/>
      <c r="S945" s="750"/>
      <c r="T945" s="181"/>
      <c r="U945" s="181"/>
      <c r="V945" s="181"/>
      <c r="W945" s="751" t="s">
        <v>2575</v>
      </c>
      <c r="X945" s="751"/>
      <c r="Y945" s="181"/>
      <c r="Z945" s="168"/>
      <c r="AA945" s="73"/>
      <c r="AB945" s="227" t="s">
        <v>2527</v>
      </c>
      <c r="AC945" s="86"/>
      <c r="AD945" s="755">
        <v>155.30000000000001</v>
      </c>
      <c r="AE945" s="755">
        <v>1550</v>
      </c>
      <c r="AH945" s="116" t="s">
        <v>351</v>
      </c>
      <c r="AI945" s="755">
        <v>200</v>
      </c>
      <c r="AJ945" s="116" t="s">
        <v>2576</v>
      </c>
      <c r="AK945" s="224"/>
      <c r="AL945" s="755"/>
      <c r="AM945" s="224"/>
      <c r="AN945" s="224"/>
      <c r="AO945" s="224"/>
      <c r="AP945" s="756">
        <v>26.4</v>
      </c>
      <c r="AQ945" s="757">
        <v>63.8</v>
      </c>
      <c r="AR945" s="758">
        <v>9.4</v>
      </c>
      <c r="AS945" s="759">
        <f t="shared" si="46"/>
        <v>99.6</v>
      </c>
      <c r="AT945" s="760">
        <f t="shared" si="47"/>
        <v>0.41379310344827586</v>
      </c>
      <c r="AU945" s="22">
        <f t="shared" si="48"/>
        <v>3.8896551724137933</v>
      </c>
      <c r="AV945" s="761">
        <f t="shared" si="49"/>
        <v>0.36065573770491799</v>
      </c>
      <c r="AW945" s="224">
        <v>23.8</v>
      </c>
      <c r="AX945" s="762">
        <v>0.4</v>
      </c>
      <c r="AY945" s="224">
        <v>1.4</v>
      </c>
      <c r="AZ945" s="224" t="s">
        <v>754</v>
      </c>
      <c r="BA945" s="763">
        <v>56.4</v>
      </c>
      <c r="BB945" s="87" t="s">
        <v>754</v>
      </c>
      <c r="BC945" s="69">
        <v>0.06</v>
      </c>
      <c r="BD945" s="69"/>
      <c r="BE945" s="224"/>
      <c r="BF945" s="224"/>
      <c r="BG945" s="224"/>
      <c r="BH945" s="224"/>
      <c r="BI945" s="87"/>
      <c r="BJ945" s="224">
        <v>42.8</v>
      </c>
      <c r="BK945" s="224">
        <v>57.2</v>
      </c>
      <c r="BL945" s="764">
        <f t="shared" si="50"/>
        <v>0.74825174825174812</v>
      </c>
      <c r="BM945" s="765">
        <v>0.02</v>
      </c>
      <c r="BN945" s="224" t="s">
        <v>754</v>
      </c>
      <c r="BO945" s="224">
        <v>67.099999999999994</v>
      </c>
      <c r="BP945" s="87">
        <v>62</v>
      </c>
      <c r="BQ945" s="159"/>
      <c r="BR945" s="766">
        <f t="shared" si="51"/>
        <v>49.253599999999992</v>
      </c>
      <c r="BS945" s="69">
        <v>94.9</v>
      </c>
      <c r="BT945" s="69">
        <v>15819</v>
      </c>
      <c r="BU945" s="766">
        <f t="shared" si="52"/>
        <v>5.0999999999999943</v>
      </c>
      <c r="BV945" s="766">
        <f t="shared" si="53"/>
        <v>63.672399999999996</v>
      </c>
      <c r="BW945" s="69">
        <v>26.5</v>
      </c>
      <c r="BX945" s="767">
        <f t="shared" si="54"/>
        <v>16.906999999999996</v>
      </c>
      <c r="BY945" s="69">
        <v>50.7</v>
      </c>
      <c r="BZ945" s="768">
        <f t="shared" si="55"/>
        <v>32.346599999999995</v>
      </c>
      <c r="CA945" s="69">
        <v>22.6</v>
      </c>
      <c r="CB945" s="768">
        <f t="shared" si="56"/>
        <v>14.418800000000001</v>
      </c>
      <c r="CC945" s="69">
        <v>0.5</v>
      </c>
      <c r="CD945" s="224"/>
      <c r="CE945" s="224"/>
      <c r="CF945" s="224"/>
      <c r="CG945" s="224"/>
      <c r="CH945" s="224"/>
      <c r="CI945" s="224"/>
      <c r="CJ945" s="224"/>
      <c r="CK945" s="224"/>
      <c r="CL945" s="224"/>
      <c r="CM945" s="224"/>
      <c r="CN945" s="245"/>
      <c r="CO945" s="18"/>
      <c r="CP945" s="18"/>
      <c r="CQ945" s="18"/>
      <c r="CR945" s="18"/>
      <c r="CS945" s="18"/>
      <c r="CT945" s="18"/>
      <c r="CU945" s="769"/>
      <c r="CV945" s="86"/>
      <c r="CW945" s="224"/>
      <c r="CX945" s="224"/>
      <c r="CY945" s="224"/>
      <c r="CZ945" s="224" t="s">
        <v>927</v>
      </c>
      <c r="DA945" s="770" t="s">
        <v>927</v>
      </c>
      <c r="DB945" s="771"/>
      <c r="DC945" s="779" t="s">
        <v>2549</v>
      </c>
      <c r="DD945" s="224"/>
      <c r="DE945" s="224"/>
      <c r="DF945" s="224"/>
      <c r="DG945" s="224"/>
      <c r="DH945" s="224"/>
      <c r="DI945" s="68"/>
      <c r="DJ945" s="224"/>
      <c r="DK945" s="224"/>
      <c r="DL945" s="224"/>
      <c r="DM945" s="224"/>
      <c r="DN945" s="775" t="s">
        <v>1151</v>
      </c>
      <c r="DO945" s="224"/>
      <c r="DP945" s="545" t="s">
        <v>351</v>
      </c>
      <c r="DQ945" s="230"/>
      <c r="DR945" s="547"/>
      <c r="DS945" s="547"/>
      <c r="DT945" s="230"/>
      <c r="DU945" s="230"/>
      <c r="DV945" s="230"/>
      <c r="DW945" s="230"/>
      <c r="DX945" s="274" t="s">
        <v>863</v>
      </c>
      <c r="DY945" s="274" t="s">
        <v>863</v>
      </c>
      <c r="DZ945" s="274" t="s">
        <v>863</v>
      </c>
      <c r="EA945" s="274" t="s">
        <v>863</v>
      </c>
      <c r="EB945" s="274" t="s">
        <v>863</v>
      </c>
      <c r="EC945" s="274" t="s">
        <v>863</v>
      </c>
      <c r="ED945" s="274" t="s">
        <v>863</v>
      </c>
      <c r="EE945" s="274" t="s">
        <v>863</v>
      </c>
      <c r="EF945" s="274" t="s">
        <v>863</v>
      </c>
      <c r="EG945" s="274" t="s">
        <v>863</v>
      </c>
      <c r="EH945" s="547"/>
      <c r="EI945" s="282"/>
      <c r="EJ945" s="282"/>
      <c r="EK945" s="457"/>
      <c r="EL945" s="457"/>
      <c r="EM945" s="457"/>
      <c r="EN945" s="457"/>
      <c r="EO945" s="457"/>
      <c r="EP945" s="548"/>
      <c r="EQ945" s="548"/>
      <c r="ER945" s="457"/>
      <c r="ES945" s="548"/>
      <c r="ET945" s="548"/>
      <c r="EU945" s="457"/>
      <c r="EV945" s="457"/>
      <c r="EW945" s="233"/>
      <c r="EX945" s="992">
        <v>75</v>
      </c>
      <c r="EY945" s="950">
        <v>8968</v>
      </c>
      <c r="EZ945" s="950">
        <v>4000</v>
      </c>
      <c r="FA945" s="950">
        <v>38220</v>
      </c>
      <c r="FB945" s="950">
        <v>1442</v>
      </c>
      <c r="FC945" s="951">
        <f t="shared" si="43"/>
        <v>183.71080000000001</v>
      </c>
      <c r="FD945" s="607">
        <f t="shared" si="41"/>
        <v>1837.1080000000002</v>
      </c>
      <c r="FE945" s="93"/>
      <c r="FF945" s="93"/>
      <c r="FG945" s="93"/>
      <c r="FH945" s="93"/>
      <c r="FI945" s="589"/>
      <c r="FJ945" s="589"/>
      <c r="FK945" s="589"/>
      <c r="FL945" s="591"/>
      <c r="FM945" s="952"/>
      <c r="FN945" s="952"/>
      <c r="FO945" s="953"/>
      <c r="FP945" s="544"/>
      <c r="FQ945" s="93"/>
      <c r="FR945" s="101"/>
      <c r="FS945" s="954">
        <f t="shared" si="42"/>
        <v>0.15530000000000002</v>
      </c>
      <c r="FT945" s="93"/>
      <c r="FU945" s="955">
        <f t="shared" si="44"/>
        <v>16.079393398751115</v>
      </c>
      <c r="FV945" s="954">
        <f t="shared" si="45"/>
        <v>0.18371080000000001</v>
      </c>
      <c r="FW945" s="93"/>
      <c r="FX945" s="93"/>
      <c r="FY945" s="93"/>
      <c r="FZ945" s="93"/>
      <c r="GA945" s="93"/>
      <c r="GB945" s="93"/>
      <c r="GC945" s="260"/>
      <c r="GD945" s="260"/>
      <c r="GE945" s="260"/>
      <c r="GF945" s="260"/>
      <c r="GG945" s="260"/>
      <c r="GH945" s="260"/>
      <c r="GI945" s="260"/>
      <c r="GJ945" s="260"/>
      <c r="GK945" s="260"/>
      <c r="GL945" s="260"/>
      <c r="GM945" s="260"/>
      <c r="GN945" s="260"/>
      <c r="GO945" s="260"/>
      <c r="GP945" s="260"/>
      <c r="GQ945" s="260"/>
    </row>
    <row r="946" spans="1:199" s="63" customFormat="1" hidden="1" x14ac:dyDescent="0.25">
      <c r="A946" s="101">
        <v>827</v>
      </c>
      <c r="B946" s="228">
        <f>COUNTIFS($E$1:E946,E946,$G$1:G946,G946)</f>
        <v>2</v>
      </c>
      <c r="C946" s="228"/>
      <c r="D946" s="966">
        <v>10899</v>
      </c>
      <c r="E946" s="233" t="s">
        <v>2063</v>
      </c>
      <c r="F946" s="107" t="s">
        <v>73</v>
      </c>
      <c r="G946" s="230">
        <v>6704290626</v>
      </c>
      <c r="H946" s="230">
        <f t="shared" si="57"/>
        <v>52</v>
      </c>
      <c r="I946" s="107" t="s">
        <v>2590</v>
      </c>
      <c r="J946" s="107" t="s">
        <v>34</v>
      </c>
      <c r="K946" s="749" t="s">
        <v>53</v>
      </c>
      <c r="L946" s="107" t="s">
        <v>48</v>
      </c>
      <c r="M946" s="230">
        <v>10</v>
      </c>
      <c r="N946" s="108" t="s">
        <v>757</v>
      </c>
      <c r="O946" s="108" t="s">
        <v>863</v>
      </c>
      <c r="P946" s="227"/>
      <c r="Q946" s="226" t="s">
        <v>2537</v>
      </c>
      <c r="R946" s="750"/>
      <c r="S946" s="750"/>
      <c r="T946" s="181"/>
      <c r="U946" s="181"/>
      <c r="V946" s="181"/>
      <c r="W946" s="751" t="s">
        <v>2575</v>
      </c>
      <c r="X946" s="751"/>
      <c r="Y946" s="181"/>
      <c r="Z946" s="168"/>
      <c r="AA946" s="73"/>
      <c r="AB946" s="227" t="s">
        <v>2513</v>
      </c>
      <c r="AC946" s="86"/>
      <c r="AD946" s="755">
        <v>7164.3</v>
      </c>
      <c r="AE946" s="755">
        <v>7160</v>
      </c>
      <c r="AH946" s="116" t="s">
        <v>161</v>
      </c>
      <c r="AI946" s="755">
        <v>10000</v>
      </c>
      <c r="AJ946" s="116" t="s">
        <v>2576</v>
      </c>
      <c r="AK946" s="224"/>
      <c r="AL946" s="755"/>
      <c r="AM946" s="224"/>
      <c r="AN946" s="224"/>
      <c r="AO946" s="224"/>
      <c r="AP946" s="756">
        <v>19.899999999999999</v>
      </c>
      <c r="AQ946" s="757">
        <v>5.6</v>
      </c>
      <c r="AR946" s="758">
        <v>73.7</v>
      </c>
      <c r="AS946" s="759">
        <f t="shared" si="46"/>
        <v>99.199999999999989</v>
      </c>
      <c r="AT946" s="760">
        <f t="shared" si="47"/>
        <v>3.5535714285714284</v>
      </c>
      <c r="AU946" s="22">
        <f t="shared" si="48"/>
        <v>261.89821428571429</v>
      </c>
      <c r="AV946" s="761">
        <f t="shared" si="49"/>
        <v>0.25094577553593944</v>
      </c>
      <c r="AW946" s="224">
        <v>18.899999999999999</v>
      </c>
      <c r="AX946" s="762">
        <v>0.5</v>
      </c>
      <c r="AY946" s="224">
        <v>2.6</v>
      </c>
      <c r="AZ946" s="224" t="s">
        <v>754</v>
      </c>
      <c r="BA946" s="763">
        <v>16.899999999999999</v>
      </c>
      <c r="BB946" s="87" t="s">
        <v>754</v>
      </c>
      <c r="BC946" s="69">
        <v>0.9</v>
      </c>
      <c r="BD946" s="69"/>
      <c r="BE946" s="224"/>
      <c r="BF946" s="224"/>
      <c r="BG946" s="224"/>
      <c r="BH946" s="224"/>
      <c r="BI946" s="87"/>
      <c r="BJ946" s="224">
        <v>85.8</v>
      </c>
      <c r="BK946" s="224">
        <v>14.2</v>
      </c>
      <c r="BL946" s="764">
        <f t="shared" si="50"/>
        <v>6.042253521126761</v>
      </c>
      <c r="BM946" s="765">
        <v>0.7</v>
      </c>
      <c r="BN946" s="224" t="s">
        <v>754</v>
      </c>
      <c r="BO946" s="224">
        <v>15.5</v>
      </c>
      <c r="BP946" s="87">
        <v>14.1</v>
      </c>
      <c r="BQ946" s="159"/>
      <c r="BR946" s="766">
        <f t="shared" si="51"/>
        <v>2.1895999999999995</v>
      </c>
      <c r="BS946" s="69">
        <v>64.8</v>
      </c>
      <c r="BT946" s="69">
        <v>8993</v>
      </c>
      <c r="BU946" s="766">
        <f t="shared" si="52"/>
        <v>35.200000000000003</v>
      </c>
      <c r="BV946" s="766">
        <f t="shared" si="53"/>
        <v>5.4935999999999989</v>
      </c>
      <c r="BW946" s="69">
        <v>12</v>
      </c>
      <c r="BX946" s="767">
        <f t="shared" si="54"/>
        <v>0.67199999999999993</v>
      </c>
      <c r="BY946" s="69">
        <v>27.1</v>
      </c>
      <c r="BZ946" s="768">
        <f t="shared" si="55"/>
        <v>1.5175999999999998</v>
      </c>
      <c r="CA946" s="69">
        <v>59</v>
      </c>
      <c r="CB946" s="768">
        <f t="shared" si="56"/>
        <v>3.3039999999999998</v>
      </c>
      <c r="CC946" s="69">
        <v>0.6</v>
      </c>
      <c r="CD946" s="224"/>
      <c r="CE946" s="224"/>
      <c r="CF946" s="224"/>
      <c r="CG946" s="224"/>
      <c r="CH946" s="224"/>
      <c r="CI946" s="224"/>
      <c r="CJ946" s="224"/>
      <c r="CK946" s="224"/>
      <c r="CL946" s="224"/>
      <c r="CM946" s="224"/>
      <c r="CN946" s="245"/>
      <c r="CO946" s="18"/>
      <c r="CP946" s="18"/>
      <c r="CQ946" s="18"/>
      <c r="CR946" s="18"/>
      <c r="CS946" s="18"/>
      <c r="CT946" s="18"/>
      <c r="CU946" s="769"/>
      <c r="CV946" s="86"/>
      <c r="CW946" s="224"/>
      <c r="CX946" s="224"/>
      <c r="CY946" s="224"/>
      <c r="CZ946" s="224" t="s">
        <v>936</v>
      </c>
      <c r="DA946" s="770" t="s">
        <v>1294</v>
      </c>
      <c r="DB946" s="771"/>
      <c r="DC946" s="779" t="s">
        <v>2591</v>
      </c>
      <c r="DD946" s="224"/>
      <c r="DE946" s="224"/>
      <c r="DF946" s="224"/>
      <c r="DG946" s="224"/>
      <c r="DH946" s="224"/>
      <c r="DI946" s="68"/>
      <c r="DJ946" s="224"/>
      <c r="DK946" s="224"/>
      <c r="DL946" s="224"/>
      <c r="DM946" s="224"/>
      <c r="DN946" s="65" t="s">
        <v>1151</v>
      </c>
      <c r="DO946" s="227"/>
      <c r="DP946" s="545" t="s">
        <v>161</v>
      </c>
      <c r="DQ946" s="230"/>
      <c r="DR946" s="547"/>
      <c r="DS946" s="547"/>
      <c r="DT946" s="230"/>
      <c r="DU946" s="230"/>
      <c r="DV946" s="230"/>
      <c r="DW946" s="230"/>
      <c r="DX946" s="230">
        <v>6.8</v>
      </c>
      <c r="DY946" s="223" t="s">
        <v>863</v>
      </c>
      <c r="DZ946" s="230">
        <v>49037</v>
      </c>
      <c r="EA946" s="230">
        <v>94.5</v>
      </c>
      <c r="EB946" s="230">
        <v>5.5</v>
      </c>
      <c r="EC946" s="485" t="s">
        <v>863</v>
      </c>
      <c r="ED946" s="485" t="s">
        <v>863</v>
      </c>
      <c r="EE946" s="485" t="s">
        <v>863</v>
      </c>
      <c r="EF946" s="485" t="s">
        <v>863</v>
      </c>
      <c r="EG946" s="223" t="s">
        <v>863</v>
      </c>
      <c r="EH946" s="547"/>
      <c r="EI946" s="282"/>
      <c r="EJ946" s="282"/>
      <c r="EK946" s="457"/>
      <c r="EL946" s="457"/>
      <c r="EM946" s="457"/>
      <c r="EN946" s="457"/>
      <c r="EO946" s="457"/>
      <c r="EP946" s="548"/>
      <c r="EQ946" s="548"/>
      <c r="ER946" s="457"/>
      <c r="ES946" s="548"/>
      <c r="ET946" s="548"/>
      <c r="EU946" s="457"/>
      <c r="EV946" s="457"/>
      <c r="EW946" s="233"/>
      <c r="EX946" s="992">
        <v>75</v>
      </c>
      <c r="EY946" s="950">
        <v>250815</v>
      </c>
      <c r="EZ946" s="950">
        <v>4000</v>
      </c>
      <c r="FA946" s="950">
        <v>38220</v>
      </c>
      <c r="FB946" s="950">
        <v>154826</v>
      </c>
      <c r="FC946" s="951">
        <f t="shared" si="43"/>
        <v>19724.832399999999</v>
      </c>
      <c r="FD946" s="607">
        <f t="shared" si="41"/>
        <v>197248.32399999999</v>
      </c>
      <c r="FE946" s="93"/>
      <c r="FF946" s="93"/>
      <c r="FG946" s="93"/>
      <c r="FH946" s="93"/>
      <c r="FI946" s="589"/>
      <c r="FJ946" s="589"/>
      <c r="FK946" s="589"/>
      <c r="FL946" s="591"/>
      <c r="FM946" s="952"/>
      <c r="FN946" s="952"/>
      <c r="FO946" s="953"/>
      <c r="FP946" s="544"/>
      <c r="FQ946" s="93"/>
      <c r="FR946" s="101"/>
      <c r="FS946" s="954">
        <f t="shared" si="42"/>
        <v>7.1642999999999999</v>
      </c>
      <c r="FT946" s="93"/>
      <c r="FU946" s="955">
        <f t="shared" si="44"/>
        <v>61.729162928851942</v>
      </c>
      <c r="FV946" s="954">
        <f t="shared" si="45"/>
        <v>19.7248324</v>
      </c>
      <c r="FW946" s="93"/>
      <c r="FX946" s="93"/>
      <c r="FY946" s="93"/>
      <c r="FZ946" s="93"/>
      <c r="GA946" s="93"/>
      <c r="GB946" s="93"/>
      <c r="GC946" s="260"/>
      <c r="GD946" s="260"/>
      <c r="GE946" s="260"/>
      <c r="GF946" s="260"/>
      <c r="GG946" s="260"/>
      <c r="GH946" s="260"/>
      <c r="GI946" s="260"/>
      <c r="GJ946" s="260"/>
      <c r="GK946" s="260"/>
      <c r="GL946" s="260"/>
      <c r="GM946" s="260"/>
      <c r="GN946" s="260"/>
      <c r="GO946" s="260"/>
      <c r="GP946" s="260"/>
      <c r="GQ946" s="260"/>
    </row>
    <row r="947" spans="1:199" s="63" customFormat="1" hidden="1" x14ac:dyDescent="0.25">
      <c r="A947" s="101">
        <v>828</v>
      </c>
      <c r="B947" s="228">
        <f>COUNTIFS($E$1:E947,E947,$G$1:G947,G947)</f>
        <v>1</v>
      </c>
      <c r="C947" s="228"/>
      <c r="D947" s="966">
        <v>10900</v>
      </c>
      <c r="E947" s="233" t="s">
        <v>2592</v>
      </c>
      <c r="F947" s="107" t="s">
        <v>59</v>
      </c>
      <c r="G947" s="230">
        <v>5459243240</v>
      </c>
      <c r="H947" s="230">
        <f t="shared" si="57"/>
        <v>65</v>
      </c>
      <c r="I947" s="107" t="s">
        <v>2590</v>
      </c>
      <c r="J947" s="107" t="s">
        <v>34</v>
      </c>
      <c r="K947" s="749" t="s">
        <v>28</v>
      </c>
      <c r="L947" s="107" t="s">
        <v>48</v>
      </c>
      <c r="M947" s="230">
        <v>11</v>
      </c>
      <c r="N947" s="108" t="s">
        <v>760</v>
      </c>
      <c r="O947" s="108" t="s">
        <v>863</v>
      </c>
      <c r="P947" s="227"/>
      <c r="Q947" s="226" t="s">
        <v>2537</v>
      </c>
      <c r="R947" s="750"/>
      <c r="S947" s="750"/>
      <c r="T947" s="181"/>
      <c r="U947" s="181"/>
      <c r="V947" s="181"/>
      <c r="W947" s="751" t="s">
        <v>2575</v>
      </c>
      <c r="X947" s="751"/>
      <c r="Y947" s="181"/>
      <c r="Z947" s="168"/>
      <c r="AA947" s="73"/>
      <c r="AB947" s="227" t="s">
        <v>2513</v>
      </c>
      <c r="AC947" s="86"/>
      <c r="AD947" s="755">
        <v>203.5</v>
      </c>
      <c r="AE947" s="755">
        <v>2200</v>
      </c>
      <c r="AH947" s="116" t="s">
        <v>158</v>
      </c>
      <c r="AI947" s="755">
        <v>300</v>
      </c>
      <c r="AJ947" s="116" t="s">
        <v>2576</v>
      </c>
      <c r="AK947" s="224"/>
      <c r="AL947" s="755"/>
      <c r="AM947" s="224"/>
      <c r="AN947" s="224"/>
      <c r="AO947" s="224"/>
      <c r="AP947" s="756">
        <v>34.6</v>
      </c>
      <c r="AQ947" s="757">
        <v>39.5</v>
      </c>
      <c r="AR947" s="758">
        <v>25</v>
      </c>
      <c r="AS947" s="759">
        <f t="shared" si="46"/>
        <v>99.1</v>
      </c>
      <c r="AT947" s="760">
        <f t="shared" si="47"/>
        <v>0.8759493670886076</v>
      </c>
      <c r="AU947" s="22">
        <f t="shared" si="48"/>
        <v>21.898734177215189</v>
      </c>
      <c r="AV947" s="761">
        <f t="shared" si="49"/>
        <v>0.5364341085271318</v>
      </c>
      <c r="AW947" s="224">
        <v>28.8</v>
      </c>
      <c r="AX947" s="762">
        <v>2.4</v>
      </c>
      <c r="AY947" s="224">
        <v>6.9</v>
      </c>
      <c r="AZ947" s="224" t="s">
        <v>754</v>
      </c>
      <c r="BA947" s="763">
        <v>17.100000000000001</v>
      </c>
      <c r="BB947" s="87" t="s">
        <v>754</v>
      </c>
      <c r="BC947" s="69">
        <v>0.8</v>
      </c>
      <c r="BD947" s="69"/>
      <c r="BE947" s="224"/>
      <c r="BF947" s="224"/>
      <c r="BG947" s="224"/>
      <c r="BH947" s="224"/>
      <c r="BI947" s="87"/>
      <c r="BJ947" s="224">
        <v>46.1</v>
      </c>
      <c r="BK947" s="224">
        <v>53.9</v>
      </c>
      <c r="BL947" s="764">
        <f t="shared" si="50"/>
        <v>0.85528756957328389</v>
      </c>
      <c r="BM947" s="765">
        <v>1.6</v>
      </c>
      <c r="BN947" s="224" t="s">
        <v>754</v>
      </c>
      <c r="BO947" s="224">
        <v>61</v>
      </c>
      <c r="BP947" s="87">
        <v>50.7</v>
      </c>
      <c r="BQ947" s="159"/>
      <c r="BR947" s="766">
        <f t="shared" si="51"/>
        <v>9.9934999999999992</v>
      </c>
      <c r="BS947" s="69">
        <v>84.4</v>
      </c>
      <c r="BT947" s="69">
        <v>7852</v>
      </c>
      <c r="BU947" s="766">
        <f t="shared" si="52"/>
        <v>15.599999999999994</v>
      </c>
      <c r="BV947" s="766">
        <f t="shared" si="53"/>
        <v>38.828499999999998</v>
      </c>
      <c r="BW947" s="69">
        <v>7.4</v>
      </c>
      <c r="BX947" s="767">
        <f t="shared" si="54"/>
        <v>2.923</v>
      </c>
      <c r="BY947" s="69">
        <v>17.899999999999999</v>
      </c>
      <c r="BZ947" s="768">
        <f t="shared" si="55"/>
        <v>7.0704999999999991</v>
      </c>
      <c r="CA947" s="69">
        <v>73</v>
      </c>
      <c r="CB947" s="768">
        <f t="shared" si="56"/>
        <v>28.835000000000001</v>
      </c>
      <c r="CC947" s="69">
        <v>1.9</v>
      </c>
      <c r="CD947" s="224"/>
      <c r="CE947" s="224"/>
      <c r="CF947" s="224"/>
      <c r="CG947" s="224"/>
      <c r="CH947" s="224"/>
      <c r="CI947" s="224"/>
      <c r="CJ947" s="224"/>
      <c r="CK947" s="224"/>
      <c r="CL947" s="224"/>
      <c r="CM947" s="224"/>
      <c r="CN947" s="245"/>
      <c r="CO947" s="18"/>
      <c r="CP947" s="18"/>
      <c r="CQ947" s="18"/>
      <c r="CR947" s="18"/>
      <c r="CS947" s="18"/>
      <c r="CT947" s="18"/>
      <c r="CU947" s="769"/>
      <c r="CV947" s="86"/>
      <c r="CW947" s="224"/>
      <c r="CX947" s="224"/>
      <c r="CY947" s="224"/>
      <c r="CZ947" s="224" t="s">
        <v>935</v>
      </c>
      <c r="DA947" s="770" t="s">
        <v>935</v>
      </c>
      <c r="DB947" s="771"/>
      <c r="DC947" s="776"/>
      <c r="DD947" s="224"/>
      <c r="DE947" s="224"/>
      <c r="DF947" s="224"/>
      <c r="DG947" s="224"/>
      <c r="DH947" s="224"/>
      <c r="DI947" s="68"/>
      <c r="DJ947" s="224"/>
      <c r="DK947" s="224"/>
      <c r="DL947" s="224"/>
      <c r="DM947" s="224"/>
      <c r="DN947" s="775" t="s">
        <v>1152</v>
      </c>
      <c r="DO947" s="224"/>
      <c r="DP947" s="545" t="s">
        <v>158</v>
      </c>
      <c r="DQ947" s="230"/>
      <c r="DR947" s="547"/>
      <c r="DS947" s="547"/>
      <c r="DT947" s="230"/>
      <c r="DU947" s="230"/>
      <c r="DV947" s="230"/>
      <c r="DW947" s="230"/>
      <c r="DX947" s="223" t="s">
        <v>863</v>
      </c>
      <c r="DY947" s="223" t="s">
        <v>863</v>
      </c>
      <c r="DZ947" s="223" t="s">
        <v>863</v>
      </c>
      <c r="EA947" s="223" t="s">
        <v>863</v>
      </c>
      <c r="EB947" s="223" t="s">
        <v>863</v>
      </c>
      <c r="EC947" s="223" t="s">
        <v>863</v>
      </c>
      <c r="ED947" s="223" t="s">
        <v>863</v>
      </c>
      <c r="EE947" s="223" t="s">
        <v>863</v>
      </c>
      <c r="EF947" s="223" t="s">
        <v>863</v>
      </c>
      <c r="EG947" s="223" t="s">
        <v>863</v>
      </c>
      <c r="EH947" s="547"/>
      <c r="EI947" s="282"/>
      <c r="EJ947" s="282"/>
      <c r="EK947" s="457"/>
      <c r="EL947" s="457"/>
      <c r="EM947" s="457"/>
      <c r="EN947" s="457"/>
      <c r="EO947" s="457"/>
      <c r="EP947" s="548"/>
      <c r="EQ947" s="548"/>
      <c r="ER947" s="457"/>
      <c r="ES947" s="548"/>
      <c r="ET947" s="548"/>
      <c r="EU947" s="457"/>
      <c r="EV947" s="457"/>
      <c r="EW947" s="233"/>
      <c r="EX947" s="992">
        <v>75</v>
      </c>
      <c r="EY947" s="950">
        <v>16279</v>
      </c>
      <c r="EZ947" s="950">
        <v>4000</v>
      </c>
      <c r="FA947" s="950">
        <v>38220</v>
      </c>
      <c r="FB947" s="950">
        <v>1693</v>
      </c>
      <c r="FC947" s="951">
        <f t="shared" si="43"/>
        <v>215.68819999999999</v>
      </c>
      <c r="FD947" s="607">
        <f t="shared" si="41"/>
        <v>2372.5702000000001</v>
      </c>
      <c r="FE947" s="93"/>
      <c r="FF947" s="93"/>
      <c r="FG947" s="93"/>
      <c r="FH947" s="93"/>
      <c r="FI947" s="589"/>
      <c r="FJ947" s="589"/>
      <c r="FK947" s="589"/>
      <c r="FL947" s="591"/>
      <c r="FM947" s="952"/>
      <c r="FN947" s="952"/>
      <c r="FO947" s="953"/>
      <c r="FP947" s="544"/>
      <c r="FQ947" s="93"/>
      <c r="FR947" s="101"/>
      <c r="FS947" s="954">
        <f t="shared" si="42"/>
        <v>0.20349999999999999</v>
      </c>
      <c r="FT947" s="93"/>
      <c r="FU947" s="955">
        <f t="shared" si="44"/>
        <v>10.399901713864487</v>
      </c>
      <c r="FV947" s="954">
        <f t="shared" si="45"/>
        <v>0.2156882</v>
      </c>
      <c r="FW947" s="93"/>
      <c r="FX947" s="93"/>
      <c r="FY947" s="93"/>
      <c r="FZ947" s="93"/>
      <c r="GA947" s="93"/>
      <c r="GB947" s="93"/>
      <c r="GC947" s="260"/>
      <c r="GD947" s="260"/>
      <c r="GE947" s="260"/>
      <c r="GF947" s="260"/>
      <c r="GG947" s="260"/>
      <c r="GH947" s="260"/>
      <c r="GI947" s="260"/>
      <c r="GJ947" s="260"/>
      <c r="GK947" s="260"/>
      <c r="GL947" s="260"/>
      <c r="GM947" s="260"/>
      <c r="GN947" s="260"/>
      <c r="GO947" s="260"/>
      <c r="GP947" s="260"/>
      <c r="GQ947" s="260"/>
    </row>
    <row r="948" spans="1:199" s="63" customFormat="1" hidden="1" x14ac:dyDescent="0.25">
      <c r="A948" s="101">
        <v>829</v>
      </c>
      <c r="B948" s="228">
        <f>COUNTIFS($E$1:E948,E948,$G$1:G948,G948)</f>
        <v>1</v>
      </c>
      <c r="C948" s="228"/>
      <c r="D948" s="966">
        <v>11029</v>
      </c>
      <c r="E948" s="233" t="s">
        <v>447</v>
      </c>
      <c r="F948" s="107" t="s">
        <v>716</v>
      </c>
      <c r="G948" s="230">
        <v>455325447</v>
      </c>
      <c r="H948" s="230">
        <f t="shared" si="57"/>
        <v>74</v>
      </c>
      <c r="I948" s="107" t="s">
        <v>2593</v>
      </c>
      <c r="J948" s="107" t="s">
        <v>2594</v>
      </c>
      <c r="K948" s="749" t="s">
        <v>28</v>
      </c>
      <c r="L948" s="107" t="s">
        <v>48</v>
      </c>
      <c r="M948" s="230">
        <v>7</v>
      </c>
      <c r="N948" s="108" t="s">
        <v>1932</v>
      </c>
      <c r="O948" s="108" t="s">
        <v>965</v>
      </c>
      <c r="P948" s="227"/>
      <c r="Q948" s="226" t="s">
        <v>2595</v>
      </c>
      <c r="R948" s="750"/>
      <c r="S948" s="750"/>
      <c r="T948" s="181"/>
      <c r="U948" s="181"/>
      <c r="V948" s="181"/>
      <c r="W948" s="751" t="s">
        <v>2596</v>
      </c>
      <c r="X948" s="751"/>
      <c r="Y948" s="181"/>
      <c r="Z948" s="168"/>
      <c r="AA948" s="73"/>
      <c r="AB948" s="227" t="s">
        <v>2513</v>
      </c>
      <c r="AC948" s="86"/>
      <c r="AD948" s="755">
        <v>245.3</v>
      </c>
      <c r="AE948" s="755">
        <v>1700</v>
      </c>
      <c r="AH948" s="116" t="s">
        <v>2503</v>
      </c>
      <c r="AI948" s="755">
        <v>200</v>
      </c>
      <c r="AJ948" s="116" t="s">
        <v>2576</v>
      </c>
      <c r="AK948" s="224"/>
      <c r="AL948" s="755"/>
      <c r="AM948" s="224"/>
      <c r="AN948" s="224"/>
      <c r="AO948" s="224"/>
      <c r="AP948" s="756">
        <v>20.2</v>
      </c>
      <c r="AQ948" s="757">
        <v>57.9</v>
      </c>
      <c r="AR948" s="758">
        <v>21.1</v>
      </c>
      <c r="AS948" s="759">
        <f t="shared" si="46"/>
        <v>99.2</v>
      </c>
      <c r="AT948" s="760">
        <f t="shared" si="47"/>
        <v>0.34887737478411052</v>
      </c>
      <c r="AU948" s="22">
        <f t="shared" si="48"/>
        <v>7.3613126079447326</v>
      </c>
      <c r="AV948" s="761">
        <f t="shared" si="49"/>
        <v>0.25569620253164554</v>
      </c>
      <c r="AW948" s="224">
        <v>17.2</v>
      </c>
      <c r="AX948" s="762">
        <v>1</v>
      </c>
      <c r="AY948" s="224">
        <v>4.8</v>
      </c>
      <c r="AZ948" s="224" t="s">
        <v>754</v>
      </c>
      <c r="BA948" s="763">
        <v>23.4</v>
      </c>
      <c r="BB948" s="87" t="s">
        <v>754</v>
      </c>
      <c r="BC948" s="69">
        <v>0.1</v>
      </c>
      <c r="BD948" s="69"/>
      <c r="BE948" s="224"/>
      <c r="BF948" s="224"/>
      <c r="BG948" s="224"/>
      <c r="BH948" s="224"/>
      <c r="BI948" s="87"/>
      <c r="BJ948" s="224">
        <v>34.9</v>
      </c>
      <c r="BK948" s="224">
        <v>65.2</v>
      </c>
      <c r="BL948" s="764">
        <f t="shared" si="50"/>
        <v>0.53527607361963181</v>
      </c>
      <c r="BM948" s="765">
        <v>0.3</v>
      </c>
      <c r="BN948" s="224" t="s">
        <v>754</v>
      </c>
      <c r="BO948" s="224">
        <v>62.4</v>
      </c>
      <c r="BP948" s="87">
        <v>57.3</v>
      </c>
      <c r="BQ948" s="159"/>
      <c r="BR948" s="766">
        <f t="shared" si="51"/>
        <v>11.579999999999998</v>
      </c>
      <c r="BS948" s="69">
        <v>88.6</v>
      </c>
      <c r="BT948" s="69">
        <v>9218</v>
      </c>
      <c r="BU948" s="766">
        <f t="shared" si="52"/>
        <v>11.400000000000006</v>
      </c>
      <c r="BV948" s="766">
        <f t="shared" si="53"/>
        <v>56.857799999999997</v>
      </c>
      <c r="BW948" s="69">
        <v>8.8000000000000007</v>
      </c>
      <c r="BX948" s="767">
        <f t="shared" si="54"/>
        <v>5.0952000000000002</v>
      </c>
      <c r="BY948" s="69">
        <v>11.2</v>
      </c>
      <c r="BZ948" s="768">
        <f t="shared" si="55"/>
        <v>6.484799999999999</v>
      </c>
      <c r="CA948" s="69">
        <v>78.2</v>
      </c>
      <c r="CB948" s="768">
        <f t="shared" si="56"/>
        <v>45.277799999999999</v>
      </c>
      <c r="CC948" s="69">
        <v>0.2</v>
      </c>
      <c r="CD948" s="224"/>
      <c r="CE948" s="224"/>
      <c r="CF948" s="224"/>
      <c r="CG948" s="224"/>
      <c r="CH948" s="224"/>
      <c r="CI948" s="224"/>
      <c r="CJ948" s="224"/>
      <c r="CK948" s="224"/>
      <c r="CL948" s="224"/>
      <c r="CM948" s="224"/>
      <c r="CN948" s="245"/>
      <c r="CO948" s="18"/>
      <c r="CP948" s="18"/>
      <c r="CQ948" s="18"/>
      <c r="CR948" s="18"/>
      <c r="CS948" s="18"/>
      <c r="CT948" s="18"/>
      <c r="CU948" s="769"/>
      <c r="CV948" s="86"/>
      <c r="CW948" s="224"/>
      <c r="CX948" s="224"/>
      <c r="CY948" s="227"/>
      <c r="CZ948" s="224" t="s">
        <v>935</v>
      </c>
      <c r="DA948" s="770" t="s">
        <v>935</v>
      </c>
      <c r="DB948" s="771"/>
      <c r="DC948" s="776"/>
      <c r="DD948" s="224"/>
      <c r="DE948" s="224"/>
      <c r="DF948" s="224"/>
      <c r="DG948" s="224"/>
      <c r="DH948" s="224"/>
      <c r="DI948" s="68"/>
      <c r="DJ948" s="224"/>
      <c r="DK948" s="224"/>
      <c r="DL948" s="224"/>
      <c r="DM948" s="224"/>
      <c r="DN948" s="775" t="s">
        <v>1152</v>
      </c>
      <c r="DO948" s="224"/>
      <c r="DP948" s="545" t="s">
        <v>2503</v>
      </c>
      <c r="DQ948" s="230"/>
      <c r="DR948" s="547"/>
      <c r="DS948" s="547"/>
      <c r="DT948" s="230"/>
      <c r="DU948" s="230"/>
      <c r="DV948" s="230"/>
      <c r="DW948" s="230"/>
      <c r="DX948" s="107" t="s">
        <v>863</v>
      </c>
      <c r="DY948" s="107" t="s">
        <v>863</v>
      </c>
      <c r="DZ948" s="107" t="s">
        <v>863</v>
      </c>
      <c r="EA948" s="107" t="s">
        <v>863</v>
      </c>
      <c r="EB948" s="107" t="s">
        <v>863</v>
      </c>
      <c r="EC948" s="107" t="s">
        <v>863</v>
      </c>
      <c r="ED948" s="107" t="s">
        <v>863</v>
      </c>
      <c r="EE948" s="107" t="s">
        <v>863</v>
      </c>
      <c r="EF948" s="107" t="s">
        <v>863</v>
      </c>
      <c r="EG948" s="107" t="s">
        <v>863</v>
      </c>
      <c r="EH948" s="547"/>
      <c r="EI948" s="282"/>
      <c r="EJ948" s="282"/>
      <c r="EK948" s="457"/>
      <c r="EL948" s="457"/>
      <c r="EM948" s="457"/>
      <c r="EN948" s="457"/>
      <c r="EO948" s="457"/>
      <c r="EP948" s="548"/>
      <c r="EQ948" s="548"/>
      <c r="ER948" s="457"/>
      <c r="ES948" s="548"/>
      <c r="ET948" s="548"/>
      <c r="EU948" s="457"/>
      <c r="EV948" s="457"/>
      <c r="EW948" s="233"/>
      <c r="EX948" s="992">
        <v>75</v>
      </c>
      <c r="EY948" s="950">
        <v>130511</v>
      </c>
      <c r="EZ948" s="950">
        <v>4000</v>
      </c>
      <c r="FA948" s="950">
        <v>38220</v>
      </c>
      <c r="FB948" s="950">
        <v>1792</v>
      </c>
      <c r="FC948" s="951">
        <f t="shared" si="43"/>
        <v>228.30080000000001</v>
      </c>
      <c r="FD948" s="607">
        <f t="shared" si="41"/>
        <v>1598.1056000000001</v>
      </c>
      <c r="FE948" s="93"/>
      <c r="FF948" s="93"/>
      <c r="FG948" s="93"/>
      <c r="FH948" s="93"/>
      <c r="FI948" s="589"/>
      <c r="FJ948" s="589"/>
      <c r="FK948" s="589"/>
      <c r="FL948" s="591"/>
      <c r="FM948" s="952"/>
      <c r="FN948" s="952"/>
      <c r="FO948" s="953"/>
      <c r="FP948" s="544"/>
      <c r="FQ948" s="93"/>
      <c r="FR948" s="101"/>
      <c r="FS948" s="954">
        <f t="shared" si="42"/>
        <v>0.24530000000000002</v>
      </c>
      <c r="FT948" s="93"/>
      <c r="FU948" s="955">
        <f t="shared" si="44"/>
        <v>1.3730643394043414</v>
      </c>
      <c r="FV948" s="954">
        <f t="shared" si="45"/>
        <v>0.2283008</v>
      </c>
      <c r="FW948" s="93"/>
      <c r="FX948" s="93"/>
      <c r="FY948" s="93"/>
      <c r="FZ948" s="93"/>
      <c r="GA948" s="93"/>
      <c r="GB948" s="93"/>
      <c r="GC948" s="260"/>
      <c r="GD948" s="260"/>
      <c r="GE948" s="260"/>
      <c r="GF948" s="260"/>
      <c r="GG948" s="260"/>
      <c r="GH948" s="260"/>
      <c r="GI948" s="260"/>
      <c r="GJ948" s="260"/>
      <c r="GK948" s="260"/>
      <c r="GL948" s="260"/>
      <c r="GM948" s="260"/>
      <c r="GN948" s="260"/>
      <c r="GO948" s="260"/>
      <c r="GP948" s="260"/>
      <c r="GQ948" s="260"/>
    </row>
    <row r="949" spans="1:199" s="63" customFormat="1" hidden="1" x14ac:dyDescent="0.25">
      <c r="A949" s="101">
        <v>830</v>
      </c>
      <c r="B949" s="228">
        <f>COUNTIFS($E$1:E949,E949,$G$1:G949,G949)</f>
        <v>2</v>
      </c>
      <c r="C949" s="228"/>
      <c r="D949" s="966">
        <v>11042</v>
      </c>
      <c r="E949" s="233" t="s">
        <v>2372</v>
      </c>
      <c r="F949" s="107" t="s">
        <v>265</v>
      </c>
      <c r="G949" s="230">
        <v>6359070212</v>
      </c>
      <c r="H949" s="230">
        <f t="shared" si="57"/>
        <v>56</v>
      </c>
      <c r="I949" s="107" t="s">
        <v>2597</v>
      </c>
      <c r="J949" s="107" t="s">
        <v>2373</v>
      </c>
      <c r="K949" s="749" t="s">
        <v>53</v>
      </c>
      <c r="L949" s="107" t="s">
        <v>48</v>
      </c>
      <c r="M949" s="230">
        <v>27</v>
      </c>
      <c r="N949" s="108" t="s">
        <v>825</v>
      </c>
      <c r="O949" s="108" t="s">
        <v>863</v>
      </c>
      <c r="P949" s="227"/>
      <c r="Q949" s="226" t="s">
        <v>2595</v>
      </c>
      <c r="R949" s="750"/>
      <c r="S949" s="750"/>
      <c r="T949" s="181"/>
      <c r="U949" s="181"/>
      <c r="V949" s="181"/>
      <c r="W949" s="751" t="s">
        <v>2575</v>
      </c>
      <c r="X949" s="751"/>
      <c r="Y949" s="181"/>
      <c r="Z949" s="168"/>
      <c r="AA949" s="73"/>
      <c r="AB949" s="227" t="s">
        <v>2513</v>
      </c>
      <c r="AC949" s="86"/>
      <c r="AD949" s="755">
        <v>208.9</v>
      </c>
      <c r="AE949" s="755">
        <v>5600</v>
      </c>
      <c r="AH949" s="116" t="s">
        <v>161</v>
      </c>
      <c r="AI949" s="755">
        <v>600</v>
      </c>
      <c r="AJ949" s="116" t="s">
        <v>2576</v>
      </c>
      <c r="AK949" s="224"/>
      <c r="AL949" s="755"/>
      <c r="AM949" s="224"/>
      <c r="AN949" s="224"/>
      <c r="AO949" s="224"/>
      <c r="AP949" s="756">
        <v>28</v>
      </c>
      <c r="AQ949" s="757">
        <v>65.900000000000006</v>
      </c>
      <c r="AR949" s="758">
        <v>5.6</v>
      </c>
      <c r="AS949" s="759">
        <f t="shared" si="46"/>
        <v>99.5</v>
      </c>
      <c r="AT949" s="760">
        <f t="shared" si="47"/>
        <v>0.42488619119878601</v>
      </c>
      <c r="AU949" s="22">
        <f t="shared" si="48"/>
        <v>2.3793626707132014</v>
      </c>
      <c r="AV949" s="761">
        <f t="shared" si="49"/>
        <v>0.39160839160839161</v>
      </c>
      <c r="AW949" s="224">
        <v>22.9</v>
      </c>
      <c r="AX949" s="762">
        <v>1.1000000000000001</v>
      </c>
      <c r="AY949" s="224">
        <v>3.7</v>
      </c>
      <c r="AZ949" s="224" t="s">
        <v>754</v>
      </c>
      <c r="BA949" s="763">
        <v>46.2</v>
      </c>
      <c r="BB949" s="87" t="s">
        <v>754</v>
      </c>
      <c r="BC949" s="69">
        <v>0</v>
      </c>
      <c r="BD949" s="69"/>
      <c r="BE949" s="224"/>
      <c r="BF949" s="224"/>
      <c r="BG949" s="224"/>
      <c r="BH949" s="224"/>
      <c r="BI949" s="87"/>
      <c r="BJ949" s="224">
        <v>48.7</v>
      </c>
      <c r="BK949" s="224">
        <v>51.3</v>
      </c>
      <c r="BL949" s="764">
        <f t="shared" si="50"/>
        <v>0.94931773879142312</v>
      </c>
      <c r="BM949" s="765">
        <v>0.5</v>
      </c>
      <c r="BN949" s="224" t="s">
        <v>754</v>
      </c>
      <c r="BO949" s="224">
        <v>39.4</v>
      </c>
      <c r="BP949" s="87">
        <v>30</v>
      </c>
      <c r="BQ949" s="159"/>
      <c r="BR949" s="766">
        <f t="shared" si="51"/>
        <v>27.216700000000003</v>
      </c>
      <c r="BS949" s="69">
        <v>91.2</v>
      </c>
      <c r="BT949" s="69">
        <v>9862</v>
      </c>
      <c r="BU949" s="766">
        <f t="shared" si="52"/>
        <v>8.7999999999999972</v>
      </c>
      <c r="BV949" s="766">
        <f t="shared" si="53"/>
        <v>65.109200000000016</v>
      </c>
      <c r="BW949" s="69">
        <v>20.100000000000001</v>
      </c>
      <c r="BX949" s="767">
        <f t="shared" si="54"/>
        <v>13.245900000000001</v>
      </c>
      <c r="BY949" s="69">
        <v>21.2</v>
      </c>
      <c r="BZ949" s="768">
        <f t="shared" si="55"/>
        <v>13.970800000000002</v>
      </c>
      <c r="CA949" s="69">
        <v>57.5</v>
      </c>
      <c r="CB949" s="768">
        <f t="shared" si="56"/>
        <v>37.892500000000005</v>
      </c>
      <c r="CC949" s="69">
        <v>0.9</v>
      </c>
      <c r="CD949" s="224"/>
      <c r="CE949" s="224"/>
      <c r="CF949" s="224"/>
      <c r="CG949" s="224"/>
      <c r="CH949" s="224"/>
      <c r="CI949" s="224"/>
      <c r="CJ949" s="224"/>
      <c r="CK949" s="224"/>
      <c r="CL949" s="224"/>
      <c r="CM949" s="224"/>
      <c r="CN949" s="245"/>
      <c r="CO949" s="18"/>
      <c r="CP949" s="18"/>
      <c r="CQ949" s="18"/>
      <c r="CR949" s="18"/>
      <c r="CS949" s="18"/>
      <c r="CT949" s="18"/>
      <c r="CU949" s="769"/>
      <c r="CV949" s="86"/>
      <c r="CW949" s="224"/>
      <c r="CX949" s="224"/>
      <c r="CY949" s="224"/>
      <c r="CZ949" s="224" t="s">
        <v>935</v>
      </c>
      <c r="DA949" s="770" t="s">
        <v>935</v>
      </c>
      <c r="DB949" s="771"/>
      <c r="DC949" s="779" t="s">
        <v>2549</v>
      </c>
      <c r="DD949" s="224"/>
      <c r="DE949" s="224"/>
      <c r="DF949" s="224"/>
      <c r="DG949" s="224"/>
      <c r="DH949" s="224"/>
      <c r="DI949" s="68"/>
      <c r="DJ949" s="224"/>
      <c r="DK949" s="224"/>
      <c r="DL949" s="224"/>
      <c r="DM949" s="224"/>
      <c r="DN949" s="65" t="s">
        <v>1152</v>
      </c>
      <c r="DO949" s="224"/>
      <c r="DP949" s="545" t="s">
        <v>161</v>
      </c>
      <c r="DQ949" s="230"/>
      <c r="DR949" s="547"/>
      <c r="DS949" s="547"/>
      <c r="DT949" s="230"/>
      <c r="DU949" s="230"/>
      <c r="DV949" s="230"/>
      <c r="DW949" s="230"/>
      <c r="DX949" s="223" t="s">
        <v>863</v>
      </c>
      <c r="DY949" s="223" t="s">
        <v>863</v>
      </c>
      <c r="DZ949" s="223" t="s">
        <v>863</v>
      </c>
      <c r="EA949" s="223" t="s">
        <v>863</v>
      </c>
      <c r="EB949" s="223" t="s">
        <v>863</v>
      </c>
      <c r="EC949" s="223" t="s">
        <v>863</v>
      </c>
      <c r="ED949" s="223" t="s">
        <v>863</v>
      </c>
      <c r="EE949" s="223" t="s">
        <v>863</v>
      </c>
      <c r="EF949" s="223" t="s">
        <v>863</v>
      </c>
      <c r="EG949" s="223" t="s">
        <v>863</v>
      </c>
      <c r="EH949" s="547"/>
      <c r="EI949" s="282"/>
      <c r="EJ949" s="282"/>
      <c r="EK949" s="457"/>
      <c r="EL949" s="457"/>
      <c r="EM949" s="457"/>
      <c r="EN949" s="457"/>
      <c r="EO949" s="457"/>
      <c r="EP949" s="548"/>
      <c r="EQ949" s="548"/>
      <c r="ER949" s="457"/>
      <c r="ES949" s="548"/>
      <c r="ET949" s="548"/>
      <c r="EU949" s="457"/>
      <c r="EV949" s="457"/>
      <c r="EW949" s="233"/>
      <c r="EX949" s="992">
        <v>75</v>
      </c>
      <c r="EY949" s="950">
        <v>6306</v>
      </c>
      <c r="EZ949" s="950">
        <v>4000</v>
      </c>
      <c r="FA949" s="950">
        <v>38220</v>
      </c>
      <c r="FB949" s="950">
        <v>1437</v>
      </c>
      <c r="FC949" s="951">
        <f t="shared" si="43"/>
        <v>183.07380000000001</v>
      </c>
      <c r="FD949" s="607">
        <f t="shared" si="41"/>
        <v>4942.9926000000005</v>
      </c>
      <c r="FE949" s="93"/>
      <c r="FF949" s="93"/>
      <c r="FG949" s="93"/>
      <c r="FH949" s="93"/>
      <c r="FI949" s="589"/>
      <c r="FJ949" s="589"/>
      <c r="FK949" s="589"/>
      <c r="FL949" s="591"/>
      <c r="FM949" s="952"/>
      <c r="FN949" s="952"/>
      <c r="FO949" s="953"/>
      <c r="FP949" s="544"/>
      <c r="FQ949" s="93"/>
      <c r="FR949" s="101"/>
      <c r="FS949" s="954">
        <f t="shared" si="42"/>
        <v>0.2089</v>
      </c>
      <c r="FT949" s="93"/>
      <c r="FU949" s="955">
        <f t="shared" si="44"/>
        <v>22.787821122740247</v>
      </c>
      <c r="FV949" s="954">
        <f t="shared" si="45"/>
        <v>0.18307380000000001</v>
      </c>
      <c r="FW949" s="93"/>
      <c r="FX949" s="93"/>
      <c r="FY949" s="93"/>
      <c r="FZ949" s="93"/>
      <c r="GA949" s="93"/>
      <c r="GB949" s="93"/>
      <c r="GC949" s="260"/>
      <c r="GD949" s="260"/>
      <c r="GE949" s="260"/>
      <c r="GF949" s="260"/>
      <c r="GG949" s="260"/>
      <c r="GH949" s="260"/>
      <c r="GI949" s="260"/>
      <c r="GJ949" s="260"/>
      <c r="GK949" s="260"/>
      <c r="GL949" s="260"/>
      <c r="GM949" s="260"/>
      <c r="GN949" s="260"/>
      <c r="GO949" s="260"/>
      <c r="GP949" s="260"/>
      <c r="GQ949" s="260"/>
    </row>
    <row r="950" spans="1:199" s="63" customFormat="1" hidden="1" x14ac:dyDescent="0.25">
      <c r="A950" s="101">
        <v>831</v>
      </c>
      <c r="B950" s="228">
        <f>COUNTIFS($E$1:E950,E950,$G$1:G950,G950)</f>
        <v>1</v>
      </c>
      <c r="C950" s="228"/>
      <c r="D950" s="966">
        <v>11043</v>
      </c>
      <c r="E950" s="233" t="s">
        <v>2598</v>
      </c>
      <c r="F950" s="107" t="s">
        <v>2599</v>
      </c>
      <c r="G950" s="230">
        <v>6955165679</v>
      </c>
      <c r="H950" s="230">
        <f t="shared" si="57"/>
        <v>50</v>
      </c>
      <c r="I950" s="107" t="s">
        <v>2597</v>
      </c>
      <c r="J950" s="107" t="s">
        <v>1274</v>
      </c>
      <c r="K950" s="749" t="s">
        <v>53</v>
      </c>
      <c r="L950" s="107" t="s">
        <v>48</v>
      </c>
      <c r="M950" s="230">
        <v>19</v>
      </c>
      <c r="N950" s="108" t="s">
        <v>760</v>
      </c>
      <c r="O950" s="108" t="s">
        <v>863</v>
      </c>
      <c r="P950" s="227"/>
      <c r="Q950" s="226" t="s">
        <v>2595</v>
      </c>
      <c r="R950" s="750"/>
      <c r="S950" s="750"/>
      <c r="T950" s="181"/>
      <c r="U950" s="181"/>
      <c r="V950" s="181"/>
      <c r="W950" s="751" t="s">
        <v>2575</v>
      </c>
      <c r="X950" s="751"/>
      <c r="Y950" s="181"/>
      <c r="Z950" s="168"/>
      <c r="AA950" s="73"/>
      <c r="AB950" s="227" t="s">
        <v>2513</v>
      </c>
      <c r="AC950" s="86"/>
      <c r="AD950" s="755">
        <v>292.10000000000002</v>
      </c>
      <c r="AE950" s="755">
        <v>5500</v>
      </c>
      <c r="AH950" s="116" t="s">
        <v>158</v>
      </c>
      <c r="AI950" s="755">
        <v>600</v>
      </c>
      <c r="AJ950" s="116" t="s">
        <v>2576</v>
      </c>
      <c r="AK950" s="224"/>
      <c r="AL950" s="755"/>
      <c r="AM950" s="224"/>
      <c r="AN950" s="224"/>
      <c r="AO950" s="224"/>
      <c r="AP950" s="756">
        <v>32.700000000000003</v>
      </c>
      <c r="AQ950" s="757">
        <v>36.1</v>
      </c>
      <c r="AR950" s="758">
        <v>29.3</v>
      </c>
      <c r="AS950" s="759">
        <f t="shared" si="46"/>
        <v>98.100000000000009</v>
      </c>
      <c r="AT950" s="760">
        <f t="shared" si="47"/>
        <v>0.90581717451523547</v>
      </c>
      <c r="AU950" s="22">
        <f t="shared" si="48"/>
        <v>26.540443213296399</v>
      </c>
      <c r="AV950" s="761">
        <f t="shared" si="49"/>
        <v>0.5</v>
      </c>
      <c r="AW950" s="224">
        <v>28.9</v>
      </c>
      <c r="AX950" s="762">
        <v>0.5</v>
      </c>
      <c r="AY950" s="224">
        <v>1.5</v>
      </c>
      <c r="AZ950" s="224" t="s">
        <v>754</v>
      </c>
      <c r="BA950" s="763">
        <v>53.7</v>
      </c>
      <c r="BB950" s="87" t="s">
        <v>754</v>
      </c>
      <c r="BC950" s="69">
        <v>0.3</v>
      </c>
      <c r="BD950" s="69"/>
      <c r="BE950" s="224"/>
      <c r="BF950" s="224"/>
      <c r="BG950" s="224"/>
      <c r="BH950" s="224"/>
      <c r="BI950" s="87"/>
      <c r="BJ950" s="224">
        <v>49.3</v>
      </c>
      <c r="BK950" s="224">
        <v>50.7</v>
      </c>
      <c r="BL950" s="764">
        <f t="shared" si="50"/>
        <v>0.97238658777120301</v>
      </c>
      <c r="BM950" s="765">
        <v>1.2</v>
      </c>
      <c r="BN950" s="224" t="s">
        <v>754</v>
      </c>
      <c r="BO950" s="224">
        <v>56.7</v>
      </c>
      <c r="BP950" s="87">
        <v>48.7</v>
      </c>
      <c r="BQ950" s="159"/>
      <c r="BR950" s="766">
        <f t="shared" si="51"/>
        <v>16.1006</v>
      </c>
      <c r="BS950" s="69">
        <v>89.9</v>
      </c>
      <c r="BT950" s="69">
        <v>10087</v>
      </c>
      <c r="BU950" s="766">
        <f t="shared" si="52"/>
        <v>10.099999999999994</v>
      </c>
      <c r="BV950" s="766">
        <f t="shared" si="53"/>
        <v>35.1614</v>
      </c>
      <c r="BW950" s="69">
        <v>23.1</v>
      </c>
      <c r="BX950" s="767">
        <f t="shared" si="54"/>
        <v>8.3391000000000002</v>
      </c>
      <c r="BY950" s="69">
        <v>21.5</v>
      </c>
      <c r="BZ950" s="768">
        <f t="shared" si="55"/>
        <v>7.7614999999999998</v>
      </c>
      <c r="CA950" s="69">
        <v>52.8</v>
      </c>
      <c r="CB950" s="768">
        <f t="shared" si="56"/>
        <v>19.0608</v>
      </c>
      <c r="CC950" s="69">
        <v>0.1</v>
      </c>
      <c r="CD950" s="224"/>
      <c r="CE950" s="224"/>
      <c r="CF950" s="224"/>
      <c r="CG950" s="224"/>
      <c r="CH950" s="224"/>
      <c r="CI950" s="224"/>
      <c r="CJ950" s="224"/>
      <c r="CK950" s="224"/>
      <c r="CL950" s="224"/>
      <c r="CM950" s="224"/>
      <c r="CN950" s="245"/>
      <c r="CO950" s="18"/>
      <c r="CP950" s="18"/>
      <c r="CQ950" s="18"/>
      <c r="CR950" s="18"/>
      <c r="CS950" s="18"/>
      <c r="CT950" s="18"/>
      <c r="CU950" s="769"/>
      <c r="CV950" s="86"/>
      <c r="CW950" s="224"/>
      <c r="CX950" s="224"/>
      <c r="CY950" s="224"/>
      <c r="CZ950" s="224" t="s">
        <v>935</v>
      </c>
      <c r="DA950" s="770" t="s">
        <v>935</v>
      </c>
      <c r="DB950" s="771"/>
      <c r="DC950" s="779" t="s">
        <v>2600</v>
      </c>
      <c r="DD950" s="224"/>
      <c r="DE950" s="224"/>
      <c r="DF950" s="224"/>
      <c r="DG950" s="224"/>
      <c r="DH950" s="224"/>
      <c r="DI950" s="68"/>
      <c r="DJ950" s="224"/>
      <c r="DK950" s="224"/>
      <c r="DL950" s="224"/>
      <c r="DM950" s="224"/>
      <c r="DN950" s="775" t="s">
        <v>1152</v>
      </c>
      <c r="DO950" s="224"/>
      <c r="DP950" s="545" t="s">
        <v>158</v>
      </c>
      <c r="DQ950" s="230"/>
      <c r="DR950" s="547"/>
      <c r="DS950" s="547"/>
      <c r="DT950" s="230"/>
      <c r="DU950" s="230"/>
      <c r="DV950" s="230"/>
      <c r="DW950" s="230"/>
      <c r="DX950" s="223" t="s">
        <v>863</v>
      </c>
      <c r="DY950" s="230" t="s">
        <v>863</v>
      </c>
      <c r="DZ950" s="230" t="s">
        <v>863</v>
      </c>
      <c r="EA950" s="230" t="s">
        <v>863</v>
      </c>
      <c r="EB950" s="230" t="s">
        <v>863</v>
      </c>
      <c r="EC950" s="230" t="s">
        <v>863</v>
      </c>
      <c r="ED950" s="230" t="s">
        <v>863</v>
      </c>
      <c r="EE950" s="230" t="s">
        <v>863</v>
      </c>
      <c r="EF950" s="230" t="s">
        <v>863</v>
      </c>
      <c r="EG950" s="230" t="s">
        <v>863</v>
      </c>
      <c r="EH950" s="547"/>
      <c r="EI950" s="282"/>
      <c r="EJ950" s="282"/>
      <c r="EK950" s="457"/>
      <c r="EL950" s="457"/>
      <c r="EM950" s="457"/>
      <c r="EN950" s="457"/>
      <c r="EO950" s="457"/>
      <c r="EP950" s="548"/>
      <c r="EQ950" s="548"/>
      <c r="ER950" s="457"/>
      <c r="ES950" s="548"/>
      <c r="ET950" s="548"/>
      <c r="EU950" s="457"/>
      <c r="EV950" s="457"/>
      <c r="EW950" s="233"/>
      <c r="EX950" s="992">
        <v>75</v>
      </c>
      <c r="EY950" s="950">
        <v>8316</v>
      </c>
      <c r="EZ950" s="950">
        <v>4000</v>
      </c>
      <c r="FA950" s="950">
        <v>38220</v>
      </c>
      <c r="FB950" s="950">
        <v>2114</v>
      </c>
      <c r="FC950" s="951">
        <f t="shared" si="43"/>
        <v>269.3236</v>
      </c>
      <c r="FD950" s="607">
        <f t="shared" si="41"/>
        <v>5117.1484</v>
      </c>
      <c r="FE950" s="93"/>
      <c r="FF950" s="93"/>
      <c r="FG950" s="93"/>
      <c r="FH950" s="93"/>
      <c r="FI950" s="589"/>
      <c r="FJ950" s="589"/>
      <c r="FK950" s="589"/>
      <c r="FL950" s="591"/>
      <c r="FM950" s="952"/>
      <c r="FN950" s="952"/>
      <c r="FO950" s="953"/>
      <c r="FP950" s="544"/>
      <c r="FQ950" s="93"/>
      <c r="FR950" s="101"/>
      <c r="FS950" s="954">
        <f t="shared" si="42"/>
        <v>0.29210000000000003</v>
      </c>
      <c r="FT950" s="93"/>
      <c r="FU950" s="955">
        <f t="shared" si="44"/>
        <v>25.420875420875422</v>
      </c>
      <c r="FV950" s="954">
        <f t="shared" si="45"/>
        <v>0.2693236</v>
      </c>
      <c r="FW950" s="93"/>
      <c r="FX950" s="93"/>
      <c r="FY950" s="93"/>
      <c r="FZ950" s="93"/>
      <c r="GA950" s="93"/>
      <c r="GB950" s="93"/>
      <c r="GC950" s="260"/>
      <c r="GD950" s="260"/>
      <c r="GE950" s="260"/>
      <c r="GF950" s="260"/>
      <c r="GG950" s="260"/>
      <c r="GH950" s="260"/>
      <c r="GI950" s="260"/>
      <c r="GJ950" s="260"/>
      <c r="GK950" s="260"/>
      <c r="GL950" s="260"/>
      <c r="GM950" s="260"/>
      <c r="GN950" s="260"/>
      <c r="GO950" s="260"/>
      <c r="GP950" s="260"/>
      <c r="GQ950" s="260"/>
    </row>
    <row r="951" spans="1:199" s="63" customFormat="1" hidden="1" x14ac:dyDescent="0.25">
      <c r="A951" s="101">
        <v>832</v>
      </c>
      <c r="B951" s="228">
        <f>COUNTIFS($E$1:E951,E951,$G$1:G951,G951)</f>
        <v>2</v>
      </c>
      <c r="C951" s="228"/>
      <c r="D951" s="966">
        <v>11044</v>
      </c>
      <c r="E951" s="233" t="s">
        <v>2286</v>
      </c>
      <c r="F951" s="107" t="s">
        <v>2287</v>
      </c>
      <c r="G951" s="230">
        <v>6601090188</v>
      </c>
      <c r="H951" s="230">
        <f t="shared" si="57"/>
        <v>53</v>
      </c>
      <c r="I951" s="107" t="s">
        <v>2597</v>
      </c>
      <c r="J951" s="107" t="s">
        <v>34</v>
      </c>
      <c r="K951" s="749" t="s">
        <v>53</v>
      </c>
      <c r="L951" s="107" t="s">
        <v>48</v>
      </c>
      <c r="M951" s="230">
        <v>32</v>
      </c>
      <c r="N951" s="108" t="s">
        <v>757</v>
      </c>
      <c r="O951" s="108" t="s">
        <v>863</v>
      </c>
      <c r="P951" s="227"/>
      <c r="Q951" s="226" t="s">
        <v>2595</v>
      </c>
      <c r="R951" s="750"/>
      <c r="S951" s="750"/>
      <c r="T951" s="181"/>
      <c r="U951" s="181"/>
      <c r="V951" s="181"/>
      <c r="W951" s="751" t="s">
        <v>2601</v>
      </c>
      <c r="X951" s="751"/>
      <c r="Y951" s="181"/>
      <c r="Z951" s="168"/>
      <c r="AA951" s="73"/>
      <c r="AB951" s="227" t="s">
        <v>2513</v>
      </c>
      <c r="AC951" s="86"/>
      <c r="AD951" s="755">
        <v>2530</v>
      </c>
      <c r="AE951" s="755">
        <v>80900</v>
      </c>
      <c r="AH951" s="116" t="s">
        <v>161</v>
      </c>
      <c r="AI951" s="755">
        <v>10000</v>
      </c>
      <c r="AJ951" s="116" t="s">
        <v>2576</v>
      </c>
      <c r="AK951" s="224"/>
      <c r="AL951" s="755"/>
      <c r="AM951" s="224"/>
      <c r="AN951" s="224"/>
      <c r="AO951" s="224"/>
      <c r="AP951" s="756">
        <v>11.6</v>
      </c>
      <c r="AQ951" s="757">
        <v>5.0999999999999996</v>
      </c>
      <c r="AR951" s="758">
        <v>82.9</v>
      </c>
      <c r="AS951" s="759">
        <f t="shared" si="46"/>
        <v>99.6</v>
      </c>
      <c r="AT951" s="760">
        <f t="shared" si="47"/>
        <v>2.2745098039215685</v>
      </c>
      <c r="AU951" s="22">
        <f t="shared" si="48"/>
        <v>188.55686274509804</v>
      </c>
      <c r="AV951" s="761">
        <f t="shared" si="49"/>
        <v>0.13181818181818181</v>
      </c>
      <c r="AW951" s="224">
        <v>10.9</v>
      </c>
      <c r="AX951" s="762">
        <v>0.1</v>
      </c>
      <c r="AY951" s="224">
        <v>1</v>
      </c>
      <c r="AZ951" s="224" t="s">
        <v>754</v>
      </c>
      <c r="BA951" s="763">
        <v>44.1</v>
      </c>
      <c r="BB951" s="87" t="s">
        <v>754</v>
      </c>
      <c r="BC951" s="69">
        <v>0.3</v>
      </c>
      <c r="BD951" s="69"/>
      <c r="BE951" s="224"/>
      <c r="BF951" s="224"/>
      <c r="BG951" s="224"/>
      <c r="BH951" s="224"/>
      <c r="BI951" s="87"/>
      <c r="BJ951" s="224">
        <v>64.599999999999994</v>
      </c>
      <c r="BK951" s="224">
        <v>35.4</v>
      </c>
      <c r="BL951" s="764">
        <f t="shared" si="50"/>
        <v>1.8248587570621468</v>
      </c>
      <c r="BM951" s="765">
        <v>0.4</v>
      </c>
      <c r="BN951" s="224" t="s">
        <v>754</v>
      </c>
      <c r="BO951" s="224">
        <v>23.9</v>
      </c>
      <c r="BP951" s="87">
        <v>37.700000000000003</v>
      </c>
      <c r="BQ951" s="159"/>
      <c r="BR951" s="766">
        <f t="shared" si="51"/>
        <v>3.8403</v>
      </c>
      <c r="BS951" s="69">
        <v>90.6</v>
      </c>
      <c r="BT951" s="69">
        <v>15709</v>
      </c>
      <c r="BU951" s="766">
        <f t="shared" si="52"/>
        <v>9.4000000000000057</v>
      </c>
      <c r="BV951" s="766">
        <f t="shared" si="53"/>
        <v>4.9979999999999993</v>
      </c>
      <c r="BW951" s="69">
        <v>45</v>
      </c>
      <c r="BX951" s="767">
        <f t="shared" si="54"/>
        <v>2.2949999999999999</v>
      </c>
      <c r="BY951" s="69">
        <v>30.3</v>
      </c>
      <c r="BZ951" s="768">
        <f t="shared" si="55"/>
        <v>1.5453000000000001</v>
      </c>
      <c r="CA951" s="69">
        <v>22.7</v>
      </c>
      <c r="CB951" s="768">
        <f t="shared" si="56"/>
        <v>1.1576999999999997</v>
      </c>
      <c r="CC951" s="69">
        <v>0</v>
      </c>
      <c r="CD951" s="224"/>
      <c r="CE951" s="224"/>
      <c r="CF951" s="224"/>
      <c r="CG951" s="224"/>
      <c r="CH951" s="224"/>
      <c r="CI951" s="224"/>
      <c r="CJ951" s="224"/>
      <c r="CK951" s="224"/>
      <c r="CL951" s="224"/>
      <c r="CM951" s="224"/>
      <c r="CN951" s="245"/>
      <c r="CO951" s="18"/>
      <c r="CP951" s="18"/>
      <c r="CQ951" s="18"/>
      <c r="CR951" s="18"/>
      <c r="CS951" s="18"/>
      <c r="CT951" s="18"/>
      <c r="CU951" s="769"/>
      <c r="CV951" s="86"/>
      <c r="CW951" s="224"/>
      <c r="CX951" s="224"/>
      <c r="CY951" s="224"/>
      <c r="CZ951" s="224" t="s">
        <v>936</v>
      </c>
      <c r="DA951" s="770" t="s">
        <v>936</v>
      </c>
      <c r="DB951" s="771"/>
      <c r="DC951" s="779" t="s">
        <v>2528</v>
      </c>
      <c r="DD951" s="224"/>
      <c r="DE951" s="224"/>
      <c r="DF951" s="224"/>
      <c r="DG951" s="224"/>
      <c r="DH951" s="224"/>
      <c r="DI951" s="68"/>
      <c r="DJ951" s="224"/>
      <c r="DK951" s="224"/>
      <c r="DL951" s="224"/>
      <c r="DM951" s="224"/>
      <c r="DN951" s="775" t="s">
        <v>1151</v>
      </c>
      <c r="DO951" s="224"/>
      <c r="DP951" s="545" t="s">
        <v>161</v>
      </c>
      <c r="DQ951" s="230"/>
      <c r="DR951" s="547"/>
      <c r="DS951" s="547"/>
      <c r="DT951" s="230"/>
      <c r="DU951" s="230"/>
      <c r="DV951" s="230"/>
      <c r="DW951" s="230"/>
      <c r="DX951" s="223" t="s">
        <v>863</v>
      </c>
      <c r="DY951" s="223" t="s">
        <v>863</v>
      </c>
      <c r="DZ951" s="223" t="s">
        <v>863</v>
      </c>
      <c r="EA951" s="223" t="s">
        <v>863</v>
      </c>
      <c r="EB951" s="223" t="s">
        <v>863</v>
      </c>
      <c r="EC951" s="223" t="s">
        <v>863</v>
      </c>
      <c r="ED951" s="223" t="s">
        <v>863</v>
      </c>
      <c r="EE951" s="223" t="s">
        <v>863</v>
      </c>
      <c r="EF951" s="223" t="s">
        <v>863</v>
      </c>
      <c r="EG951" s="223" t="s">
        <v>863</v>
      </c>
      <c r="EH951" s="547"/>
      <c r="EI951" s="282"/>
      <c r="EJ951" s="282"/>
      <c r="EK951" s="457"/>
      <c r="EL951" s="457"/>
      <c r="EM951" s="457"/>
      <c r="EN951" s="457"/>
      <c r="EO951" s="457"/>
      <c r="EP951" s="548"/>
      <c r="EQ951" s="548"/>
      <c r="ER951" s="457"/>
      <c r="ES951" s="548"/>
      <c r="ET951" s="548"/>
      <c r="EU951" s="457"/>
      <c r="EV951" s="457"/>
      <c r="EW951" s="233"/>
      <c r="EX951" s="992">
        <v>75</v>
      </c>
      <c r="EY951" s="950">
        <v>32594</v>
      </c>
      <c r="EZ951" s="950">
        <v>4000</v>
      </c>
      <c r="FA951" s="950">
        <v>38220</v>
      </c>
      <c r="FB951" s="950">
        <v>19720</v>
      </c>
      <c r="FC951" s="951">
        <f t="shared" si="43"/>
        <v>2512.3279999999995</v>
      </c>
      <c r="FD951" s="607">
        <f t="shared" si="41"/>
        <v>80394.495999999985</v>
      </c>
      <c r="FE951" s="93"/>
      <c r="FF951" s="93"/>
      <c r="FG951" s="93"/>
      <c r="FH951" s="93"/>
      <c r="FI951" s="589"/>
      <c r="FJ951" s="589"/>
      <c r="FK951" s="589"/>
      <c r="FL951" s="591"/>
      <c r="FM951" s="952"/>
      <c r="FN951" s="952"/>
      <c r="FO951" s="953"/>
      <c r="FP951" s="544"/>
      <c r="FQ951" s="93"/>
      <c r="FR951" s="101"/>
      <c r="FS951" s="954">
        <f t="shared" si="42"/>
        <v>2.5299999999999998</v>
      </c>
      <c r="FT951" s="93"/>
      <c r="FU951" s="955">
        <f t="shared" si="44"/>
        <v>60.501932871080569</v>
      </c>
      <c r="FV951" s="954">
        <f t="shared" si="45"/>
        <v>2.5123279999999997</v>
      </c>
      <c r="FW951" s="93"/>
      <c r="FX951" s="93"/>
      <c r="FY951" s="93"/>
      <c r="FZ951" s="93"/>
      <c r="GA951" s="93"/>
      <c r="GB951" s="93"/>
      <c r="GC951" s="260"/>
      <c r="GD951" s="260"/>
      <c r="GE951" s="260"/>
      <c r="GF951" s="260"/>
      <c r="GG951" s="260"/>
      <c r="GH951" s="260"/>
      <c r="GI951" s="260"/>
      <c r="GJ951" s="260"/>
      <c r="GK951" s="260"/>
      <c r="GL951" s="260"/>
      <c r="GM951" s="260"/>
      <c r="GN951" s="260"/>
      <c r="GO951" s="260"/>
      <c r="GP951" s="260"/>
      <c r="GQ951" s="260"/>
    </row>
    <row r="952" spans="1:199" s="63" customFormat="1" hidden="1" x14ac:dyDescent="0.25">
      <c r="A952" s="101">
        <v>833</v>
      </c>
      <c r="B952" s="228">
        <f>COUNTIFS($E$1:E952,E952,$G$1:G952,G952)</f>
        <v>1</v>
      </c>
      <c r="C952" s="228"/>
      <c r="D952" s="966">
        <v>11052</v>
      </c>
      <c r="E952" s="233" t="s">
        <v>2602</v>
      </c>
      <c r="F952" s="107" t="s">
        <v>580</v>
      </c>
      <c r="G952" s="230">
        <v>525316312</v>
      </c>
      <c r="H952" s="230">
        <f t="shared" si="57"/>
        <v>67</v>
      </c>
      <c r="I952" s="107" t="s">
        <v>2603</v>
      </c>
      <c r="J952" s="107" t="s">
        <v>2604</v>
      </c>
      <c r="K952" s="749" t="s">
        <v>53</v>
      </c>
      <c r="L952" s="107" t="s">
        <v>48</v>
      </c>
      <c r="M952" s="230">
        <v>10.5</v>
      </c>
      <c r="N952" s="108" t="s">
        <v>1218</v>
      </c>
      <c r="O952" s="108" t="s">
        <v>965</v>
      </c>
      <c r="P952" s="227"/>
      <c r="Q952" s="226" t="s">
        <v>2595</v>
      </c>
      <c r="R952" s="750"/>
      <c r="S952" s="750"/>
      <c r="T952" s="181"/>
      <c r="U952" s="181"/>
      <c r="V952" s="181"/>
      <c r="W952" s="751" t="s">
        <v>2601</v>
      </c>
      <c r="X952" s="751"/>
      <c r="Y952" s="181"/>
      <c r="Z952" s="168"/>
      <c r="AA952" s="73"/>
      <c r="AB952" s="227" t="s">
        <v>2519</v>
      </c>
      <c r="AC952" s="86"/>
      <c r="AD952" s="755">
        <v>3580</v>
      </c>
      <c r="AE952" s="755">
        <v>37500</v>
      </c>
      <c r="AF952" s="68">
        <v>3</v>
      </c>
      <c r="AG952" s="68">
        <v>4.7</v>
      </c>
      <c r="AH952" s="116" t="s">
        <v>158</v>
      </c>
      <c r="AI952" s="755">
        <v>5000</v>
      </c>
      <c r="AJ952" s="116" t="s">
        <v>2576</v>
      </c>
      <c r="AK952" s="224"/>
      <c r="AL952" s="755"/>
      <c r="AM952" s="224"/>
      <c r="AN952" s="224"/>
      <c r="AO952" s="224"/>
      <c r="AP952" s="756">
        <v>39</v>
      </c>
      <c r="AQ952" s="757">
        <v>21.6</v>
      </c>
      <c r="AR952" s="758">
        <v>38.9</v>
      </c>
      <c r="AS952" s="759">
        <f t="shared" si="46"/>
        <v>99.5</v>
      </c>
      <c r="AT952" s="760">
        <f t="shared" si="47"/>
        <v>1.8055555555555554</v>
      </c>
      <c r="AU952" s="22">
        <f t="shared" si="48"/>
        <v>70.2361111111111</v>
      </c>
      <c r="AV952" s="761">
        <f t="shared" si="49"/>
        <v>0.64462809917355368</v>
      </c>
      <c r="AW952" s="224">
        <v>36.5</v>
      </c>
      <c r="AX952" s="762">
        <v>0.4</v>
      </c>
      <c r="AY952" s="224">
        <v>1</v>
      </c>
      <c r="AZ952" s="224" t="s">
        <v>754</v>
      </c>
      <c r="BA952" s="763">
        <v>26.5</v>
      </c>
      <c r="BB952" s="87" t="s">
        <v>754</v>
      </c>
      <c r="BC952" s="69">
        <v>0.3</v>
      </c>
      <c r="BD952" s="69"/>
      <c r="BE952" s="224"/>
      <c r="BF952" s="224"/>
      <c r="BG952" s="224"/>
      <c r="BH952" s="224"/>
      <c r="BI952" s="87"/>
      <c r="BJ952" s="224">
        <v>48.4</v>
      </c>
      <c r="BK952" s="224">
        <v>51.6</v>
      </c>
      <c r="BL952" s="764">
        <f t="shared" si="50"/>
        <v>0.93798449612403101</v>
      </c>
      <c r="BM952" s="765">
        <v>0.5</v>
      </c>
      <c r="BN952" s="224" t="s">
        <v>754</v>
      </c>
      <c r="BO952" s="224">
        <v>55.7</v>
      </c>
      <c r="BP952" s="87">
        <v>71.8</v>
      </c>
      <c r="BQ952" s="159"/>
      <c r="BR952" s="766">
        <f t="shared" si="51"/>
        <v>17.798400000000001</v>
      </c>
      <c r="BS952" s="69">
        <v>85.2</v>
      </c>
      <c r="BT952" s="69">
        <v>19714</v>
      </c>
      <c r="BU952" s="766">
        <f t="shared" si="52"/>
        <v>14.799999999999997</v>
      </c>
      <c r="BV952" s="766">
        <f t="shared" si="53"/>
        <v>21.362400000000001</v>
      </c>
      <c r="BW952" s="69">
        <v>32.5</v>
      </c>
      <c r="BX952" s="767">
        <f t="shared" si="54"/>
        <v>7.02</v>
      </c>
      <c r="BY952" s="69">
        <v>49.9</v>
      </c>
      <c r="BZ952" s="768">
        <f t="shared" si="55"/>
        <v>10.778400000000001</v>
      </c>
      <c r="CA952" s="69">
        <v>16.5</v>
      </c>
      <c r="CB952" s="768">
        <f t="shared" si="56"/>
        <v>3.5640000000000005</v>
      </c>
      <c r="CC952" s="69">
        <v>0.04</v>
      </c>
      <c r="CD952" s="224"/>
      <c r="CE952" s="224"/>
      <c r="CF952" s="224"/>
      <c r="CG952" s="224"/>
      <c r="CH952" s="224"/>
      <c r="CI952" s="224"/>
      <c r="CJ952" s="224"/>
      <c r="CK952" s="224"/>
      <c r="CL952" s="224"/>
      <c r="CM952" s="224"/>
      <c r="CN952" s="245"/>
      <c r="CO952" s="18"/>
      <c r="CP952" s="18"/>
      <c r="CQ952" s="18"/>
      <c r="CR952" s="18"/>
      <c r="CS952" s="18"/>
      <c r="CT952" s="18"/>
      <c r="CU952" s="769"/>
      <c r="CV952" s="86"/>
      <c r="CW952" s="224"/>
      <c r="CX952" s="224"/>
      <c r="CY952" s="224"/>
      <c r="CZ952" s="224" t="s">
        <v>1291</v>
      </c>
      <c r="DA952" s="770" t="s">
        <v>1291</v>
      </c>
      <c r="DB952" s="771"/>
      <c r="DC952" s="779" t="s">
        <v>2605</v>
      </c>
      <c r="DD952" s="224"/>
      <c r="DE952" s="224"/>
      <c r="DF952" s="224"/>
      <c r="DG952" s="224"/>
      <c r="DH952" s="224"/>
      <c r="DI952" s="68"/>
      <c r="DJ952" s="224"/>
      <c r="DK952" s="224"/>
      <c r="DL952" s="224"/>
      <c r="DM952" s="224"/>
      <c r="DN952" s="65" t="s">
        <v>1152</v>
      </c>
      <c r="DO952" s="224"/>
      <c r="DP952" s="545" t="s">
        <v>158</v>
      </c>
      <c r="DQ952" s="230"/>
      <c r="DR952" s="547"/>
      <c r="DS952" s="547"/>
      <c r="DT952" s="230"/>
      <c r="DU952" s="230"/>
      <c r="DV952" s="230"/>
      <c r="DW952" s="230"/>
      <c r="DX952" s="223" t="s">
        <v>863</v>
      </c>
      <c r="DY952" s="223" t="s">
        <v>863</v>
      </c>
      <c r="DZ952" s="223" t="s">
        <v>863</v>
      </c>
      <c r="EA952" s="223" t="s">
        <v>863</v>
      </c>
      <c r="EB952" s="223" t="s">
        <v>863</v>
      </c>
      <c r="EC952" s="223" t="s">
        <v>863</v>
      </c>
      <c r="ED952" s="223" t="s">
        <v>863</v>
      </c>
      <c r="EE952" s="223" t="s">
        <v>863</v>
      </c>
      <c r="EF952" s="223" t="s">
        <v>863</v>
      </c>
      <c r="EG952" s="223" t="s">
        <v>863</v>
      </c>
      <c r="EH952" s="547"/>
      <c r="EI952" s="282"/>
      <c r="EJ952" s="282"/>
      <c r="EK952" s="457"/>
      <c r="EL952" s="457"/>
      <c r="EM952" s="457"/>
      <c r="EN952" s="457"/>
      <c r="EO952" s="457"/>
      <c r="EP952" s="548"/>
      <c r="EQ952" s="548"/>
      <c r="ER952" s="457"/>
      <c r="ES952" s="548"/>
      <c r="ET952" s="548"/>
      <c r="EU952" s="457"/>
      <c r="EV952" s="457"/>
      <c r="EW952" s="233"/>
      <c r="EX952" s="992">
        <v>75</v>
      </c>
      <c r="EY952" s="950">
        <v>190894</v>
      </c>
      <c r="EZ952" s="950">
        <v>4000</v>
      </c>
      <c r="FA952" s="950">
        <v>38220</v>
      </c>
      <c r="FB952" s="950">
        <v>28853</v>
      </c>
      <c r="FC952" s="951">
        <f t="shared" si="43"/>
        <v>3675.8722000000007</v>
      </c>
      <c r="FD952" s="607">
        <f t="shared" si="41"/>
        <v>38596.658100000008</v>
      </c>
      <c r="FE952" s="93"/>
      <c r="FF952" s="93"/>
      <c r="FG952" s="93"/>
      <c r="FH952" s="93"/>
      <c r="FI952" s="589"/>
      <c r="FJ952" s="589"/>
      <c r="FK952" s="589"/>
      <c r="FL952" s="591"/>
      <c r="FM952" s="952"/>
      <c r="FN952" s="952"/>
      <c r="FO952" s="953"/>
      <c r="FP952" s="544"/>
      <c r="FQ952" s="93"/>
      <c r="FR952" s="101"/>
      <c r="FS952" s="954">
        <f t="shared" si="42"/>
        <v>3.58</v>
      </c>
      <c r="FT952" s="93"/>
      <c r="FU952" s="955">
        <f t="shared" si="44"/>
        <v>15.114670969228996</v>
      </c>
      <c r="FV952" s="954">
        <f t="shared" si="45"/>
        <v>3.6758722000000006</v>
      </c>
      <c r="FW952" s="93"/>
      <c r="FX952" s="93"/>
      <c r="FY952" s="93"/>
      <c r="FZ952" s="93"/>
      <c r="GA952" s="93"/>
      <c r="GB952" s="93"/>
      <c r="GC952" s="260"/>
      <c r="GD952" s="260"/>
      <c r="GE952" s="260"/>
      <c r="GF952" s="260"/>
      <c r="GG952" s="260"/>
      <c r="GH952" s="260"/>
      <c r="GI952" s="260"/>
      <c r="GJ952" s="260"/>
      <c r="GK952" s="260"/>
      <c r="GL952" s="260"/>
      <c r="GM952" s="260"/>
      <c r="GN952" s="260"/>
      <c r="GO952" s="260"/>
      <c r="GP952" s="260"/>
      <c r="GQ952" s="260"/>
    </row>
    <row r="953" spans="1:199" s="63" customFormat="1" hidden="1" x14ac:dyDescent="0.25">
      <c r="A953" s="101">
        <v>834</v>
      </c>
      <c r="B953" s="228">
        <f>COUNTIFS($E$1:E953,E953,$G$1:G953,G953)</f>
        <v>2</v>
      </c>
      <c r="C953" s="228"/>
      <c r="D953" s="966">
        <v>11053</v>
      </c>
      <c r="E953" s="233" t="s">
        <v>2571</v>
      </c>
      <c r="F953" s="107" t="s">
        <v>1752</v>
      </c>
      <c r="G953" s="230">
        <v>8106245785</v>
      </c>
      <c r="H953" s="230">
        <f t="shared" si="57"/>
        <v>38</v>
      </c>
      <c r="I953" s="107" t="s">
        <v>2603</v>
      </c>
      <c r="J953" s="107" t="s">
        <v>34</v>
      </c>
      <c r="K953" s="749" t="s">
        <v>53</v>
      </c>
      <c r="L953" s="107" t="s">
        <v>48</v>
      </c>
      <c r="M953" s="230">
        <v>24</v>
      </c>
      <c r="N953" s="108" t="s">
        <v>575</v>
      </c>
      <c r="O953" s="108" t="s">
        <v>965</v>
      </c>
      <c r="P953" s="227"/>
      <c r="Q953" s="226" t="s">
        <v>2595</v>
      </c>
      <c r="R953" s="750"/>
      <c r="S953" s="750"/>
      <c r="T953" s="181"/>
      <c r="U953" s="181"/>
      <c r="V953" s="181"/>
      <c r="W953" s="751" t="s">
        <v>2601</v>
      </c>
      <c r="X953" s="751"/>
      <c r="Y953" s="181"/>
      <c r="Z953" s="168"/>
      <c r="AA953" s="73"/>
      <c r="AB953" s="227" t="s">
        <v>2519</v>
      </c>
      <c r="AC953" s="86"/>
      <c r="AD953" s="755">
        <v>123</v>
      </c>
      <c r="AE953" s="755">
        <v>2900</v>
      </c>
      <c r="AH953" s="116" t="s">
        <v>158</v>
      </c>
      <c r="AI953" s="755">
        <v>300</v>
      </c>
      <c r="AJ953" s="116" t="s">
        <v>2576</v>
      </c>
      <c r="AK953" s="224"/>
      <c r="AL953" s="755"/>
      <c r="AM953" s="224"/>
      <c r="AN953" s="224"/>
      <c r="AO953" s="224"/>
      <c r="AP953" s="756">
        <v>31.4</v>
      </c>
      <c r="AQ953" s="757">
        <v>63.2</v>
      </c>
      <c r="AR953" s="758">
        <v>4.3</v>
      </c>
      <c r="AS953" s="759">
        <f t="shared" si="46"/>
        <v>98.9</v>
      </c>
      <c r="AT953" s="760">
        <f t="shared" si="47"/>
        <v>0.49683544303797461</v>
      </c>
      <c r="AU953" s="22">
        <f t="shared" si="48"/>
        <v>2.1363924050632908</v>
      </c>
      <c r="AV953" s="761">
        <f t="shared" si="49"/>
        <v>0.46518518518518515</v>
      </c>
      <c r="AW953" s="224">
        <v>25.4</v>
      </c>
      <c r="AX953" s="762">
        <v>2.6</v>
      </c>
      <c r="AY953" s="224">
        <v>8.3000000000000007</v>
      </c>
      <c r="AZ953" s="224" t="s">
        <v>754</v>
      </c>
      <c r="BA953" s="763">
        <v>9.6999999999999993</v>
      </c>
      <c r="BB953" s="87" t="s">
        <v>754</v>
      </c>
      <c r="BC953" s="69">
        <v>0.1</v>
      </c>
      <c r="BD953" s="69"/>
      <c r="BE953" s="224"/>
      <c r="BF953" s="224"/>
      <c r="BG953" s="224"/>
      <c r="BH953" s="224"/>
      <c r="BI953" s="87"/>
      <c r="BJ953" s="224">
        <v>43.4</v>
      </c>
      <c r="BK953" s="224">
        <v>56.6</v>
      </c>
      <c r="BL953" s="764">
        <f t="shared" si="50"/>
        <v>0.7667844522968198</v>
      </c>
      <c r="BM953" s="765">
        <v>0.4</v>
      </c>
      <c r="BN953" s="224" t="s">
        <v>754</v>
      </c>
      <c r="BO953" s="224">
        <v>37.700000000000003</v>
      </c>
      <c r="BP953" s="87">
        <v>50.1</v>
      </c>
      <c r="BQ953" s="159"/>
      <c r="BR953" s="766">
        <f t="shared" si="51"/>
        <v>47.652800000000006</v>
      </c>
      <c r="BS953" s="69">
        <v>92.3</v>
      </c>
      <c r="BT953" s="69">
        <v>13764</v>
      </c>
      <c r="BU953" s="766">
        <f t="shared" si="52"/>
        <v>7.7000000000000028</v>
      </c>
      <c r="BV953" s="766">
        <f t="shared" si="53"/>
        <v>62.125600000000006</v>
      </c>
      <c r="BW953" s="69">
        <v>39.200000000000003</v>
      </c>
      <c r="BX953" s="767">
        <f t="shared" si="54"/>
        <v>24.774400000000004</v>
      </c>
      <c r="BY953" s="69">
        <v>36.200000000000003</v>
      </c>
      <c r="BZ953" s="768">
        <f t="shared" si="55"/>
        <v>22.878400000000003</v>
      </c>
      <c r="CA953" s="69">
        <v>22.9</v>
      </c>
      <c r="CB953" s="768">
        <f t="shared" si="56"/>
        <v>14.472799999999999</v>
      </c>
      <c r="CC953" s="69">
        <v>0</v>
      </c>
      <c r="CD953" s="224"/>
      <c r="CE953" s="224"/>
      <c r="CF953" s="224"/>
      <c r="CG953" s="224"/>
      <c r="CH953" s="224"/>
      <c r="CI953" s="224"/>
      <c r="CJ953" s="224"/>
      <c r="CK953" s="224"/>
      <c r="CL953" s="224"/>
      <c r="CM953" s="224"/>
      <c r="CN953" s="245"/>
      <c r="CO953" s="18"/>
      <c r="CP953" s="18"/>
      <c r="CQ953" s="18"/>
      <c r="CR953" s="18"/>
      <c r="CS953" s="18"/>
      <c r="CT953" s="18"/>
      <c r="CU953" s="769"/>
      <c r="CV953" s="86"/>
      <c r="CW953" s="224"/>
      <c r="CX953" s="224"/>
      <c r="CY953" s="224"/>
      <c r="CZ953" s="224" t="s">
        <v>927</v>
      </c>
      <c r="DA953" s="770" t="s">
        <v>927</v>
      </c>
      <c r="DB953" s="771"/>
      <c r="DC953" s="779" t="s">
        <v>2606</v>
      </c>
      <c r="DD953" s="224"/>
      <c r="DE953" s="224"/>
      <c r="DF953" s="224"/>
      <c r="DG953" s="224"/>
      <c r="DH953" s="224"/>
      <c r="DI953" s="68"/>
      <c r="DJ953" s="224"/>
      <c r="DK953" s="224"/>
      <c r="DL953" s="224"/>
      <c r="DM953" s="224"/>
      <c r="DN953" s="65" t="s">
        <v>1151</v>
      </c>
      <c r="DO953" s="224"/>
      <c r="DP953" s="545" t="s">
        <v>158</v>
      </c>
      <c r="DQ953" s="230"/>
      <c r="DR953" s="547"/>
      <c r="DS953" s="547"/>
      <c r="DT953" s="230"/>
      <c r="DU953" s="230"/>
      <c r="DV953" s="230"/>
      <c r="DW953" s="230"/>
      <c r="DX953" s="223" t="s">
        <v>863</v>
      </c>
      <c r="DY953" s="223" t="s">
        <v>863</v>
      </c>
      <c r="DZ953" s="223" t="s">
        <v>863</v>
      </c>
      <c r="EA953" s="223" t="s">
        <v>863</v>
      </c>
      <c r="EB953" s="223" t="s">
        <v>863</v>
      </c>
      <c r="EC953" s="223" t="s">
        <v>863</v>
      </c>
      <c r="ED953" s="223" t="s">
        <v>863</v>
      </c>
      <c r="EE953" s="223" t="s">
        <v>863</v>
      </c>
      <c r="EF953" s="223" t="s">
        <v>863</v>
      </c>
      <c r="EG953" s="223" t="s">
        <v>863</v>
      </c>
      <c r="EH953" s="547"/>
      <c r="EI953" s="282"/>
      <c r="EJ953" s="282"/>
      <c r="EK953" s="457"/>
      <c r="EL953" s="457"/>
      <c r="EM953" s="457"/>
      <c r="EN953" s="457"/>
      <c r="EO953" s="457"/>
      <c r="EP953" s="548"/>
      <c r="EQ953" s="548"/>
      <c r="ER953" s="457"/>
      <c r="ES953" s="548"/>
      <c r="ET953" s="548"/>
      <c r="EU953" s="457"/>
      <c r="EV953" s="457"/>
      <c r="EW953" s="233"/>
      <c r="EX953" s="992">
        <v>75</v>
      </c>
      <c r="EY953" s="950">
        <v>65634</v>
      </c>
      <c r="EZ953" s="950">
        <v>4000</v>
      </c>
      <c r="FA953" s="950">
        <v>38220</v>
      </c>
      <c r="FB953" s="950">
        <v>930</v>
      </c>
      <c r="FC953" s="951">
        <f t="shared" si="43"/>
        <v>118.482</v>
      </c>
      <c r="FD953" s="607">
        <f t="shared" si="41"/>
        <v>2843.5680000000002</v>
      </c>
      <c r="FE953" s="93"/>
      <c r="FF953" s="93"/>
      <c r="FG953" s="93"/>
      <c r="FH953" s="93"/>
      <c r="FI953" s="589"/>
      <c r="FJ953" s="589"/>
      <c r="FK953" s="589"/>
      <c r="FL953" s="591"/>
      <c r="FM953" s="952"/>
      <c r="FN953" s="952"/>
      <c r="FO953" s="953"/>
      <c r="FP953" s="544"/>
      <c r="FQ953" s="93"/>
      <c r="FR953" s="101"/>
      <c r="FS953" s="954">
        <f t="shared" si="42"/>
        <v>0.123</v>
      </c>
      <c r="FT953" s="93"/>
      <c r="FU953" s="955">
        <f t="shared" si="44"/>
        <v>1.4169485327726483</v>
      </c>
      <c r="FV953" s="954">
        <f t="shared" si="45"/>
        <v>0.118482</v>
      </c>
      <c r="FW953" s="93"/>
      <c r="FX953" s="93"/>
      <c r="FY953" s="93"/>
      <c r="FZ953" s="93"/>
      <c r="GA953" s="93"/>
      <c r="GB953" s="93"/>
      <c r="GC953" s="260"/>
      <c r="GD953" s="260"/>
      <c r="GE953" s="260"/>
      <c r="GF953" s="260"/>
      <c r="GG953" s="260"/>
      <c r="GH953" s="260"/>
      <c r="GI953" s="260"/>
      <c r="GJ953" s="260"/>
      <c r="GK953" s="260"/>
      <c r="GL953" s="260"/>
      <c r="GM953" s="260"/>
      <c r="GN953" s="260"/>
      <c r="GO953" s="260"/>
      <c r="GP953" s="260"/>
      <c r="GQ953" s="260"/>
    </row>
    <row r="954" spans="1:199" s="63" customFormat="1" hidden="1" x14ac:dyDescent="0.25">
      <c r="A954" s="101">
        <v>835</v>
      </c>
      <c r="B954" s="228">
        <f>COUNTIFS($E$1:E954,E954,$G$1:G954,G954)</f>
        <v>1</v>
      </c>
      <c r="C954" s="228"/>
      <c r="D954" s="966">
        <v>11057</v>
      </c>
      <c r="E954" s="233" t="s">
        <v>2607</v>
      </c>
      <c r="F954" s="107" t="s">
        <v>33</v>
      </c>
      <c r="G954" s="230">
        <v>515607147</v>
      </c>
      <c r="H954" s="230">
        <f t="shared" si="57"/>
        <v>68</v>
      </c>
      <c r="I954" s="107" t="s">
        <v>2608</v>
      </c>
      <c r="J954" s="107" t="s">
        <v>34</v>
      </c>
      <c r="K954" s="749" t="s">
        <v>53</v>
      </c>
      <c r="L954" s="107" t="s">
        <v>48</v>
      </c>
      <c r="M954" s="230">
        <v>11</v>
      </c>
      <c r="N954" s="108" t="s">
        <v>2282</v>
      </c>
      <c r="O954" s="108" t="s">
        <v>863</v>
      </c>
      <c r="P954" s="227"/>
      <c r="Q954" s="226" t="s">
        <v>2595</v>
      </c>
      <c r="R954" s="750"/>
      <c r="S954" s="750"/>
      <c r="T954" s="181"/>
      <c r="U954" s="181"/>
      <c r="V954" s="181"/>
      <c r="W954" s="751" t="s">
        <v>2601</v>
      </c>
      <c r="X954" s="751"/>
      <c r="Y954" s="181"/>
      <c r="Z954" s="168"/>
      <c r="AA954" s="73"/>
      <c r="AB954" s="227" t="s">
        <v>2527</v>
      </c>
      <c r="AC954" s="86"/>
      <c r="AD954" s="755">
        <v>166</v>
      </c>
      <c r="AE954" s="755">
        <v>1800</v>
      </c>
      <c r="AH954" s="116" t="s">
        <v>161</v>
      </c>
      <c r="AI954" s="755">
        <v>200</v>
      </c>
      <c r="AJ954" s="116" t="s">
        <v>2576</v>
      </c>
      <c r="AK954" s="224"/>
      <c r="AL954" s="755"/>
      <c r="AM954" s="224"/>
      <c r="AN954" s="224"/>
      <c r="AO954" s="224"/>
      <c r="AP954" s="756">
        <v>14.3</v>
      </c>
      <c r="AQ954" s="757">
        <v>80.7</v>
      </c>
      <c r="AR954" s="758">
        <v>4.7</v>
      </c>
      <c r="AS954" s="759">
        <f t="shared" si="46"/>
        <v>99.7</v>
      </c>
      <c r="AT954" s="760">
        <f t="shared" si="47"/>
        <v>0.17719950433705081</v>
      </c>
      <c r="AU954" s="22">
        <f t="shared" si="48"/>
        <v>0.83283767038413881</v>
      </c>
      <c r="AV954" s="761">
        <f t="shared" si="49"/>
        <v>0.16744730679156908</v>
      </c>
      <c r="AW954" s="224">
        <v>12.4</v>
      </c>
      <c r="AX954" s="762">
        <v>1</v>
      </c>
      <c r="AY954" s="224">
        <v>7.3</v>
      </c>
      <c r="AZ954" s="224" t="s">
        <v>754</v>
      </c>
      <c r="BA954" s="763">
        <v>11.7</v>
      </c>
      <c r="BB954" s="87" t="s">
        <v>754</v>
      </c>
      <c r="BC954" s="69">
        <v>0.03</v>
      </c>
      <c r="BD954" s="69"/>
      <c r="BE954" s="224"/>
      <c r="BF954" s="224"/>
      <c r="BG954" s="224"/>
      <c r="BH954" s="224"/>
      <c r="BI954" s="87"/>
      <c r="BJ954" s="224">
        <v>43.1</v>
      </c>
      <c r="BK954" s="224">
        <v>56.9</v>
      </c>
      <c r="BL954" s="764">
        <f t="shared" si="50"/>
        <v>0.75746924428822504</v>
      </c>
      <c r="BM954" s="765">
        <v>0.2</v>
      </c>
      <c r="BN954" s="224" t="s">
        <v>754</v>
      </c>
      <c r="BO954" s="224">
        <v>34.1</v>
      </c>
      <c r="BP954" s="87">
        <v>33.700000000000003</v>
      </c>
      <c r="BQ954" s="159"/>
      <c r="BR954" s="766">
        <f t="shared" si="51"/>
        <v>46.644599999999997</v>
      </c>
      <c r="BS954" s="69">
        <v>85.5</v>
      </c>
      <c r="BT954" s="69">
        <v>13265</v>
      </c>
      <c r="BU954" s="766">
        <f t="shared" si="52"/>
        <v>14.5</v>
      </c>
      <c r="BV954" s="766">
        <f t="shared" si="53"/>
        <v>79.893000000000001</v>
      </c>
      <c r="BW954" s="69">
        <v>36.4</v>
      </c>
      <c r="BX954" s="767">
        <f t="shared" si="54"/>
        <v>29.3748</v>
      </c>
      <c r="BY954" s="69">
        <v>21.4</v>
      </c>
      <c r="BZ954" s="768">
        <f t="shared" si="55"/>
        <v>17.2698</v>
      </c>
      <c r="CA954" s="69">
        <v>41.2</v>
      </c>
      <c r="CB954" s="768">
        <f t="shared" si="56"/>
        <v>33.248400000000004</v>
      </c>
      <c r="CC954" s="69">
        <v>3.3</v>
      </c>
      <c r="CD954" s="224"/>
      <c r="CE954" s="224"/>
      <c r="CF954" s="224"/>
      <c r="CG954" s="224"/>
      <c r="CH954" s="224"/>
      <c r="CI954" s="224"/>
      <c r="CJ954" s="224"/>
      <c r="CK954" s="224"/>
      <c r="CL954" s="224"/>
      <c r="CM954" s="224"/>
      <c r="CN954" s="245"/>
      <c r="CO954" s="18"/>
      <c r="CP954" s="18"/>
      <c r="CQ954" s="18"/>
      <c r="CR954" s="18"/>
      <c r="CS954" s="18"/>
      <c r="CT954" s="18"/>
      <c r="CU954" s="769"/>
      <c r="CV954" s="86"/>
      <c r="CW954" s="224"/>
      <c r="CX954" s="224"/>
      <c r="CY954" s="224"/>
      <c r="CZ954" s="224" t="s">
        <v>935</v>
      </c>
      <c r="DA954" s="770" t="s">
        <v>935</v>
      </c>
      <c r="DB954" s="771"/>
      <c r="DC954" s="779" t="s">
        <v>2609</v>
      </c>
      <c r="DD954" s="224"/>
      <c r="DE954" s="224"/>
      <c r="DF954" s="224"/>
      <c r="DG954" s="224"/>
      <c r="DH954" s="224"/>
      <c r="DI954" s="68"/>
      <c r="DJ954" s="224"/>
      <c r="DK954" s="224"/>
      <c r="DL954" s="224"/>
      <c r="DM954" s="224"/>
      <c r="DN954" s="775" t="s">
        <v>1152</v>
      </c>
      <c r="DO954" s="224"/>
      <c r="DP954" s="545" t="s">
        <v>161</v>
      </c>
      <c r="DQ954" s="230"/>
      <c r="DR954" s="547"/>
      <c r="DS954" s="547"/>
      <c r="DT954" s="230"/>
      <c r="DU954" s="230"/>
      <c r="DV954" s="230"/>
      <c r="DW954" s="230"/>
      <c r="DX954" s="230">
        <v>4.8</v>
      </c>
      <c r="DY954" s="223" t="s">
        <v>863</v>
      </c>
      <c r="DZ954" s="223" t="s">
        <v>863</v>
      </c>
      <c r="EA954" s="223" t="s">
        <v>863</v>
      </c>
      <c r="EB954" s="223" t="s">
        <v>863</v>
      </c>
      <c r="EC954" s="223" t="s">
        <v>863</v>
      </c>
      <c r="ED954" s="223" t="s">
        <v>863</v>
      </c>
      <c r="EE954" s="223" t="s">
        <v>863</v>
      </c>
      <c r="EF954" s="223" t="s">
        <v>863</v>
      </c>
      <c r="EG954" s="223" t="s">
        <v>863</v>
      </c>
      <c r="EH954" s="547"/>
      <c r="EI954" s="282"/>
      <c r="EJ954" s="282"/>
      <c r="EK954" s="457"/>
      <c r="EL954" s="457"/>
      <c r="EM954" s="457"/>
      <c r="EN954" s="457"/>
      <c r="EO954" s="457"/>
      <c r="EP954" s="548"/>
      <c r="EQ954" s="548"/>
      <c r="ER954" s="457"/>
      <c r="ES954" s="548"/>
      <c r="ET954" s="548"/>
      <c r="EU954" s="457"/>
      <c r="EV954" s="457"/>
      <c r="EW954" s="233"/>
      <c r="EX954" s="992">
        <v>75</v>
      </c>
      <c r="EY954" s="950">
        <v>32274</v>
      </c>
      <c r="EZ954" s="950">
        <v>4000</v>
      </c>
      <c r="FA954" s="950">
        <v>38220</v>
      </c>
      <c r="FB954" s="950">
        <v>1264</v>
      </c>
      <c r="FC954" s="951">
        <f t="shared" si="43"/>
        <v>161.03360000000001</v>
      </c>
      <c r="FD954" s="607">
        <f t="shared" si="41"/>
        <v>1771.3696</v>
      </c>
      <c r="FE954" s="93"/>
      <c r="FF954" s="93"/>
      <c r="FG954" s="93"/>
      <c r="FH954" s="93"/>
      <c r="FI954" s="589"/>
      <c r="FJ954" s="589"/>
      <c r="FK954" s="589"/>
      <c r="FL954" s="591"/>
      <c r="FM954" s="952"/>
      <c r="FN954" s="952"/>
      <c r="FO954" s="953"/>
      <c r="FP954" s="544"/>
      <c r="FQ954" s="93"/>
      <c r="FR954" s="101"/>
      <c r="FS954" s="954">
        <f t="shared" si="42"/>
        <v>0.16600000000000001</v>
      </c>
      <c r="FT954" s="93"/>
      <c r="FU954" s="955">
        <f t="shared" si="44"/>
        <v>3.9164652661585175</v>
      </c>
      <c r="FV954" s="954">
        <f t="shared" si="45"/>
        <v>0.1610336</v>
      </c>
      <c r="FW954" s="93"/>
      <c r="FX954" s="93"/>
      <c r="FY954" s="93"/>
      <c r="FZ954" s="93"/>
      <c r="GA954" s="93"/>
      <c r="GB954" s="93"/>
      <c r="GC954" s="260"/>
      <c r="GD954" s="260"/>
      <c r="GE954" s="260"/>
      <c r="GF954" s="260"/>
      <c r="GG954" s="260"/>
      <c r="GH954" s="260"/>
      <c r="GI954" s="260"/>
      <c r="GJ954" s="260"/>
      <c r="GK954" s="260"/>
      <c r="GL954" s="260"/>
      <c r="GM954" s="260"/>
      <c r="GN954" s="260"/>
      <c r="GO954" s="260"/>
      <c r="GP954" s="260"/>
      <c r="GQ954" s="260"/>
    </row>
    <row r="955" spans="1:199" s="63" customFormat="1" hidden="1" x14ac:dyDescent="0.25">
      <c r="A955" s="101">
        <v>836</v>
      </c>
      <c r="B955" s="228">
        <f>COUNTIFS($E$1:E955,E955,$G$1:G955,G955)</f>
        <v>1</v>
      </c>
      <c r="C955" s="228"/>
      <c r="D955" s="966">
        <v>11061</v>
      </c>
      <c r="E955" s="233" t="s">
        <v>2610</v>
      </c>
      <c r="F955" s="107" t="s">
        <v>286</v>
      </c>
      <c r="G955" s="230">
        <v>420116701</v>
      </c>
      <c r="H955" s="230">
        <f t="shared" si="57"/>
        <v>77</v>
      </c>
      <c r="I955" s="107" t="s">
        <v>2611</v>
      </c>
      <c r="J955" s="107" t="s">
        <v>34</v>
      </c>
      <c r="K955" s="749" t="s">
        <v>28</v>
      </c>
      <c r="L955" s="107" t="s">
        <v>48</v>
      </c>
      <c r="M955" s="230">
        <v>4</v>
      </c>
      <c r="N955" s="108" t="s">
        <v>1940</v>
      </c>
      <c r="O955" s="108" t="s">
        <v>965</v>
      </c>
      <c r="P955" s="227"/>
      <c r="Q955" s="226" t="s">
        <v>2595</v>
      </c>
      <c r="R955" s="750"/>
      <c r="S955" s="750"/>
      <c r="T955" s="181"/>
      <c r="U955" s="181"/>
      <c r="V955" s="181"/>
      <c r="W955" s="751" t="s">
        <v>2601</v>
      </c>
      <c r="X955" s="751"/>
      <c r="Y955" s="181"/>
      <c r="Z955" s="168"/>
      <c r="AA955" s="73"/>
      <c r="AB955" s="227" t="s">
        <v>2513</v>
      </c>
      <c r="AC955" s="86"/>
      <c r="AD955" s="755">
        <v>74.3</v>
      </c>
      <c r="AE955" s="755">
        <v>297</v>
      </c>
      <c r="AH955" s="116" t="s">
        <v>2535</v>
      </c>
      <c r="AI955" s="755">
        <v>100</v>
      </c>
      <c r="AJ955" s="116" t="s">
        <v>2576</v>
      </c>
      <c r="AK955" s="224"/>
      <c r="AL955" s="755"/>
      <c r="AM955" s="224"/>
      <c r="AN955" s="224"/>
      <c r="AO955" s="224"/>
      <c r="AP955" s="756" t="s">
        <v>754</v>
      </c>
      <c r="AQ955" s="757" t="s">
        <v>754</v>
      </c>
      <c r="AR955" s="758" t="s">
        <v>754</v>
      </c>
      <c r="AS955" s="759" t="s">
        <v>754</v>
      </c>
      <c r="AT955" s="760" t="s">
        <v>754</v>
      </c>
      <c r="AU955" s="22" t="s">
        <v>754</v>
      </c>
      <c r="AV955" s="761" t="s">
        <v>754</v>
      </c>
      <c r="AW955" s="224" t="s">
        <v>754</v>
      </c>
      <c r="AX955" s="224" t="s">
        <v>754</v>
      </c>
      <c r="AY955" s="224" t="s">
        <v>754</v>
      </c>
      <c r="AZ955" s="224" t="s">
        <v>754</v>
      </c>
      <c r="BA955" s="224" t="s">
        <v>754</v>
      </c>
      <c r="BB955" s="87" t="s">
        <v>754</v>
      </c>
      <c r="BC955" s="69" t="s">
        <v>754</v>
      </c>
      <c r="BD955" s="69"/>
      <c r="BE955" s="224"/>
      <c r="BF955" s="224"/>
      <c r="BG955" s="224"/>
      <c r="BH955" s="224"/>
      <c r="BI955" s="87"/>
      <c r="BJ955" s="224" t="s">
        <v>754</v>
      </c>
      <c r="BK955" s="224" t="s">
        <v>754</v>
      </c>
      <c r="BL955" s="764" t="s">
        <v>754</v>
      </c>
      <c r="BM955" s="765" t="s">
        <v>754</v>
      </c>
      <c r="BN955" s="224" t="s">
        <v>754</v>
      </c>
      <c r="BO955" s="224" t="s">
        <v>754</v>
      </c>
      <c r="BP955" s="87" t="s">
        <v>754</v>
      </c>
      <c r="BQ955" s="159" t="s">
        <v>754</v>
      </c>
      <c r="BR955" s="766" t="s">
        <v>754</v>
      </c>
      <c r="BS955" s="766" t="s">
        <v>754</v>
      </c>
      <c r="BT955" s="766" t="s">
        <v>754</v>
      </c>
      <c r="BU955" s="766" t="s">
        <v>754</v>
      </c>
      <c r="BV955" s="766" t="s">
        <v>754</v>
      </c>
      <c r="BW955" s="766" t="s">
        <v>754</v>
      </c>
      <c r="BX955" s="766" t="s">
        <v>754</v>
      </c>
      <c r="BY955" s="766" t="s">
        <v>754</v>
      </c>
      <c r="BZ955" s="766" t="s">
        <v>754</v>
      </c>
      <c r="CA955" s="766" t="s">
        <v>754</v>
      </c>
      <c r="CB955" s="766" t="s">
        <v>754</v>
      </c>
      <c r="CC955" s="766" t="s">
        <v>754</v>
      </c>
      <c r="CD955" s="766" t="s">
        <v>754</v>
      </c>
      <c r="CE955" s="766" t="s">
        <v>754</v>
      </c>
      <c r="CF955" s="766" t="s">
        <v>754</v>
      </c>
      <c r="CG955" s="766" t="s">
        <v>754</v>
      </c>
      <c r="CH955" s="766" t="s">
        <v>754</v>
      </c>
      <c r="CI955" s="766" t="s">
        <v>754</v>
      </c>
      <c r="CJ955" s="766" t="s">
        <v>754</v>
      </c>
      <c r="CK955" s="766" t="s">
        <v>754</v>
      </c>
      <c r="CL955" s="766" t="s">
        <v>754</v>
      </c>
      <c r="CM955" s="766" t="s">
        <v>754</v>
      </c>
      <c r="CN955" s="780" t="s">
        <v>754</v>
      </c>
      <c r="CO955" s="766" t="s">
        <v>754</v>
      </c>
      <c r="CP955" s="766" t="s">
        <v>754</v>
      </c>
      <c r="CQ955" s="766" t="s">
        <v>754</v>
      </c>
      <c r="CR955" s="766" t="s">
        <v>754</v>
      </c>
      <c r="CS955" s="766" t="s">
        <v>754</v>
      </c>
      <c r="CT955" s="766" t="s">
        <v>754</v>
      </c>
      <c r="CU955" s="766" t="s">
        <v>754</v>
      </c>
      <c r="CV955" s="780" t="s">
        <v>754</v>
      </c>
      <c r="CW955" s="766" t="s">
        <v>754</v>
      </c>
      <c r="CX955" s="766" t="s">
        <v>754</v>
      </c>
      <c r="CY955" s="766" t="s">
        <v>754</v>
      </c>
      <c r="CZ955" s="766" t="s">
        <v>754</v>
      </c>
      <c r="DA955" s="770" t="s">
        <v>754</v>
      </c>
      <c r="DB955" s="771"/>
      <c r="DD955" s="224"/>
      <c r="DE955" s="224"/>
      <c r="DF955" s="224"/>
      <c r="DG955" s="224"/>
      <c r="DH955" s="224"/>
      <c r="DI955" s="68"/>
      <c r="DJ955" s="224"/>
      <c r="DK955" s="224"/>
      <c r="DL955" s="224"/>
      <c r="DM955" s="224"/>
      <c r="DN955" s="775" t="s">
        <v>1151</v>
      </c>
      <c r="DO955" s="224"/>
      <c r="DP955" s="545" t="s">
        <v>2535</v>
      </c>
      <c r="DQ955" s="230"/>
      <c r="DR955" s="547"/>
      <c r="DS955" s="547"/>
      <c r="DT955" s="230"/>
      <c r="DU955" s="230"/>
      <c r="DV955" s="230"/>
      <c r="DW955" s="230"/>
      <c r="DX955" s="230">
        <v>1.3</v>
      </c>
      <c r="DY955" s="223" t="s">
        <v>863</v>
      </c>
      <c r="DZ955" s="223" t="s">
        <v>863</v>
      </c>
      <c r="EA955" s="223" t="s">
        <v>863</v>
      </c>
      <c r="EB955" s="223" t="s">
        <v>863</v>
      </c>
      <c r="EC955" s="223" t="s">
        <v>863</v>
      </c>
      <c r="ED955" s="223" t="s">
        <v>863</v>
      </c>
      <c r="EE955" s="223" t="s">
        <v>863</v>
      </c>
      <c r="EF955" s="223" t="s">
        <v>863</v>
      </c>
      <c r="EG955" s="223" t="s">
        <v>863</v>
      </c>
      <c r="EH955" s="547"/>
      <c r="EI955" s="282"/>
      <c r="EJ955" s="282"/>
      <c r="EK955" s="457"/>
      <c r="EL955" s="457"/>
      <c r="EM955" s="457"/>
      <c r="EN955" s="457"/>
      <c r="EO955" s="457"/>
      <c r="EP955" s="548"/>
      <c r="EQ955" s="548"/>
      <c r="ER955" s="457"/>
      <c r="ES955" s="548"/>
      <c r="ET955" s="548"/>
      <c r="EU955" s="457"/>
      <c r="EV955" s="457"/>
      <c r="EW955" s="233"/>
      <c r="EX955" s="992">
        <v>75</v>
      </c>
      <c r="EY955" s="950">
        <v>48236</v>
      </c>
      <c r="EZ955" s="950">
        <v>4000</v>
      </c>
      <c r="FA955" s="950">
        <v>38220</v>
      </c>
      <c r="FB955" s="950">
        <v>354</v>
      </c>
      <c r="FC955" s="951">
        <f t="shared" si="43"/>
        <v>45.099599999999995</v>
      </c>
      <c r="FD955" s="607">
        <f t="shared" si="41"/>
        <v>180.39839999999998</v>
      </c>
      <c r="FE955" s="93"/>
      <c r="FF955" s="93"/>
      <c r="FG955" s="93"/>
      <c r="FH955" s="93"/>
      <c r="FI955" s="589"/>
      <c r="FJ955" s="589"/>
      <c r="FK955" s="589"/>
      <c r="FL955" s="591"/>
      <c r="FM955" s="952"/>
      <c r="FN955" s="952"/>
      <c r="FO955" s="953"/>
      <c r="FP955" s="544"/>
      <c r="FQ955" s="93"/>
      <c r="FR955" s="101"/>
      <c r="FS955" s="954">
        <f t="shared" si="42"/>
        <v>7.4299999999999991E-2</v>
      </c>
      <c r="FT955" s="93"/>
      <c r="FU955" s="955">
        <f t="shared" si="44"/>
        <v>0.73389169914586616</v>
      </c>
      <c r="FV955" s="954">
        <f t="shared" si="45"/>
        <v>4.5099599999999997E-2</v>
      </c>
      <c r="FW955" s="93"/>
      <c r="FX955" s="93"/>
      <c r="FY955" s="93"/>
      <c r="FZ955" s="93"/>
      <c r="GA955" s="93"/>
      <c r="GB955" s="93"/>
      <c r="GC955" s="260"/>
      <c r="GD955" s="260"/>
      <c r="GE955" s="260"/>
      <c r="GF955" s="260"/>
      <c r="GG955" s="260"/>
      <c r="GH955" s="260"/>
      <c r="GI955" s="260"/>
      <c r="GJ955" s="260"/>
      <c r="GK955" s="260"/>
      <c r="GL955" s="260"/>
      <c r="GM955" s="260"/>
      <c r="GN955" s="260"/>
      <c r="GO955" s="260"/>
      <c r="GP955" s="260"/>
      <c r="GQ955" s="260"/>
    </row>
    <row r="956" spans="1:199" s="63" customFormat="1" hidden="1" x14ac:dyDescent="0.25">
      <c r="A956" s="101">
        <v>837</v>
      </c>
      <c r="B956" s="228">
        <f>COUNTIFS($E$1:E956,E956,$G$1:G956,G956)</f>
        <v>2</v>
      </c>
      <c r="C956" s="228"/>
      <c r="D956" s="966">
        <v>11062</v>
      </c>
      <c r="E956" s="233" t="s">
        <v>2552</v>
      </c>
      <c r="F956" s="107" t="s">
        <v>747</v>
      </c>
      <c r="G956" s="230">
        <v>6754190234</v>
      </c>
      <c r="H956" s="230">
        <f t="shared" si="57"/>
        <v>52</v>
      </c>
      <c r="I956" s="107" t="s">
        <v>2611</v>
      </c>
      <c r="J956" s="107" t="s">
        <v>34</v>
      </c>
      <c r="K956" s="749" t="s">
        <v>53</v>
      </c>
      <c r="L956" s="107" t="s">
        <v>48</v>
      </c>
      <c r="M956" s="230">
        <v>6</v>
      </c>
      <c r="N956" s="108" t="s">
        <v>760</v>
      </c>
      <c r="O956" s="108" t="s">
        <v>863</v>
      </c>
      <c r="P956" s="227"/>
      <c r="Q956" s="226" t="s">
        <v>2595</v>
      </c>
      <c r="R956" s="750"/>
      <c r="S956" s="750"/>
      <c r="T956" s="181"/>
      <c r="U956" s="181"/>
      <c r="V956" s="181"/>
      <c r="W956" s="751" t="s">
        <v>2601</v>
      </c>
      <c r="X956" s="751"/>
      <c r="Y956" s="181"/>
      <c r="Z956" s="168"/>
      <c r="AA956" s="73"/>
      <c r="AB956" s="227" t="s">
        <v>2513</v>
      </c>
      <c r="AC956" s="86"/>
      <c r="AD956" s="755">
        <v>34</v>
      </c>
      <c r="AE956" s="755">
        <v>206</v>
      </c>
      <c r="AH956" s="116" t="s">
        <v>161</v>
      </c>
      <c r="AI956" s="755">
        <v>100</v>
      </c>
      <c r="AJ956" s="116" t="s">
        <v>2576</v>
      </c>
      <c r="AK956" s="224"/>
      <c r="AL956" s="755"/>
      <c r="AM956" s="224"/>
      <c r="AN956" s="224"/>
      <c r="AO956" s="224"/>
      <c r="AP956" s="756">
        <v>24.1</v>
      </c>
      <c r="AQ956" s="757">
        <v>57.5</v>
      </c>
      <c r="AR956" s="781">
        <v>17.2</v>
      </c>
      <c r="AS956" s="759">
        <f t="shared" ref="AS956:AS1010" si="58">AR956+AQ956+AP956</f>
        <v>98.800000000000011</v>
      </c>
      <c r="AT956" s="760">
        <f t="shared" ref="AT956:AT1010" si="59">AP956/AQ956</f>
        <v>0.4191304347826087</v>
      </c>
      <c r="AU956" s="22">
        <f t="shared" ref="AU956:AU1010" si="60">AP956/AQ956*AR956</f>
        <v>7.2090434782608694</v>
      </c>
      <c r="AV956" s="761">
        <f t="shared" ref="AV956:AV1010" si="61">AP956/(AQ956+AR956)</f>
        <v>0.32262382864792505</v>
      </c>
      <c r="AW956" s="224">
        <v>21.5</v>
      </c>
      <c r="AX956" s="762">
        <v>0.6</v>
      </c>
      <c r="AY956" s="224">
        <v>2.2999999999999998</v>
      </c>
      <c r="AZ956" s="224" t="s">
        <v>754</v>
      </c>
      <c r="BA956" s="763">
        <v>52.9</v>
      </c>
      <c r="BB956" s="87" t="s">
        <v>754</v>
      </c>
      <c r="BC956" s="69">
        <v>0.02</v>
      </c>
      <c r="BD956" s="69"/>
      <c r="BE956" s="224"/>
      <c r="BF956" s="224"/>
      <c r="BG956" s="224"/>
      <c r="BH956" s="224"/>
      <c r="BI956" s="87"/>
      <c r="BJ956" s="224">
        <v>61.2</v>
      </c>
      <c r="BK956" s="224">
        <v>39.799999999999997</v>
      </c>
      <c r="BL956" s="764">
        <f t="shared" ref="BL956:BL1010" si="62">BJ956/BK956</f>
        <v>1.5376884422110555</v>
      </c>
      <c r="BM956" s="765">
        <v>0.5</v>
      </c>
      <c r="BN956" s="224" t="s">
        <v>754</v>
      </c>
      <c r="BO956" s="224">
        <v>37.5</v>
      </c>
      <c r="BP956" s="87">
        <v>57.1</v>
      </c>
      <c r="BQ956" s="159"/>
      <c r="BR956" s="766">
        <f t="shared" ref="BR956:BR963" si="63">BX956+BZ956</f>
        <v>34.96</v>
      </c>
      <c r="BS956" s="69">
        <v>95.4</v>
      </c>
      <c r="BT956" s="69">
        <v>10248</v>
      </c>
      <c r="BU956" s="766">
        <f t="shared" ref="BU956:BU967" si="64">100-BS956</f>
        <v>4.5999999999999943</v>
      </c>
      <c r="BV956" s="766">
        <f t="shared" ref="BV956:BV963" si="65">BX956+BZ956+CB956</f>
        <v>56.81</v>
      </c>
      <c r="BW956" s="69">
        <v>28.1</v>
      </c>
      <c r="BX956" s="767">
        <f t="shared" ref="BX956:BX963" si="66">BW956*AQ956/100</f>
        <v>16.157499999999999</v>
      </c>
      <c r="BY956" s="69">
        <v>32.700000000000003</v>
      </c>
      <c r="BZ956" s="768">
        <f t="shared" ref="BZ956:BZ963" si="67">BY956*AQ956/100</f>
        <v>18.802500000000002</v>
      </c>
      <c r="CA956" s="69">
        <v>38</v>
      </c>
      <c r="CB956" s="768">
        <f t="shared" ref="CB956:CB963" si="68">CA956*AQ956/100</f>
        <v>21.85</v>
      </c>
      <c r="CC956" s="69">
        <v>0.04</v>
      </c>
      <c r="CD956" s="224"/>
      <c r="CE956" s="224"/>
      <c r="CF956" s="224"/>
      <c r="CG956" s="224"/>
      <c r="CH956" s="224"/>
      <c r="CI956" s="224"/>
      <c r="CJ956" s="224"/>
      <c r="CK956" s="224"/>
      <c r="CL956" s="224"/>
      <c r="CM956" s="224"/>
      <c r="CN956" s="245"/>
      <c r="CO956" s="18"/>
      <c r="CP956" s="18"/>
      <c r="CQ956" s="18"/>
      <c r="CR956" s="18"/>
      <c r="CS956" s="18"/>
      <c r="CT956" s="18"/>
      <c r="CU956" s="769"/>
      <c r="CV956" s="86"/>
      <c r="CW956" s="224"/>
      <c r="CX956" s="224"/>
      <c r="CY956" s="224"/>
      <c r="CZ956" s="224" t="s">
        <v>935</v>
      </c>
      <c r="DA956" s="770" t="s">
        <v>935</v>
      </c>
      <c r="DB956" s="771"/>
      <c r="DC956" s="779" t="s">
        <v>2549</v>
      </c>
      <c r="DD956" s="224"/>
      <c r="DE956" s="224"/>
      <c r="DF956" s="224"/>
      <c r="DG956" s="224"/>
      <c r="DH956" s="224"/>
      <c r="DI956" s="68"/>
      <c r="DJ956" s="224"/>
      <c r="DK956" s="224"/>
      <c r="DL956" s="224"/>
      <c r="DM956" s="224"/>
      <c r="DN956" s="65" t="s">
        <v>1152</v>
      </c>
      <c r="DO956" s="227"/>
      <c r="DP956" s="545" t="s">
        <v>161</v>
      </c>
      <c r="DQ956" s="230"/>
      <c r="DR956" s="547"/>
      <c r="DS956" s="547"/>
      <c r="DT956" s="230"/>
      <c r="DU956" s="230"/>
      <c r="DV956" s="230"/>
      <c r="DW956" s="230"/>
      <c r="DX956" s="223" t="s">
        <v>863</v>
      </c>
      <c r="DY956" s="223" t="s">
        <v>863</v>
      </c>
      <c r="DZ956" s="223" t="s">
        <v>863</v>
      </c>
      <c r="EA956" s="223" t="s">
        <v>863</v>
      </c>
      <c r="EB956" s="223" t="s">
        <v>863</v>
      </c>
      <c r="EC956" s="223" t="s">
        <v>863</v>
      </c>
      <c r="ED956" s="223" t="s">
        <v>863</v>
      </c>
      <c r="EE956" s="223" t="s">
        <v>863</v>
      </c>
      <c r="EF956" s="223" t="s">
        <v>863</v>
      </c>
      <c r="EG956" s="223" t="s">
        <v>863</v>
      </c>
      <c r="EH956" s="547"/>
      <c r="EI956" s="282"/>
      <c r="EJ956" s="282"/>
      <c r="EK956" s="457"/>
      <c r="EL956" s="457"/>
      <c r="EM956" s="457"/>
      <c r="EN956" s="457"/>
      <c r="EO956" s="457"/>
      <c r="EP956" s="548"/>
      <c r="EQ956" s="548"/>
      <c r="ER956" s="457"/>
      <c r="ES956" s="548"/>
      <c r="ET956" s="548"/>
      <c r="EU956" s="457"/>
      <c r="EV956" s="457"/>
      <c r="EW956" s="233"/>
      <c r="EX956" s="992">
        <v>75</v>
      </c>
      <c r="EY956" s="950">
        <v>3613</v>
      </c>
      <c r="EZ956" s="950">
        <v>4000</v>
      </c>
      <c r="FA956" s="950">
        <v>38220</v>
      </c>
      <c r="FB956" s="950">
        <v>334</v>
      </c>
      <c r="FC956" s="951">
        <f t="shared" si="43"/>
        <v>42.551600000000008</v>
      </c>
      <c r="FD956" s="607">
        <f t="shared" si="41"/>
        <v>255.30960000000005</v>
      </c>
      <c r="FE956" s="93"/>
      <c r="FF956" s="93"/>
      <c r="FG956" s="93"/>
      <c r="FH956" s="93"/>
      <c r="FI956" s="589"/>
      <c r="FJ956" s="589"/>
      <c r="FK956" s="589"/>
      <c r="FL956" s="591"/>
      <c r="FM956" s="952"/>
      <c r="FN956" s="952"/>
      <c r="FO956" s="953"/>
      <c r="FP956" s="544"/>
      <c r="FQ956" s="93"/>
      <c r="FR956" s="101"/>
      <c r="FS956" s="954">
        <f t="shared" si="42"/>
        <v>3.4000000000000002E-2</v>
      </c>
      <c r="FT956" s="93"/>
      <c r="FU956" s="955">
        <f t="shared" si="44"/>
        <v>9.2443952394132296</v>
      </c>
      <c r="FV956" s="954">
        <f t="shared" si="45"/>
        <v>4.2551600000000009E-2</v>
      </c>
      <c r="FW956" s="93"/>
      <c r="FX956" s="93"/>
      <c r="FY956" s="93"/>
      <c r="FZ956" s="93"/>
      <c r="GA956" s="93"/>
      <c r="GB956" s="93"/>
      <c r="GC956" s="260"/>
      <c r="GD956" s="260"/>
      <c r="GE956" s="260"/>
      <c r="GF956" s="260"/>
      <c r="GG956" s="260"/>
      <c r="GH956" s="260"/>
      <c r="GI956" s="260"/>
      <c r="GJ956" s="260"/>
      <c r="GK956" s="260"/>
      <c r="GL956" s="260"/>
      <c r="GM956" s="260"/>
      <c r="GN956" s="260"/>
      <c r="GO956" s="260"/>
      <c r="GP956" s="260"/>
      <c r="GQ956" s="260"/>
    </row>
    <row r="957" spans="1:199" s="63" customFormat="1" hidden="1" x14ac:dyDescent="0.25">
      <c r="A957" s="101">
        <v>838</v>
      </c>
      <c r="B957" s="228">
        <f>COUNTIFS($E$1:E957,E957,$G$1:G957,G957)</f>
        <v>1</v>
      </c>
      <c r="C957" s="228"/>
      <c r="D957" s="966">
        <v>11063</v>
      </c>
      <c r="E957" s="233" t="s">
        <v>2612</v>
      </c>
      <c r="F957" s="107" t="s">
        <v>41</v>
      </c>
      <c r="G957" s="230">
        <v>6159110749</v>
      </c>
      <c r="H957" s="230">
        <f t="shared" si="57"/>
        <v>58</v>
      </c>
      <c r="I957" s="107" t="s">
        <v>2611</v>
      </c>
      <c r="J957" s="107" t="s">
        <v>60</v>
      </c>
      <c r="K957" s="749" t="s">
        <v>53</v>
      </c>
      <c r="L957" s="107" t="s">
        <v>48</v>
      </c>
      <c r="M957" s="230">
        <v>16</v>
      </c>
      <c r="N957" s="108" t="s">
        <v>760</v>
      </c>
      <c r="O957" s="108" t="s">
        <v>863</v>
      </c>
      <c r="P957" s="227"/>
      <c r="Q957" s="226" t="s">
        <v>2595</v>
      </c>
      <c r="R957" s="750"/>
      <c r="S957" s="750"/>
      <c r="T957" s="181"/>
      <c r="U957" s="181"/>
      <c r="V957" s="181"/>
      <c r="W957" s="751" t="s">
        <v>2601</v>
      </c>
      <c r="X957" s="751"/>
      <c r="Y957" s="181"/>
      <c r="Z957" s="168"/>
      <c r="AA957" s="73"/>
      <c r="AB957" s="227" t="s">
        <v>2513</v>
      </c>
      <c r="AC957" s="86"/>
      <c r="AD957" s="755">
        <v>63.7</v>
      </c>
      <c r="AE957" s="755">
        <v>1000</v>
      </c>
      <c r="AH957" s="116" t="s">
        <v>161</v>
      </c>
      <c r="AI957" s="755">
        <v>100</v>
      </c>
      <c r="AJ957" s="116" t="s">
        <v>2576</v>
      </c>
      <c r="AK957" s="224"/>
      <c r="AL957" s="755"/>
      <c r="AM957" s="224"/>
      <c r="AN957" s="224"/>
      <c r="AO957" s="224"/>
      <c r="AP957" s="756">
        <v>45.9</v>
      </c>
      <c r="AQ957" s="757">
        <v>45.1</v>
      </c>
      <c r="AR957" s="781">
        <v>7.8</v>
      </c>
      <c r="AS957" s="759">
        <f t="shared" si="58"/>
        <v>98.8</v>
      </c>
      <c r="AT957" s="760">
        <f t="shared" si="59"/>
        <v>1.0177383592017737</v>
      </c>
      <c r="AU957" s="22">
        <f t="shared" si="60"/>
        <v>7.9383592017738343</v>
      </c>
      <c r="AV957" s="761">
        <f t="shared" si="61"/>
        <v>0.86767485822306234</v>
      </c>
      <c r="AW957" s="224">
        <v>42.8</v>
      </c>
      <c r="AX957" s="762">
        <v>0.5</v>
      </c>
      <c r="AY957" s="224">
        <v>1.2</v>
      </c>
      <c r="AZ957" s="224" t="s">
        <v>754</v>
      </c>
      <c r="BA957" s="763">
        <v>28.6</v>
      </c>
      <c r="BB957" s="87" t="s">
        <v>754</v>
      </c>
      <c r="BC957" s="69">
        <v>7.0000000000000007E-2</v>
      </c>
      <c r="BD957" s="69"/>
      <c r="BE957" s="224"/>
      <c r="BF957" s="224"/>
      <c r="BG957" s="224"/>
      <c r="BH957" s="224"/>
      <c r="BI957" s="87"/>
      <c r="BJ957" s="224">
        <v>42.2</v>
      </c>
      <c r="BK957" s="224">
        <v>57.8</v>
      </c>
      <c r="BL957" s="764">
        <f t="shared" si="62"/>
        <v>0.73010380622837379</v>
      </c>
      <c r="BM957" s="765">
        <v>0.3</v>
      </c>
      <c r="BN957" s="224" t="s">
        <v>754</v>
      </c>
      <c r="BO957" s="224">
        <v>48.8</v>
      </c>
      <c r="BP957" s="87">
        <v>18.5</v>
      </c>
      <c r="BQ957" s="159"/>
      <c r="BR957" s="766">
        <f t="shared" si="63"/>
        <v>23.271600000000003</v>
      </c>
      <c r="BS957" s="69">
        <v>85.1</v>
      </c>
      <c r="BT957" s="69">
        <v>7080</v>
      </c>
      <c r="BU957" s="766">
        <f t="shared" si="64"/>
        <v>14.900000000000006</v>
      </c>
      <c r="BV957" s="766">
        <f t="shared" si="65"/>
        <v>44.333300000000008</v>
      </c>
      <c r="BW957" s="69">
        <v>18.5</v>
      </c>
      <c r="BX957" s="767">
        <f t="shared" si="66"/>
        <v>8.3435000000000006</v>
      </c>
      <c r="BY957" s="69">
        <v>33.1</v>
      </c>
      <c r="BZ957" s="768">
        <f t="shared" si="67"/>
        <v>14.928100000000002</v>
      </c>
      <c r="CA957" s="69">
        <v>46.7</v>
      </c>
      <c r="CB957" s="768">
        <f t="shared" si="68"/>
        <v>21.061700000000002</v>
      </c>
      <c r="CC957" s="69">
        <v>0.9</v>
      </c>
      <c r="CD957" s="224"/>
      <c r="CE957" s="224"/>
      <c r="CF957" s="224"/>
      <c r="CG957" s="224"/>
      <c r="CH957" s="224"/>
      <c r="CI957" s="224"/>
      <c r="CJ957" s="224"/>
      <c r="CK957" s="224"/>
      <c r="CL957" s="224"/>
      <c r="CM957" s="224"/>
      <c r="CN957" s="245"/>
      <c r="CO957" s="18"/>
      <c r="CP957" s="18"/>
      <c r="CQ957" s="18"/>
      <c r="CR957" s="18"/>
      <c r="CS957" s="18"/>
      <c r="CT957" s="18"/>
      <c r="CU957" s="769"/>
      <c r="CV957" s="86"/>
      <c r="CW957" s="224"/>
      <c r="CX957" s="224"/>
      <c r="CY957" s="224"/>
      <c r="CZ957" s="224" t="s">
        <v>930</v>
      </c>
      <c r="DA957" s="770" t="s">
        <v>935</v>
      </c>
      <c r="DB957" s="771"/>
      <c r="DC957" s="772" t="s">
        <v>2613</v>
      </c>
      <c r="DD957" s="224"/>
      <c r="DE957" s="224"/>
      <c r="DF957" s="224"/>
      <c r="DG957" s="224"/>
      <c r="DH957" s="224"/>
      <c r="DI957" s="68"/>
      <c r="DJ957" s="224"/>
      <c r="DK957" s="224"/>
      <c r="DL957" s="224"/>
      <c r="DM957" s="224"/>
      <c r="DN957" s="775" t="s">
        <v>1152</v>
      </c>
      <c r="DO957" s="224"/>
      <c r="DP957" s="545" t="s">
        <v>161</v>
      </c>
      <c r="DQ957" s="230"/>
      <c r="DR957" s="547"/>
      <c r="DS957" s="547"/>
      <c r="DT957" s="230"/>
      <c r="DU957" s="230"/>
      <c r="DV957" s="230"/>
      <c r="DW957" s="230"/>
      <c r="DX957" s="223" t="s">
        <v>863</v>
      </c>
      <c r="DY957" s="223" t="s">
        <v>863</v>
      </c>
      <c r="DZ957" s="230">
        <v>262</v>
      </c>
      <c r="EA957" s="230">
        <v>68.7</v>
      </c>
      <c r="EB957" s="230">
        <v>31.3</v>
      </c>
      <c r="EC957" s="908" t="s">
        <v>863</v>
      </c>
      <c r="ED957" s="908" t="s">
        <v>863</v>
      </c>
      <c r="EE957" s="908" t="s">
        <v>863</v>
      </c>
      <c r="EF957" s="274" t="s">
        <v>863</v>
      </c>
      <c r="EG957" s="223">
        <v>0</v>
      </c>
      <c r="EH957" s="547"/>
      <c r="EI957" s="282"/>
      <c r="EJ957" s="282"/>
      <c r="EK957" s="457"/>
      <c r="EL957" s="457"/>
      <c r="EM957" s="457"/>
      <c r="EN957" s="457"/>
      <c r="EO957" s="457"/>
      <c r="EP957" s="548"/>
      <c r="EQ957" s="548"/>
      <c r="ER957" s="457"/>
      <c r="ES957" s="548"/>
      <c r="ET957" s="548"/>
      <c r="EU957" s="457"/>
      <c r="EV957" s="457"/>
      <c r="EW957" s="233"/>
      <c r="EX957" s="992">
        <v>75</v>
      </c>
      <c r="EY957" s="950">
        <v>3834</v>
      </c>
      <c r="EZ957" s="950">
        <v>4000</v>
      </c>
      <c r="FA957" s="950">
        <v>38220</v>
      </c>
      <c r="FB957" s="950">
        <v>584</v>
      </c>
      <c r="FC957" s="951">
        <f t="shared" si="43"/>
        <v>74.401600000000002</v>
      </c>
      <c r="FD957" s="607">
        <f t="shared" si="41"/>
        <v>1190.4256</v>
      </c>
      <c r="FE957" s="93"/>
      <c r="FF957" s="93"/>
      <c r="FG957" s="93"/>
      <c r="FH957" s="93"/>
      <c r="FI957" s="589"/>
      <c r="FJ957" s="589"/>
      <c r="FK957" s="589"/>
      <c r="FL957" s="591"/>
      <c r="FM957" s="952"/>
      <c r="FN957" s="952"/>
      <c r="FO957" s="953"/>
      <c r="FP957" s="544"/>
      <c r="FQ957" s="93"/>
      <c r="FR957" s="101"/>
      <c r="FS957" s="954">
        <f t="shared" si="42"/>
        <v>6.3700000000000007E-2</v>
      </c>
      <c r="FT957" s="93"/>
      <c r="FU957" s="955">
        <f t="shared" si="44"/>
        <v>15.232133541992697</v>
      </c>
      <c r="FV957" s="954">
        <f t="shared" si="45"/>
        <v>7.4401599999999998E-2</v>
      </c>
      <c r="FW957" s="93"/>
      <c r="FX957" s="93"/>
      <c r="FY957" s="93"/>
      <c r="FZ957" s="93"/>
      <c r="GA957" s="93"/>
      <c r="GB957" s="93"/>
      <c r="GC957" s="260"/>
      <c r="GD957" s="260"/>
      <c r="GE957" s="260"/>
      <c r="GF957" s="260"/>
      <c r="GG957" s="260"/>
      <c r="GH957" s="260"/>
      <c r="GI957" s="260"/>
      <c r="GJ957" s="260"/>
      <c r="GK957" s="260"/>
      <c r="GL957" s="260"/>
      <c r="GM957" s="260"/>
      <c r="GN957" s="260"/>
      <c r="GO957" s="260"/>
      <c r="GP957" s="260"/>
      <c r="GQ957" s="260"/>
    </row>
    <row r="958" spans="1:199" s="63" customFormat="1" hidden="1" x14ac:dyDescent="0.25">
      <c r="A958" s="101">
        <v>839</v>
      </c>
      <c r="B958" s="228">
        <f>COUNTIFS($E$1:E958,E958,$G$1:G958,G958)</f>
        <v>1</v>
      </c>
      <c r="C958" s="228"/>
      <c r="D958" s="966">
        <v>11075</v>
      </c>
      <c r="E958" s="233" t="s">
        <v>2614</v>
      </c>
      <c r="F958" s="107" t="s">
        <v>88</v>
      </c>
      <c r="G958" s="230">
        <v>465519405</v>
      </c>
      <c r="H958" s="230">
        <f t="shared" si="57"/>
        <v>73</v>
      </c>
      <c r="I958" s="107" t="s">
        <v>2615</v>
      </c>
      <c r="J958" s="107" t="s">
        <v>27</v>
      </c>
      <c r="K958" s="749" t="s">
        <v>53</v>
      </c>
      <c r="L958" s="107" t="s">
        <v>48</v>
      </c>
      <c r="M958" s="230">
        <v>6</v>
      </c>
      <c r="N958" s="108" t="s">
        <v>757</v>
      </c>
      <c r="O958" s="108" t="s">
        <v>863</v>
      </c>
      <c r="P958" s="227"/>
      <c r="Q958" s="226" t="s">
        <v>2595</v>
      </c>
      <c r="R958" s="750"/>
      <c r="S958" s="750"/>
      <c r="T958" s="181"/>
      <c r="U958" s="181"/>
      <c r="V958" s="181"/>
      <c r="W958" s="751" t="s">
        <v>2601</v>
      </c>
      <c r="X958" s="751"/>
      <c r="Y958" s="181"/>
      <c r="Z958" s="168"/>
      <c r="AA958" s="73"/>
      <c r="AB958" s="227" t="s">
        <v>2513</v>
      </c>
      <c r="AC958" s="86"/>
      <c r="AD958" s="755">
        <v>57066</v>
      </c>
      <c r="AE958" s="755">
        <v>342000</v>
      </c>
      <c r="AH958" s="116" t="s">
        <v>158</v>
      </c>
      <c r="AI958" s="755">
        <v>10000</v>
      </c>
      <c r="AJ958" s="116" t="s">
        <v>2576</v>
      </c>
      <c r="AK958" s="224"/>
      <c r="AL958" s="755"/>
      <c r="AM958" s="224"/>
      <c r="AN958" s="224"/>
      <c r="AO958" s="224"/>
      <c r="AP958" s="756">
        <v>0.1</v>
      </c>
      <c r="AQ958" s="757">
        <v>4.2</v>
      </c>
      <c r="AR958" s="781">
        <v>94.9</v>
      </c>
      <c r="AS958" s="759">
        <f t="shared" si="58"/>
        <v>99.2</v>
      </c>
      <c r="AT958" s="760">
        <f t="shared" si="59"/>
        <v>2.3809523809523808E-2</v>
      </c>
      <c r="AU958" s="22">
        <f t="shared" si="60"/>
        <v>2.2595238095238095</v>
      </c>
      <c r="AV958" s="761">
        <f t="shared" si="61"/>
        <v>1.0090817356205853E-3</v>
      </c>
      <c r="AW958" s="224">
        <v>0.1</v>
      </c>
      <c r="AX958" s="762">
        <v>0</v>
      </c>
      <c r="AY958" s="224">
        <v>17.600000000000001</v>
      </c>
      <c r="AZ958" s="224" t="s">
        <v>754</v>
      </c>
      <c r="BA958" s="763" t="s">
        <v>754</v>
      </c>
      <c r="BB958" s="87" t="s">
        <v>754</v>
      </c>
      <c r="BC958" s="69">
        <v>0.1</v>
      </c>
      <c r="BD958" s="69"/>
      <c r="BE958" s="224"/>
      <c r="BF958" s="224"/>
      <c r="BG958" s="224"/>
      <c r="BH958" s="224"/>
      <c r="BI958" s="87"/>
      <c r="BJ958" s="224">
        <v>66.7</v>
      </c>
      <c r="BK958" s="224">
        <v>33.299999999999997</v>
      </c>
      <c r="BL958" s="764">
        <f t="shared" si="62"/>
        <v>2.0030030030030033</v>
      </c>
      <c r="BM958" s="765">
        <v>0</v>
      </c>
      <c r="BN958" s="224" t="s">
        <v>754</v>
      </c>
      <c r="BO958" s="224" t="s">
        <v>754</v>
      </c>
      <c r="BP958" s="87" t="s">
        <v>754</v>
      </c>
      <c r="BQ958" s="159"/>
      <c r="BR958" s="766">
        <f t="shared" si="63"/>
        <v>3.9774000000000003</v>
      </c>
      <c r="BS958" s="69">
        <v>98.1</v>
      </c>
      <c r="BT958" s="69">
        <v>12845</v>
      </c>
      <c r="BU958" s="766">
        <f t="shared" si="64"/>
        <v>1.9000000000000057</v>
      </c>
      <c r="BV958" s="766">
        <f t="shared" si="65"/>
        <v>4.1454000000000004</v>
      </c>
      <c r="BW958" s="69">
        <v>48.1</v>
      </c>
      <c r="BX958" s="767">
        <f t="shared" si="66"/>
        <v>2.0202</v>
      </c>
      <c r="BY958" s="69">
        <v>46.6</v>
      </c>
      <c r="BZ958" s="768">
        <f t="shared" si="67"/>
        <v>1.9572000000000003</v>
      </c>
      <c r="CA958" s="69">
        <v>4</v>
      </c>
      <c r="CB958" s="768">
        <f t="shared" si="68"/>
        <v>0.16800000000000001</v>
      </c>
      <c r="CC958" s="69">
        <v>0.02</v>
      </c>
      <c r="CD958" s="224"/>
      <c r="CE958" s="224"/>
      <c r="CF958" s="224"/>
      <c r="CG958" s="224"/>
      <c r="CH958" s="224"/>
      <c r="CI958" s="224"/>
      <c r="CJ958" s="224"/>
      <c r="CK958" s="224"/>
      <c r="CL958" s="224"/>
      <c r="CM958" s="224"/>
      <c r="CN958" s="245"/>
      <c r="CO958" s="18"/>
      <c r="CP958" s="18"/>
      <c r="CQ958" s="18"/>
      <c r="CR958" s="18"/>
      <c r="CS958" s="18"/>
      <c r="CT958" s="18"/>
      <c r="CU958" s="769"/>
      <c r="CV958" s="86"/>
      <c r="CW958" s="224"/>
      <c r="CX958" s="224"/>
      <c r="CY958" s="224"/>
      <c r="CZ958" s="224" t="s">
        <v>933</v>
      </c>
      <c r="DA958" s="770" t="s">
        <v>933</v>
      </c>
      <c r="DB958" s="771"/>
      <c r="DC958" s="779" t="s">
        <v>2528</v>
      </c>
      <c r="DD958" s="224"/>
      <c r="DE958" s="224"/>
      <c r="DF958" s="224"/>
      <c r="DG958" s="224"/>
      <c r="DH958" s="224"/>
      <c r="DI958" s="68"/>
      <c r="DJ958" s="224"/>
      <c r="DK958" s="224"/>
      <c r="DL958" s="224"/>
      <c r="DM958" s="224"/>
      <c r="DN958" s="775" t="s">
        <v>1152</v>
      </c>
      <c r="DO958" s="224"/>
      <c r="DP958" s="545" t="s">
        <v>158</v>
      </c>
      <c r="DQ958" s="230"/>
      <c r="DR958" s="547"/>
      <c r="DS958" s="547"/>
      <c r="DT958" s="230"/>
      <c r="DU958" s="230"/>
      <c r="DV958" s="230"/>
      <c r="DW958" s="230"/>
      <c r="DX958" s="223" t="s">
        <v>863</v>
      </c>
      <c r="DY958" s="223" t="s">
        <v>863</v>
      </c>
      <c r="DZ958" s="230">
        <v>85427</v>
      </c>
      <c r="EA958" s="230">
        <v>93.7</v>
      </c>
      <c r="EB958" s="230">
        <v>6.3</v>
      </c>
      <c r="EC958" s="223" t="s">
        <v>863</v>
      </c>
      <c r="ED958" s="223" t="s">
        <v>863</v>
      </c>
      <c r="EE958" s="223" t="s">
        <v>863</v>
      </c>
      <c r="EF958" s="223" t="s">
        <v>863</v>
      </c>
      <c r="EG958" s="230">
        <v>0</v>
      </c>
      <c r="EH958" s="547"/>
      <c r="EI958" s="282"/>
      <c r="EJ958" s="282"/>
      <c r="EK958" s="457"/>
      <c r="EL958" s="457"/>
      <c r="EM958" s="457"/>
      <c r="EN958" s="457"/>
      <c r="EO958" s="457"/>
      <c r="EP958" s="548"/>
      <c r="EQ958" s="548"/>
      <c r="ER958" s="457"/>
      <c r="ES958" s="548"/>
      <c r="ET958" s="548"/>
      <c r="EU958" s="457"/>
      <c r="EV958" s="457"/>
      <c r="EW958" s="233"/>
      <c r="EX958" s="992">
        <v>75</v>
      </c>
      <c r="EY958" s="950">
        <v>572789</v>
      </c>
      <c r="EZ958" s="950">
        <v>4000</v>
      </c>
      <c r="FA958" s="950">
        <v>38220</v>
      </c>
      <c r="FB958" s="950">
        <v>545525</v>
      </c>
      <c r="FC958" s="951">
        <f t="shared" si="43"/>
        <v>69499.884999999995</v>
      </c>
      <c r="FD958" s="607">
        <f t="shared" si="41"/>
        <v>416999.30999999994</v>
      </c>
      <c r="FE958" s="93"/>
      <c r="FF958" s="93"/>
      <c r="FG958" s="93"/>
      <c r="FH958" s="93"/>
      <c r="FI958" s="589"/>
      <c r="FJ958" s="589"/>
      <c r="FK958" s="589"/>
      <c r="FL958" s="591"/>
      <c r="FM958" s="952"/>
      <c r="FN958" s="952"/>
      <c r="FO958" s="953"/>
      <c r="FP958" s="544"/>
      <c r="FQ958" s="93"/>
      <c r="FR958" s="101"/>
      <c r="FS958" s="954">
        <f t="shared" si="42"/>
        <v>57.066000000000003</v>
      </c>
      <c r="FT958" s="93"/>
      <c r="FU958" s="955">
        <f t="shared" si="44"/>
        <v>95.240132055608612</v>
      </c>
      <c r="FV958" s="954">
        <f t="shared" si="45"/>
        <v>69.499884999999992</v>
      </c>
      <c r="FW958" s="93"/>
      <c r="FX958" s="93"/>
      <c r="FY958" s="93"/>
      <c r="FZ958" s="93"/>
      <c r="GA958" s="93"/>
      <c r="GB958" s="93"/>
      <c r="GC958" s="260"/>
      <c r="GD958" s="260"/>
      <c r="GE958" s="260"/>
      <c r="GF958" s="260"/>
      <c r="GG958" s="260"/>
      <c r="GH958" s="260"/>
      <c r="GI958" s="260"/>
      <c r="GJ958" s="260"/>
      <c r="GK958" s="260"/>
      <c r="GL958" s="260"/>
      <c r="GM958" s="260"/>
      <c r="GN958" s="260"/>
      <c r="GO958" s="260"/>
      <c r="GP958" s="260"/>
      <c r="GQ958" s="260"/>
    </row>
    <row r="959" spans="1:199" s="63" customFormat="1" hidden="1" x14ac:dyDescent="0.25">
      <c r="A959" s="101">
        <v>840</v>
      </c>
      <c r="B959" s="228">
        <f>COUNTIFS($E$1:E959,E959,$G$1:G959,G959)</f>
        <v>1</v>
      </c>
      <c r="C959" s="228"/>
      <c r="D959" s="966">
        <v>11076</v>
      </c>
      <c r="E959" s="233" t="s">
        <v>2616</v>
      </c>
      <c r="F959" s="107" t="s">
        <v>2617</v>
      </c>
      <c r="G959" s="230">
        <v>6559210977</v>
      </c>
      <c r="H959" s="230">
        <f t="shared" si="57"/>
        <v>54</v>
      </c>
      <c r="I959" s="107" t="s">
        <v>2615</v>
      </c>
      <c r="J959" s="107" t="s">
        <v>34</v>
      </c>
      <c r="K959" s="749" t="s">
        <v>53</v>
      </c>
      <c r="L959" s="107" t="s">
        <v>48</v>
      </c>
      <c r="M959" s="230">
        <v>8</v>
      </c>
      <c r="N959" s="108" t="s">
        <v>757</v>
      </c>
      <c r="O959" s="108" t="s">
        <v>863</v>
      </c>
      <c r="P959" s="227"/>
      <c r="Q959" s="226" t="s">
        <v>2595</v>
      </c>
      <c r="R959" s="750"/>
      <c r="S959" s="750"/>
      <c r="T959" s="181"/>
      <c r="U959" s="181"/>
      <c r="V959" s="181"/>
      <c r="W959" s="751" t="s">
        <v>2601</v>
      </c>
      <c r="X959" s="751"/>
      <c r="Y959" s="181"/>
      <c r="Z959" s="168"/>
      <c r="AA959" s="73"/>
      <c r="AB959" s="227" t="s">
        <v>2513</v>
      </c>
      <c r="AC959" s="86"/>
      <c r="AD959" s="755">
        <v>4821</v>
      </c>
      <c r="AE959" s="755">
        <v>38000</v>
      </c>
      <c r="AH959" s="116" t="s">
        <v>161</v>
      </c>
      <c r="AI959" s="755">
        <v>5000</v>
      </c>
      <c r="AJ959" s="116" t="s">
        <v>2576</v>
      </c>
      <c r="AK959" s="224"/>
      <c r="AL959" s="755"/>
      <c r="AM959" s="224"/>
      <c r="AN959" s="224"/>
      <c r="AO959" s="224"/>
      <c r="AP959" s="756">
        <v>57.7</v>
      </c>
      <c r="AQ959" s="757">
        <v>36.299999999999997</v>
      </c>
      <c r="AR959" s="781">
        <v>6</v>
      </c>
      <c r="AS959" s="759">
        <f t="shared" si="58"/>
        <v>100</v>
      </c>
      <c r="AT959" s="760">
        <f t="shared" si="59"/>
        <v>1.5895316804407715</v>
      </c>
      <c r="AU959" s="22">
        <f t="shared" si="60"/>
        <v>9.5371900826446296</v>
      </c>
      <c r="AV959" s="761">
        <f t="shared" si="61"/>
        <v>1.364066193853428</v>
      </c>
      <c r="AW959" s="224">
        <v>54</v>
      </c>
      <c r="AX959" s="762">
        <v>0.6</v>
      </c>
      <c r="AY959" s="224">
        <v>1</v>
      </c>
      <c r="AZ959" s="224" t="s">
        <v>754</v>
      </c>
      <c r="BA959" s="763">
        <v>72.400000000000006</v>
      </c>
      <c r="BB959" s="87" t="s">
        <v>754</v>
      </c>
      <c r="BC959" s="69">
        <v>0.03</v>
      </c>
      <c r="BD959" s="69"/>
      <c r="BE959" s="224"/>
      <c r="BF959" s="224"/>
      <c r="BG959" s="224"/>
      <c r="BH959" s="224"/>
      <c r="BI959" s="87"/>
      <c r="BJ959" s="224">
        <v>28</v>
      </c>
      <c r="BK959" s="224">
        <v>72</v>
      </c>
      <c r="BL959" s="764">
        <f t="shared" si="62"/>
        <v>0.3888888888888889</v>
      </c>
      <c r="BM959" s="765">
        <v>0.5</v>
      </c>
      <c r="BN959" s="224" t="s">
        <v>754</v>
      </c>
      <c r="BO959" s="224">
        <v>53.1</v>
      </c>
      <c r="BP959" s="87">
        <v>85.6</v>
      </c>
      <c r="BQ959" s="159"/>
      <c r="BR959" s="766">
        <f t="shared" si="63"/>
        <v>33.069299999999998</v>
      </c>
      <c r="BS959" s="69">
        <v>77.3</v>
      </c>
      <c r="BT959" s="69">
        <v>13204</v>
      </c>
      <c r="BU959" s="766">
        <f t="shared" si="64"/>
        <v>22.700000000000003</v>
      </c>
      <c r="BV959" s="766">
        <f t="shared" si="65"/>
        <v>35.610299999999995</v>
      </c>
      <c r="BW959" s="69">
        <v>47.3</v>
      </c>
      <c r="BX959" s="767">
        <f t="shared" si="66"/>
        <v>17.169899999999998</v>
      </c>
      <c r="BY959" s="69">
        <v>43.8</v>
      </c>
      <c r="BZ959" s="768">
        <f t="shared" si="67"/>
        <v>15.899399999999998</v>
      </c>
      <c r="CA959" s="69">
        <v>7</v>
      </c>
      <c r="CB959" s="768">
        <f t="shared" si="68"/>
        <v>2.5409999999999995</v>
      </c>
      <c r="CC959" s="69">
        <v>0.6</v>
      </c>
      <c r="CD959" s="224"/>
      <c r="CE959" s="224"/>
      <c r="CF959" s="224"/>
      <c r="CG959" s="224"/>
      <c r="CH959" s="224"/>
      <c r="CI959" s="224"/>
      <c r="CJ959" s="224"/>
      <c r="CK959" s="224"/>
      <c r="CL959" s="224"/>
      <c r="CM959" s="224"/>
      <c r="CN959" s="245"/>
      <c r="CO959" s="18"/>
      <c r="CP959" s="18"/>
      <c r="CQ959" s="18"/>
      <c r="CR959" s="18"/>
      <c r="CS959" s="18"/>
      <c r="CT959" s="18"/>
      <c r="CU959" s="769"/>
      <c r="CV959" s="86"/>
      <c r="CW959" s="224"/>
      <c r="CX959" s="224"/>
      <c r="CY959" s="224"/>
      <c r="CZ959" s="224" t="s">
        <v>930</v>
      </c>
      <c r="DA959" s="770" t="s">
        <v>930</v>
      </c>
      <c r="DB959" s="771"/>
      <c r="DC959" s="779" t="s">
        <v>2618</v>
      </c>
      <c r="DD959" s="224"/>
      <c r="DE959" s="224"/>
      <c r="DF959" s="224"/>
      <c r="DG959" s="224"/>
      <c r="DH959" s="224"/>
      <c r="DI959" s="68"/>
      <c r="DJ959" s="224"/>
      <c r="DK959" s="224"/>
      <c r="DL959" s="224"/>
      <c r="DM959" s="224"/>
      <c r="DN959" s="65" t="s">
        <v>1152</v>
      </c>
      <c r="DO959" s="224"/>
      <c r="DP959" s="545" t="s">
        <v>161</v>
      </c>
      <c r="DQ959" s="230"/>
      <c r="DR959" s="547"/>
      <c r="DS959" s="547"/>
      <c r="DT959" s="230"/>
      <c r="DU959" s="230"/>
      <c r="DV959" s="230"/>
      <c r="DW959" s="230"/>
      <c r="DX959" s="223" t="s">
        <v>863</v>
      </c>
      <c r="DY959" s="223" t="s">
        <v>863</v>
      </c>
      <c r="DZ959" s="230">
        <v>10341</v>
      </c>
      <c r="EA959" s="230">
        <v>11</v>
      </c>
      <c r="EB959" s="230">
        <v>89</v>
      </c>
      <c r="EC959" s="223" t="s">
        <v>863</v>
      </c>
      <c r="ED959" s="223" t="s">
        <v>863</v>
      </c>
      <c r="EE959" s="223" t="s">
        <v>863</v>
      </c>
      <c r="EF959" s="223" t="s">
        <v>863</v>
      </c>
      <c r="EG959" s="230">
        <v>0</v>
      </c>
      <c r="EH959" s="547"/>
      <c r="EI959" s="282"/>
      <c r="EJ959" s="282"/>
      <c r="EK959" s="457"/>
      <c r="EL959" s="457"/>
      <c r="EM959" s="457"/>
      <c r="EN959" s="457"/>
      <c r="EO959" s="457"/>
      <c r="EP959" s="548"/>
      <c r="EQ959" s="548"/>
      <c r="ER959" s="457"/>
      <c r="ES959" s="548"/>
      <c r="ET959" s="548"/>
      <c r="EU959" s="457"/>
      <c r="EV959" s="457"/>
      <c r="EW959" s="233"/>
      <c r="EX959" s="992">
        <v>75</v>
      </c>
      <c r="EY959" s="950">
        <v>51315</v>
      </c>
      <c r="EZ959" s="950">
        <v>4000</v>
      </c>
      <c r="FA959" s="950">
        <v>38220</v>
      </c>
      <c r="FB959" s="950">
        <v>39477</v>
      </c>
      <c r="FC959" s="951">
        <f t="shared" si="43"/>
        <v>5029.3697999999995</v>
      </c>
      <c r="FD959" s="607">
        <f t="shared" si="41"/>
        <v>40234.958399999996</v>
      </c>
      <c r="FE959" s="93"/>
      <c r="FF959" s="93"/>
      <c r="FG959" s="93"/>
      <c r="FH959" s="93"/>
      <c r="FI959" s="589"/>
      <c r="FJ959" s="589"/>
      <c r="FK959" s="589"/>
      <c r="FL959" s="591"/>
      <c r="FM959" s="952"/>
      <c r="FN959" s="952"/>
      <c r="FO959" s="953"/>
      <c r="FP959" s="544"/>
      <c r="FQ959" s="93"/>
      <c r="FR959" s="101"/>
      <c r="FS959" s="954">
        <f t="shared" si="42"/>
        <v>4.8209999999999997</v>
      </c>
      <c r="FT959" s="93"/>
      <c r="FU959" s="955">
        <f t="shared" si="44"/>
        <v>76.930722011107861</v>
      </c>
      <c r="FV959" s="954">
        <f t="shared" si="45"/>
        <v>5.0293697999999996</v>
      </c>
      <c r="FW959" s="93"/>
      <c r="FX959" s="93"/>
      <c r="FY959" s="93"/>
      <c r="FZ959" s="93"/>
      <c r="GA959" s="93"/>
      <c r="GB959" s="93"/>
      <c r="GC959" s="260"/>
      <c r="GD959" s="260"/>
      <c r="GE959" s="260"/>
      <c r="GF959" s="260"/>
      <c r="GG959" s="260"/>
      <c r="GH959" s="260"/>
      <c r="GI959" s="260"/>
      <c r="GJ959" s="260"/>
      <c r="GK959" s="260"/>
      <c r="GL959" s="260"/>
      <c r="GM959" s="260"/>
      <c r="GN959" s="260"/>
      <c r="GO959" s="260"/>
      <c r="GP959" s="260"/>
      <c r="GQ959" s="260"/>
    </row>
    <row r="960" spans="1:199" s="63" customFormat="1" hidden="1" x14ac:dyDescent="0.25">
      <c r="A960" s="101">
        <v>841</v>
      </c>
      <c r="B960" s="228">
        <f>COUNTIFS($E$1:E960,E960,$G$1:G960,G960)</f>
        <v>1</v>
      </c>
      <c r="C960" s="228"/>
      <c r="D960" s="966">
        <v>11077</v>
      </c>
      <c r="E960" s="233" t="s">
        <v>2619</v>
      </c>
      <c r="F960" s="107" t="s">
        <v>61</v>
      </c>
      <c r="G960" s="230">
        <v>431009427</v>
      </c>
      <c r="H960" s="230">
        <f t="shared" si="57"/>
        <v>76</v>
      </c>
      <c r="I960" s="107" t="s">
        <v>2615</v>
      </c>
      <c r="J960" s="107" t="s">
        <v>34</v>
      </c>
      <c r="K960" s="749" t="s">
        <v>28</v>
      </c>
      <c r="L960" s="107" t="s">
        <v>48</v>
      </c>
      <c r="M960" s="230">
        <v>4</v>
      </c>
      <c r="N960" s="108">
        <v>9</v>
      </c>
      <c r="O960" s="108" t="s">
        <v>863</v>
      </c>
      <c r="P960" s="227"/>
      <c r="Q960" s="226" t="s">
        <v>2595</v>
      </c>
      <c r="R960" s="750"/>
      <c r="S960" s="750"/>
      <c r="T960" s="181"/>
      <c r="U960" s="181"/>
      <c r="V960" s="181"/>
      <c r="W960" s="751" t="s">
        <v>2601</v>
      </c>
      <c r="X960" s="751"/>
      <c r="Y960" s="181"/>
      <c r="Z960" s="168"/>
      <c r="AA960" s="73"/>
      <c r="AB960" s="227" t="s">
        <v>2513</v>
      </c>
      <c r="AC960" s="86"/>
      <c r="AD960" s="774">
        <v>39</v>
      </c>
      <c r="AE960" s="755">
        <v>155</v>
      </c>
      <c r="AF960" s="224"/>
      <c r="AG960" s="224"/>
      <c r="AH960" s="116" t="s">
        <v>2503</v>
      </c>
      <c r="AI960" s="755">
        <v>100</v>
      </c>
      <c r="AJ960" s="116" t="s">
        <v>2576</v>
      </c>
      <c r="AK960" s="224"/>
      <c r="AL960" s="755"/>
      <c r="AM960" s="224"/>
      <c r="AN960" s="224"/>
      <c r="AO960" s="224"/>
      <c r="AP960" s="756">
        <v>53.6</v>
      </c>
      <c r="AQ960" s="757">
        <v>19.3</v>
      </c>
      <c r="AR960" s="781">
        <v>24</v>
      </c>
      <c r="AS960" s="759">
        <f t="shared" si="58"/>
        <v>96.9</v>
      </c>
      <c r="AT960" s="760">
        <f t="shared" si="59"/>
        <v>2.7772020725388602</v>
      </c>
      <c r="AU960" s="22">
        <f t="shared" si="60"/>
        <v>66.652849740932652</v>
      </c>
      <c r="AV960" s="761">
        <f t="shared" si="61"/>
        <v>1.2378752886836029</v>
      </c>
      <c r="AW960" s="224">
        <v>46.3</v>
      </c>
      <c r="AX960" s="762">
        <v>3.5</v>
      </c>
      <c r="AY960" s="224">
        <v>6.6</v>
      </c>
      <c r="AZ960" s="224" t="s">
        <v>754</v>
      </c>
      <c r="BA960" s="763">
        <v>21.6</v>
      </c>
      <c r="BB960" s="87" t="s">
        <v>754</v>
      </c>
      <c r="BC960" s="69">
        <v>0.08</v>
      </c>
      <c r="BD960" s="69"/>
      <c r="BE960" s="224"/>
      <c r="BF960" s="224"/>
      <c r="BG960" s="224"/>
      <c r="BH960" s="224"/>
      <c r="BI960" s="87"/>
      <c r="BJ960" s="224">
        <v>30.9</v>
      </c>
      <c r="BK960" s="224">
        <v>69.099999999999994</v>
      </c>
      <c r="BL960" s="764">
        <f t="shared" si="62"/>
        <v>0.447178002894356</v>
      </c>
      <c r="BM960" s="765">
        <v>0.6</v>
      </c>
      <c r="BN960" s="224" t="s">
        <v>754</v>
      </c>
      <c r="BO960" s="224">
        <v>46</v>
      </c>
      <c r="BP960" s="87">
        <v>51.7</v>
      </c>
      <c r="BQ960" s="159"/>
      <c r="BR960" s="766">
        <f t="shared" si="63"/>
        <v>10.2483</v>
      </c>
      <c r="BS960" s="69">
        <v>85.5</v>
      </c>
      <c r="BT960" s="69">
        <v>7333</v>
      </c>
      <c r="BU960" s="766">
        <f t="shared" si="64"/>
        <v>14.5</v>
      </c>
      <c r="BV960" s="766">
        <f t="shared" si="65"/>
        <v>18.5473</v>
      </c>
      <c r="BW960" s="69">
        <v>18</v>
      </c>
      <c r="BX960" s="767">
        <f t="shared" si="66"/>
        <v>3.4740000000000002</v>
      </c>
      <c r="BY960" s="69">
        <v>35.1</v>
      </c>
      <c r="BZ960" s="768">
        <f t="shared" si="67"/>
        <v>6.7743000000000002</v>
      </c>
      <c r="CA960" s="69">
        <v>43</v>
      </c>
      <c r="CB960" s="768">
        <f t="shared" si="68"/>
        <v>8.2989999999999995</v>
      </c>
      <c r="CC960" s="69">
        <v>0.4</v>
      </c>
      <c r="CD960" s="224"/>
      <c r="CE960" s="224"/>
      <c r="CF960" s="224"/>
      <c r="CG960" s="224"/>
      <c r="CH960" s="224"/>
      <c r="CI960" s="224"/>
      <c r="CJ960" s="224"/>
      <c r="CK960" s="224"/>
      <c r="CL960" s="224"/>
      <c r="CM960" s="224"/>
      <c r="CN960" s="245"/>
      <c r="CO960" s="18"/>
      <c r="CP960" s="18"/>
      <c r="CQ960" s="18"/>
      <c r="CR960" s="18"/>
      <c r="CS960" s="18"/>
      <c r="CT960" s="18"/>
      <c r="CU960" s="769"/>
      <c r="CV960" s="86"/>
      <c r="CW960" s="224"/>
      <c r="CX960" s="224"/>
      <c r="CY960" s="224"/>
      <c r="CZ960" s="224" t="s">
        <v>927</v>
      </c>
      <c r="DA960" s="770" t="s">
        <v>928</v>
      </c>
      <c r="DB960" s="771"/>
      <c r="DC960" s="776"/>
      <c r="DD960" s="224"/>
      <c r="DE960" s="224"/>
      <c r="DF960" s="224"/>
      <c r="DG960" s="224"/>
      <c r="DH960" s="224"/>
      <c r="DI960" s="68"/>
      <c r="DJ960" s="224"/>
      <c r="DK960" s="224"/>
      <c r="DL960" s="224"/>
      <c r="DM960" s="224"/>
      <c r="DN960" s="65" t="s">
        <v>1151</v>
      </c>
      <c r="DO960" s="224"/>
      <c r="DP960" s="545" t="s">
        <v>2503</v>
      </c>
      <c r="DQ960" s="230"/>
      <c r="DR960" s="547"/>
      <c r="DS960" s="547"/>
      <c r="DT960" s="230"/>
      <c r="DU960" s="230"/>
      <c r="DV960" s="230"/>
      <c r="DW960" s="230"/>
      <c r="DX960" s="269" t="s">
        <v>863</v>
      </c>
      <c r="DY960" s="269" t="s">
        <v>863</v>
      </c>
      <c r="DZ960" s="269" t="s">
        <v>863</v>
      </c>
      <c r="EA960" s="269" t="s">
        <v>863</v>
      </c>
      <c r="EB960" s="269" t="s">
        <v>863</v>
      </c>
      <c r="EC960" s="269" t="s">
        <v>863</v>
      </c>
      <c r="ED960" s="269" t="s">
        <v>863</v>
      </c>
      <c r="EE960" s="269" t="s">
        <v>863</v>
      </c>
      <c r="EF960" s="269" t="s">
        <v>863</v>
      </c>
      <c r="EG960" s="269" t="s">
        <v>863</v>
      </c>
      <c r="EH960" s="547"/>
      <c r="EI960" s="282"/>
      <c r="EJ960" s="282"/>
      <c r="EK960" s="457"/>
      <c r="EL960" s="457"/>
      <c r="EM960" s="457"/>
      <c r="EN960" s="457"/>
      <c r="EO960" s="457"/>
      <c r="EP960" s="548"/>
      <c r="EQ960" s="548"/>
      <c r="ER960" s="457"/>
      <c r="ES960" s="548"/>
      <c r="ET960" s="548"/>
      <c r="EU960" s="457"/>
      <c r="EV960" s="457"/>
      <c r="EW960" s="233"/>
      <c r="EX960" s="992">
        <v>75</v>
      </c>
      <c r="EY960" s="950">
        <v>157290</v>
      </c>
      <c r="EZ960" s="950">
        <v>4000</v>
      </c>
      <c r="FA960" s="950">
        <v>38220</v>
      </c>
      <c r="FB960" s="950">
        <v>929</v>
      </c>
      <c r="FC960" s="951">
        <f t="shared" si="43"/>
        <v>118.35460000000002</v>
      </c>
      <c r="FD960" s="607">
        <f t="shared" si="41"/>
        <v>473.41840000000008</v>
      </c>
      <c r="FE960" s="93"/>
      <c r="FF960" s="93"/>
      <c r="FG960" s="93"/>
      <c r="FH960" s="93"/>
      <c r="FI960" s="589"/>
      <c r="FJ960" s="589"/>
      <c r="FK960" s="589"/>
      <c r="FL960" s="591"/>
      <c r="FM960" s="952"/>
      <c r="FN960" s="952"/>
      <c r="FO960" s="953"/>
      <c r="FP960" s="544"/>
      <c r="FQ960" s="93"/>
      <c r="FR960" s="101"/>
      <c r="FS960" s="954">
        <f t="shared" si="42"/>
        <v>3.9E-2</v>
      </c>
      <c r="FT960" s="93"/>
      <c r="FU960" s="955">
        <f t="shared" si="44"/>
        <v>0.59062877487443577</v>
      </c>
      <c r="FV960" s="954">
        <f t="shared" si="45"/>
        <v>0.11835460000000002</v>
      </c>
      <c r="FW960" s="93"/>
      <c r="FX960" s="93"/>
      <c r="FY960" s="93"/>
      <c r="FZ960" s="93"/>
      <c r="GA960" s="93"/>
      <c r="GB960" s="93"/>
      <c r="GC960" s="260"/>
      <c r="GD960" s="260"/>
      <c r="GE960" s="260"/>
      <c r="GF960" s="260"/>
      <c r="GG960" s="260"/>
      <c r="GH960" s="260"/>
      <c r="GI960" s="260"/>
      <c r="GJ960" s="260"/>
      <c r="GK960" s="260"/>
      <c r="GL960" s="260"/>
      <c r="GM960" s="260"/>
      <c r="GN960" s="260"/>
      <c r="GO960" s="260"/>
      <c r="GP960" s="260"/>
      <c r="GQ960" s="260"/>
    </row>
    <row r="961" spans="1:199" s="63" customFormat="1" hidden="1" x14ac:dyDescent="0.25">
      <c r="A961" s="101">
        <v>842</v>
      </c>
      <c r="B961" s="228">
        <f>COUNTIFS($E$1:E961,E961,$G$1:G961,G961)</f>
        <v>2</v>
      </c>
      <c r="C961" s="228"/>
      <c r="D961" s="966">
        <v>11089</v>
      </c>
      <c r="E961" s="233" t="s">
        <v>1864</v>
      </c>
      <c r="F961" s="107" t="s">
        <v>54</v>
      </c>
      <c r="G961" s="230">
        <v>496120309</v>
      </c>
      <c r="H961" s="230">
        <v>70</v>
      </c>
      <c r="I961" s="107" t="s">
        <v>2620</v>
      </c>
      <c r="J961" s="107" t="s">
        <v>133</v>
      </c>
      <c r="K961" s="749" t="s">
        <v>53</v>
      </c>
      <c r="L961" s="107" t="s">
        <v>48</v>
      </c>
      <c r="M961" s="230">
        <v>12</v>
      </c>
      <c r="N961" s="108" t="s">
        <v>757</v>
      </c>
      <c r="O961" s="108" t="s">
        <v>863</v>
      </c>
      <c r="P961" s="227"/>
      <c r="Q961" s="226" t="s">
        <v>2595</v>
      </c>
      <c r="R961" s="750"/>
      <c r="S961" s="750"/>
      <c r="T961" s="181"/>
      <c r="U961" s="181"/>
      <c r="V961" s="181"/>
      <c r="W961" s="751" t="s">
        <v>2601</v>
      </c>
      <c r="X961" s="751"/>
      <c r="Y961" s="181"/>
      <c r="Z961" s="168"/>
      <c r="AA961" s="73"/>
      <c r="AB961" s="227" t="s">
        <v>2513</v>
      </c>
      <c r="AC961" s="86"/>
      <c r="AD961" s="755">
        <v>15606</v>
      </c>
      <c r="AE961" s="755">
        <v>187000</v>
      </c>
      <c r="AH961" s="116" t="s">
        <v>161</v>
      </c>
      <c r="AI961" s="755">
        <v>10000</v>
      </c>
      <c r="AJ961" s="116" t="s">
        <v>2576</v>
      </c>
      <c r="AK961" s="224"/>
      <c r="AL961" s="755"/>
      <c r="AM961" s="224"/>
      <c r="AN961" s="224"/>
      <c r="AO961" s="224"/>
      <c r="AP961" s="756">
        <v>23</v>
      </c>
      <c r="AQ961" s="757">
        <v>1.4</v>
      </c>
      <c r="AR961" s="781">
        <v>73.3</v>
      </c>
      <c r="AS961" s="759">
        <f t="shared" si="58"/>
        <v>97.7</v>
      </c>
      <c r="AT961" s="760">
        <f t="shared" si="59"/>
        <v>16.428571428571431</v>
      </c>
      <c r="AU961" s="22">
        <f t="shared" si="60"/>
        <v>1204.2142857142858</v>
      </c>
      <c r="AV961" s="761">
        <f t="shared" si="61"/>
        <v>0.30789825970548862</v>
      </c>
      <c r="AW961" s="224">
        <v>22</v>
      </c>
      <c r="AX961" s="762">
        <v>0.2</v>
      </c>
      <c r="AY961" s="224">
        <v>1</v>
      </c>
      <c r="AZ961" s="224" t="s">
        <v>754</v>
      </c>
      <c r="BA961" s="763">
        <v>41.3</v>
      </c>
      <c r="BB961" s="87" t="s">
        <v>754</v>
      </c>
      <c r="BC961" s="69">
        <v>0.1</v>
      </c>
      <c r="BD961" s="69"/>
      <c r="BE961" s="224"/>
      <c r="BF961" s="224"/>
      <c r="BG961" s="224"/>
      <c r="BH961" s="224"/>
      <c r="BI961" s="87"/>
      <c r="BJ961" s="224">
        <v>55</v>
      </c>
      <c r="BK961" s="224">
        <v>45</v>
      </c>
      <c r="BL961" s="764">
        <f t="shared" si="62"/>
        <v>1.2222222222222223</v>
      </c>
      <c r="BM961" s="765">
        <v>0.7</v>
      </c>
      <c r="BN961" s="224" t="s">
        <v>754</v>
      </c>
      <c r="BO961" s="224">
        <v>64.8</v>
      </c>
      <c r="BP961" s="87">
        <v>72.599999999999994</v>
      </c>
      <c r="BQ961" s="159"/>
      <c r="BR961" s="766">
        <f t="shared" si="63"/>
        <v>1.1438000000000001</v>
      </c>
      <c r="BS961" s="69">
        <v>84.5</v>
      </c>
      <c r="BT961" s="69">
        <v>17327</v>
      </c>
      <c r="BU961" s="766">
        <f t="shared" si="64"/>
        <v>15.5</v>
      </c>
      <c r="BV961" s="766">
        <f t="shared" si="65"/>
        <v>1.3636000000000001</v>
      </c>
      <c r="BW961" s="69">
        <v>39.1</v>
      </c>
      <c r="BX961" s="767">
        <f t="shared" si="66"/>
        <v>0.5474</v>
      </c>
      <c r="BY961" s="69">
        <v>42.6</v>
      </c>
      <c r="BZ961" s="768">
        <f t="shared" si="67"/>
        <v>0.59640000000000004</v>
      </c>
      <c r="CA961" s="69">
        <v>15.7</v>
      </c>
      <c r="CB961" s="768">
        <f t="shared" si="68"/>
        <v>0.21979999999999997</v>
      </c>
      <c r="CC961" s="69">
        <v>0.04</v>
      </c>
      <c r="CD961" s="224"/>
      <c r="CE961" s="224"/>
      <c r="CF961" s="224"/>
      <c r="CG961" s="224"/>
      <c r="CH961" s="224"/>
      <c r="CI961" s="224"/>
      <c r="CJ961" s="224"/>
      <c r="CK961" s="224"/>
      <c r="CL961" s="224"/>
      <c r="CM961" s="224"/>
      <c r="CN961" s="245"/>
      <c r="CO961" s="18"/>
      <c r="CP961" s="18"/>
      <c r="CQ961" s="18"/>
      <c r="CR961" s="18"/>
      <c r="CS961" s="18"/>
      <c r="CT961" s="18"/>
      <c r="CU961" s="769"/>
      <c r="CV961" s="86"/>
      <c r="CW961" s="224"/>
      <c r="CX961" s="224"/>
      <c r="CY961" s="224"/>
      <c r="CZ961" s="224" t="s">
        <v>933</v>
      </c>
      <c r="DA961" s="770" t="s">
        <v>1291</v>
      </c>
      <c r="DB961" s="771"/>
      <c r="DC961" s="779" t="s">
        <v>2621</v>
      </c>
      <c r="DD961" s="224"/>
      <c r="DE961" s="224"/>
      <c r="DF961" s="224"/>
      <c r="DG961" s="224"/>
      <c r="DH961" s="224"/>
      <c r="DI961" s="68"/>
      <c r="DJ961" s="224"/>
      <c r="DK961" s="224"/>
      <c r="DL961" s="224"/>
      <c r="DM961" s="224"/>
      <c r="DN961" s="775" t="s">
        <v>1152</v>
      </c>
      <c r="DO961" s="224"/>
      <c r="DP961" s="545" t="s">
        <v>161</v>
      </c>
      <c r="DQ961" s="230"/>
      <c r="DR961" s="547"/>
      <c r="DS961" s="547"/>
      <c r="DT961" s="230"/>
      <c r="DU961" s="230"/>
      <c r="DV961" s="230"/>
      <c r="DW961" s="230"/>
      <c r="DX961" s="230"/>
      <c r="DY961" s="230"/>
      <c r="DZ961" s="230"/>
      <c r="EA961" s="230"/>
      <c r="EB961" s="230"/>
      <c r="EC961" s="230"/>
      <c r="ED961" s="230"/>
      <c r="EE961" s="230"/>
      <c r="EF961" s="230"/>
      <c r="EG961" s="230"/>
      <c r="EH961" s="547"/>
      <c r="EI961" s="282"/>
      <c r="EJ961" s="282"/>
      <c r="EK961" s="457"/>
      <c r="EL961" s="457"/>
      <c r="EM961" s="457"/>
      <c r="EN961" s="457"/>
      <c r="EO961" s="457"/>
      <c r="EP961" s="548"/>
      <c r="EQ961" s="548"/>
      <c r="ER961" s="457"/>
      <c r="ES961" s="548"/>
      <c r="ET961" s="548"/>
      <c r="EU961" s="457"/>
      <c r="EV961" s="457"/>
      <c r="EW961" s="233"/>
      <c r="EX961" s="992">
        <v>75</v>
      </c>
      <c r="EY961" s="950">
        <v>137452</v>
      </c>
      <c r="EZ961" s="950">
        <v>4000</v>
      </c>
      <c r="FA961" s="950">
        <v>38220</v>
      </c>
      <c r="FB961" s="950">
        <v>124038</v>
      </c>
      <c r="FC961" s="951">
        <f t="shared" si="43"/>
        <v>15802.441200000001</v>
      </c>
      <c r="FD961" s="607">
        <f t="shared" si="41"/>
        <v>189629.29440000001</v>
      </c>
      <c r="FE961" s="93"/>
      <c r="FF961" s="93"/>
      <c r="FG961" s="93"/>
      <c r="FH961" s="93"/>
      <c r="FI961" s="589"/>
      <c r="FJ961" s="589"/>
      <c r="FK961" s="589"/>
      <c r="FL961" s="591"/>
      <c r="FM961" s="952"/>
      <c r="FN961" s="952"/>
      <c r="FO961" s="953"/>
      <c r="FP961" s="544"/>
      <c r="FQ961" s="93"/>
      <c r="FR961" s="101"/>
      <c r="FS961" s="954">
        <f t="shared" si="42"/>
        <v>15.606</v>
      </c>
      <c r="FT961" s="93"/>
      <c r="FU961" s="955">
        <f t="shared" si="44"/>
        <v>90.240956843116138</v>
      </c>
      <c r="FV961" s="954">
        <f t="shared" si="45"/>
        <v>15.802441200000001</v>
      </c>
      <c r="FW961" s="93"/>
      <c r="FX961" s="93"/>
      <c r="FY961" s="93"/>
      <c r="FZ961" s="93"/>
      <c r="GA961" s="93"/>
      <c r="GB961" s="93"/>
      <c r="GC961" s="260"/>
      <c r="GD961" s="260"/>
      <c r="GE961" s="260"/>
      <c r="GF961" s="260"/>
      <c r="GG961" s="260"/>
      <c r="GH961" s="260"/>
      <c r="GI961" s="260"/>
      <c r="GJ961" s="260"/>
      <c r="GK961" s="260"/>
      <c r="GL961" s="260"/>
      <c r="GM961" s="260"/>
      <c r="GN961" s="260"/>
      <c r="GO961" s="260"/>
      <c r="GP961" s="260"/>
      <c r="GQ961" s="260"/>
    </row>
    <row r="962" spans="1:199" s="63" customFormat="1" hidden="1" x14ac:dyDescent="0.25">
      <c r="A962" s="101">
        <v>843</v>
      </c>
      <c r="B962" s="228">
        <f>COUNTIFS($E$1:E962,E962,$G$1:G962,G962)</f>
        <v>1</v>
      </c>
      <c r="C962" s="228"/>
      <c r="D962" s="966">
        <v>11096</v>
      </c>
      <c r="E962" s="233" t="s">
        <v>551</v>
      </c>
      <c r="F962" s="107" t="s">
        <v>77</v>
      </c>
      <c r="G962" s="230">
        <v>496116148</v>
      </c>
      <c r="H962" s="230">
        <v>70</v>
      </c>
      <c r="I962" s="107" t="s">
        <v>2622</v>
      </c>
      <c r="J962" s="107" t="s">
        <v>34</v>
      </c>
      <c r="K962" s="749" t="s">
        <v>28</v>
      </c>
      <c r="L962" s="107" t="s">
        <v>48</v>
      </c>
      <c r="M962" s="230">
        <v>7</v>
      </c>
      <c r="N962" s="108" t="s">
        <v>741</v>
      </c>
      <c r="O962" s="108" t="s">
        <v>965</v>
      </c>
      <c r="P962" s="227"/>
      <c r="Q962" s="226" t="s">
        <v>2595</v>
      </c>
      <c r="R962" s="750"/>
      <c r="S962" s="750"/>
      <c r="T962" s="181"/>
      <c r="U962" s="181"/>
      <c r="V962" s="181"/>
      <c r="W962" s="751" t="s">
        <v>2601</v>
      </c>
      <c r="X962" s="751"/>
      <c r="Y962" s="181"/>
      <c r="Z962" s="168"/>
      <c r="AA962" s="73"/>
      <c r="AB962" s="227" t="s">
        <v>2534</v>
      </c>
      <c r="AC962" s="86"/>
      <c r="AD962" s="755">
        <v>68</v>
      </c>
      <c r="AE962" s="755">
        <v>480</v>
      </c>
      <c r="AH962" s="116" t="s">
        <v>2535</v>
      </c>
      <c r="AI962" s="782" t="s">
        <v>2623</v>
      </c>
      <c r="AJ962" s="116" t="s">
        <v>2576</v>
      </c>
      <c r="AK962" s="224"/>
      <c r="AL962" s="755"/>
      <c r="AM962" s="224"/>
      <c r="AN962" s="224"/>
      <c r="AO962" s="224"/>
      <c r="AP962" s="756">
        <v>8.9</v>
      </c>
      <c r="AQ962" s="757">
        <v>85.1</v>
      </c>
      <c r="AR962" s="781">
        <v>4</v>
      </c>
      <c r="AS962" s="759">
        <f t="shared" si="58"/>
        <v>98</v>
      </c>
      <c r="AT962" s="760">
        <f t="shared" si="59"/>
        <v>0.1045828437132785</v>
      </c>
      <c r="AU962" s="22">
        <f t="shared" si="60"/>
        <v>0.418331374853114</v>
      </c>
      <c r="AV962" s="761">
        <f t="shared" si="61"/>
        <v>9.9887766554433238E-2</v>
      </c>
      <c r="AW962" s="224">
        <v>7.9</v>
      </c>
      <c r="AX962" s="762">
        <v>0.4</v>
      </c>
      <c r="AY962" s="224">
        <v>4.5</v>
      </c>
      <c r="AZ962" s="224" t="s">
        <v>754</v>
      </c>
      <c r="BA962" s="763">
        <v>79.599999999999994</v>
      </c>
      <c r="BB962" s="87" t="s">
        <v>754</v>
      </c>
      <c r="BC962" s="69">
        <v>0</v>
      </c>
      <c r="BD962" s="69"/>
      <c r="BE962" s="224"/>
      <c r="BF962" s="224"/>
      <c r="BG962" s="224"/>
      <c r="BH962" s="224"/>
      <c r="BI962" s="87"/>
      <c r="BJ962" s="224">
        <v>40.200000000000003</v>
      </c>
      <c r="BK962" s="224">
        <v>59.8</v>
      </c>
      <c r="BL962" s="764">
        <f t="shared" si="62"/>
        <v>0.67224080267558539</v>
      </c>
      <c r="BM962" s="765">
        <v>0.1</v>
      </c>
      <c r="BN962" s="224" t="s">
        <v>754</v>
      </c>
      <c r="BO962" s="224">
        <v>54.5</v>
      </c>
      <c r="BP962" s="87">
        <v>60.2</v>
      </c>
      <c r="BQ962" s="159"/>
      <c r="BR962" s="766">
        <f t="shared" si="63"/>
        <v>61.867699999999999</v>
      </c>
      <c r="BS962" s="69">
        <v>98</v>
      </c>
      <c r="BT962" s="69">
        <v>13764</v>
      </c>
      <c r="BU962" s="766">
        <f t="shared" si="64"/>
        <v>2</v>
      </c>
      <c r="BV962" s="766">
        <f t="shared" si="65"/>
        <v>83.227800000000002</v>
      </c>
      <c r="BW962" s="69">
        <v>38</v>
      </c>
      <c r="BX962" s="767">
        <f t="shared" si="66"/>
        <v>32.337999999999994</v>
      </c>
      <c r="BY962" s="69">
        <v>34.700000000000003</v>
      </c>
      <c r="BZ962" s="768">
        <f t="shared" si="67"/>
        <v>29.529700000000002</v>
      </c>
      <c r="CA962" s="69">
        <v>25.1</v>
      </c>
      <c r="CB962" s="768">
        <f t="shared" si="68"/>
        <v>21.360099999999999</v>
      </c>
      <c r="CC962" s="69">
        <v>0.2</v>
      </c>
      <c r="CD962" s="224"/>
      <c r="CE962" s="224"/>
      <c r="CF962" s="224"/>
      <c r="CG962" s="224"/>
      <c r="CH962" s="224"/>
      <c r="CI962" s="224"/>
      <c r="CJ962" s="224"/>
      <c r="CK962" s="224"/>
      <c r="CL962" s="224"/>
      <c r="CM962" s="224"/>
      <c r="CN962" s="245"/>
      <c r="CO962" s="18"/>
      <c r="CP962" s="18"/>
      <c r="CQ962" s="18"/>
      <c r="CR962" s="18"/>
      <c r="CS962" s="18"/>
      <c r="CT962" s="18"/>
      <c r="CU962" s="769"/>
      <c r="CV962" s="86"/>
      <c r="CW962" s="224"/>
      <c r="CX962" s="224"/>
      <c r="CY962" s="224"/>
      <c r="CZ962" s="224" t="s">
        <v>935</v>
      </c>
      <c r="DA962" s="770" t="s">
        <v>935</v>
      </c>
      <c r="DB962" s="771"/>
      <c r="DC962" s="776"/>
      <c r="DD962" s="224"/>
      <c r="DE962" s="224"/>
      <c r="DF962" s="224"/>
      <c r="DG962" s="224"/>
      <c r="DH962" s="224"/>
      <c r="DI962" s="68"/>
      <c r="DJ962" s="224"/>
      <c r="DK962" s="224"/>
      <c r="DL962" s="224"/>
      <c r="DM962" s="224"/>
      <c r="DN962" s="775" t="s">
        <v>1152</v>
      </c>
      <c r="DO962" s="224"/>
      <c r="DP962" s="545" t="s">
        <v>2535</v>
      </c>
      <c r="DQ962" s="230"/>
      <c r="DR962" s="547"/>
      <c r="DS962" s="547"/>
      <c r="DT962" s="230"/>
      <c r="DU962" s="230"/>
      <c r="DV962" s="230"/>
      <c r="DW962" s="230"/>
      <c r="DX962" s="230"/>
      <c r="DY962" s="230"/>
      <c r="DZ962" s="230"/>
      <c r="EA962" s="230"/>
      <c r="EB962" s="230"/>
      <c r="EC962" s="230"/>
      <c r="ED962" s="230"/>
      <c r="EE962" s="230"/>
      <c r="EF962" s="230"/>
      <c r="EG962" s="230"/>
      <c r="EH962" s="547"/>
      <c r="EI962" s="282"/>
      <c r="EJ962" s="282"/>
      <c r="EK962" s="457"/>
      <c r="EL962" s="457"/>
      <c r="EM962" s="457"/>
      <c r="EN962" s="457"/>
      <c r="EO962" s="457"/>
      <c r="EP962" s="548"/>
      <c r="EQ962" s="548"/>
      <c r="ER962" s="457"/>
      <c r="ES962" s="548"/>
      <c r="ET962" s="548"/>
      <c r="EU962" s="457"/>
      <c r="EV962" s="457"/>
      <c r="EW962" s="233"/>
      <c r="EX962" s="992">
        <v>75</v>
      </c>
      <c r="EY962" s="950"/>
      <c r="EZ962" s="950">
        <v>4000</v>
      </c>
      <c r="FA962" s="950">
        <v>38220</v>
      </c>
      <c r="FB962" s="950"/>
      <c r="FC962" s="951"/>
      <c r="FD962" s="607"/>
      <c r="FE962" s="93"/>
      <c r="FF962" s="93"/>
      <c r="FG962" s="93"/>
      <c r="FH962" s="93"/>
      <c r="FI962" s="589"/>
      <c r="FJ962" s="589"/>
      <c r="FK962" s="589"/>
      <c r="FL962" s="591"/>
      <c r="FM962" s="952"/>
      <c r="FN962" s="952"/>
      <c r="FO962" s="953"/>
      <c r="FP962" s="544"/>
      <c r="FQ962" s="93"/>
      <c r="FR962" s="101"/>
      <c r="FS962" s="954">
        <f t="shared" si="42"/>
        <v>6.8000000000000005E-2</v>
      </c>
      <c r="FT962" s="93"/>
      <c r="FU962" s="955"/>
      <c r="FV962" s="954"/>
      <c r="FW962" s="93"/>
      <c r="FX962" s="93"/>
      <c r="FY962" s="93"/>
      <c r="FZ962" s="93"/>
      <c r="GA962" s="93"/>
      <c r="GB962" s="93"/>
      <c r="GC962" s="260"/>
      <c r="GD962" s="260"/>
      <c r="GE962" s="260"/>
      <c r="GF962" s="260"/>
      <c r="GG962" s="260"/>
      <c r="GH962" s="260"/>
      <c r="GI962" s="260"/>
      <c r="GJ962" s="260"/>
      <c r="GK962" s="260"/>
      <c r="GL962" s="260"/>
      <c r="GM962" s="260"/>
      <c r="GN962" s="260"/>
      <c r="GO962" s="260"/>
      <c r="GP962" s="260"/>
      <c r="GQ962" s="260"/>
    </row>
    <row r="963" spans="1:199" s="63" customFormat="1" hidden="1" x14ac:dyDescent="0.25">
      <c r="A963" s="101">
        <v>844</v>
      </c>
      <c r="B963" s="228">
        <f>COUNTIFS($E$1:E963,E963,$G$1:G963,G963)</f>
        <v>1</v>
      </c>
      <c r="C963" s="228"/>
      <c r="D963" s="966">
        <v>11097</v>
      </c>
      <c r="E963" s="233" t="s">
        <v>2624</v>
      </c>
      <c r="F963" s="107" t="s">
        <v>2625</v>
      </c>
      <c r="G963" s="230">
        <v>520117084</v>
      </c>
      <c r="H963" s="230">
        <v>67</v>
      </c>
      <c r="I963" s="107" t="s">
        <v>2622</v>
      </c>
      <c r="J963" s="107" t="s">
        <v>34</v>
      </c>
      <c r="K963" s="749" t="s">
        <v>28</v>
      </c>
      <c r="L963" s="107" t="s">
        <v>48</v>
      </c>
      <c r="M963" s="230">
        <v>7</v>
      </c>
      <c r="N963" s="108" t="s">
        <v>571</v>
      </c>
      <c r="O963" s="108" t="s">
        <v>863</v>
      </c>
      <c r="P963" s="227"/>
      <c r="Q963" s="226" t="s">
        <v>2595</v>
      </c>
      <c r="R963" s="750"/>
      <c r="S963" s="750"/>
      <c r="T963" s="181"/>
      <c r="U963" s="181"/>
      <c r="V963" s="181"/>
      <c r="W963" s="751" t="s">
        <v>2601</v>
      </c>
      <c r="X963" s="751"/>
      <c r="Y963" s="181"/>
      <c r="Z963" s="168"/>
      <c r="AA963" s="73"/>
      <c r="AB963" s="227" t="s">
        <v>2534</v>
      </c>
      <c r="AC963" s="86"/>
      <c r="AD963" s="755">
        <v>103</v>
      </c>
      <c r="AE963" s="755">
        <v>724</v>
      </c>
      <c r="AH963" s="116" t="s">
        <v>2503</v>
      </c>
      <c r="AI963" s="782" t="s">
        <v>2623</v>
      </c>
      <c r="AJ963" s="116"/>
      <c r="AK963" s="224"/>
      <c r="AL963" s="755"/>
      <c r="AM963" s="224"/>
      <c r="AN963" s="224"/>
      <c r="AO963" s="224"/>
      <c r="AP963" s="756">
        <v>39.200000000000003</v>
      </c>
      <c r="AQ963" s="757">
        <v>57.7</v>
      </c>
      <c r="AR963" s="781">
        <v>2</v>
      </c>
      <c r="AS963" s="759">
        <f t="shared" si="58"/>
        <v>98.9</v>
      </c>
      <c r="AT963" s="760">
        <f t="shared" si="59"/>
        <v>0.67937608318890819</v>
      </c>
      <c r="AU963" s="22">
        <f t="shared" si="60"/>
        <v>1.3587521663778164</v>
      </c>
      <c r="AV963" s="761">
        <f t="shared" si="61"/>
        <v>0.65661641541038529</v>
      </c>
      <c r="AW963" s="224">
        <v>36.299999999999997</v>
      </c>
      <c r="AX963" s="762">
        <v>1.2</v>
      </c>
      <c r="AY963" s="224">
        <v>3</v>
      </c>
      <c r="AZ963" s="224" t="s">
        <v>754</v>
      </c>
      <c r="BA963" s="763">
        <v>27.1</v>
      </c>
      <c r="BB963" s="87" t="s">
        <v>754</v>
      </c>
      <c r="BC963" s="69">
        <v>0.01</v>
      </c>
      <c r="BD963" s="69"/>
      <c r="BE963" s="224"/>
      <c r="BF963" s="224"/>
      <c r="BG963" s="224"/>
      <c r="BH963" s="224"/>
      <c r="BI963" s="87"/>
      <c r="BJ963" s="224">
        <v>43.4</v>
      </c>
      <c r="BK963" s="224">
        <v>56.6</v>
      </c>
      <c r="BL963" s="764">
        <f t="shared" si="62"/>
        <v>0.7667844522968198</v>
      </c>
      <c r="BM963" s="765">
        <v>1</v>
      </c>
      <c r="BN963" s="224" t="s">
        <v>754</v>
      </c>
      <c r="BO963" s="224">
        <v>53.8</v>
      </c>
      <c r="BP963" s="87">
        <v>55.3</v>
      </c>
      <c r="BQ963" s="159"/>
      <c r="BR963" s="766">
        <f t="shared" si="63"/>
        <v>31.215699999999998</v>
      </c>
      <c r="BS963" s="69">
        <v>91.1</v>
      </c>
      <c r="BT963" s="69">
        <v>11248</v>
      </c>
      <c r="BU963" s="766">
        <f t="shared" si="64"/>
        <v>8.9000000000000057</v>
      </c>
      <c r="BV963" s="766">
        <f t="shared" si="65"/>
        <v>57.180700000000002</v>
      </c>
      <c r="BW963" s="69">
        <v>32.799999999999997</v>
      </c>
      <c r="BX963" s="767">
        <f t="shared" si="66"/>
        <v>18.925599999999999</v>
      </c>
      <c r="BY963" s="69">
        <v>21.3</v>
      </c>
      <c r="BZ963" s="768">
        <f t="shared" si="67"/>
        <v>12.290100000000001</v>
      </c>
      <c r="CA963" s="69">
        <v>45</v>
      </c>
      <c r="CB963" s="768">
        <f t="shared" si="68"/>
        <v>25.965</v>
      </c>
      <c r="CC963" s="69">
        <v>0.7</v>
      </c>
      <c r="CD963" s="224"/>
      <c r="CE963" s="224"/>
      <c r="CF963" s="224"/>
      <c r="CG963" s="224"/>
      <c r="CH963" s="224"/>
      <c r="CI963" s="224"/>
      <c r="CJ963" s="224"/>
      <c r="CK963" s="224"/>
      <c r="CL963" s="224"/>
      <c r="CM963" s="224"/>
      <c r="CN963" s="245"/>
      <c r="CO963" s="18"/>
      <c r="CP963" s="18"/>
      <c r="CQ963" s="18"/>
      <c r="CR963" s="18"/>
      <c r="CS963" s="18"/>
      <c r="CT963" s="18"/>
      <c r="CU963" s="769"/>
      <c r="CV963" s="86"/>
      <c r="CW963" s="224"/>
      <c r="CX963" s="224"/>
      <c r="CY963" s="224"/>
      <c r="CZ963" s="224" t="s">
        <v>927</v>
      </c>
      <c r="DA963" s="770" t="s">
        <v>927</v>
      </c>
      <c r="DB963" s="771"/>
      <c r="DC963" s="776"/>
      <c r="DD963" s="224"/>
      <c r="DE963" s="224"/>
      <c r="DF963" s="224"/>
      <c r="DG963" s="224"/>
      <c r="DH963" s="224"/>
      <c r="DI963" s="68"/>
      <c r="DJ963" s="224"/>
      <c r="DK963" s="224"/>
      <c r="DL963" s="224"/>
      <c r="DM963" s="224"/>
      <c r="DN963" s="775" t="s">
        <v>1151</v>
      </c>
      <c r="DO963" s="224"/>
      <c r="DP963" s="545" t="s">
        <v>2503</v>
      </c>
      <c r="DQ963" s="230"/>
      <c r="DR963" s="547"/>
      <c r="DS963" s="547"/>
      <c r="DT963" s="230"/>
      <c r="DU963" s="230"/>
      <c r="DV963" s="230"/>
      <c r="DW963" s="230"/>
      <c r="DX963" s="230"/>
      <c r="DY963" s="230"/>
      <c r="DZ963" s="230"/>
      <c r="EA963" s="230"/>
      <c r="EB963" s="230"/>
      <c r="EC963" s="230"/>
      <c r="ED963" s="230"/>
      <c r="EE963" s="230"/>
      <c r="EF963" s="230"/>
      <c r="EG963" s="230"/>
      <c r="EH963" s="547"/>
      <c r="EI963" s="282"/>
      <c r="EJ963" s="282"/>
      <c r="EK963" s="457"/>
      <c r="EL963" s="457"/>
      <c r="EM963" s="457"/>
      <c r="EN963" s="457"/>
      <c r="EO963" s="457"/>
      <c r="EP963" s="548"/>
      <c r="EQ963" s="548"/>
      <c r="ER963" s="457"/>
      <c r="ES963" s="548"/>
      <c r="ET963" s="548"/>
      <c r="EU963" s="457"/>
      <c r="EV963" s="457"/>
      <c r="EW963" s="233"/>
      <c r="EX963" s="992">
        <v>75</v>
      </c>
      <c r="EY963" s="950"/>
      <c r="EZ963" s="950">
        <v>4000</v>
      </c>
      <c r="FA963" s="950">
        <v>38220</v>
      </c>
      <c r="FB963" s="950"/>
      <c r="FC963" s="951"/>
      <c r="FD963" s="607"/>
      <c r="FE963" s="93"/>
      <c r="FF963" s="93"/>
      <c r="FG963" s="93"/>
      <c r="FH963" s="93"/>
      <c r="FI963" s="589"/>
      <c r="FJ963" s="589"/>
      <c r="FK963" s="589"/>
      <c r="FL963" s="591"/>
      <c r="FM963" s="952"/>
      <c r="FN963" s="952"/>
      <c r="FO963" s="953"/>
      <c r="FP963" s="544"/>
      <c r="FQ963" s="93"/>
      <c r="FR963" s="101"/>
      <c r="FS963" s="954">
        <f t="shared" si="42"/>
        <v>0.10299999999999999</v>
      </c>
      <c r="FT963" s="93"/>
      <c r="FU963" s="955"/>
      <c r="FV963" s="954"/>
      <c r="FW963" s="93"/>
      <c r="FX963" s="93"/>
      <c r="FY963" s="93"/>
      <c r="FZ963" s="93"/>
      <c r="GA963" s="93"/>
      <c r="GB963" s="93"/>
      <c r="GC963" s="260"/>
      <c r="GD963" s="260"/>
      <c r="GE963" s="260"/>
      <c r="GF963" s="260"/>
      <c r="GG963" s="260"/>
      <c r="GH963" s="260"/>
      <c r="GI963" s="260"/>
      <c r="GJ963" s="260"/>
      <c r="GK963" s="260"/>
      <c r="GL963" s="260"/>
      <c r="GM963" s="260"/>
      <c r="GN963" s="260"/>
      <c r="GO963" s="260"/>
      <c r="GP963" s="260"/>
      <c r="GQ963" s="260"/>
    </row>
    <row r="964" spans="1:199" s="63" customFormat="1" hidden="1" x14ac:dyDescent="0.25">
      <c r="A964" s="101">
        <v>845</v>
      </c>
      <c r="B964" s="228">
        <f>COUNTIFS($E$1:E964,E964,$G$1:G964,G964)</f>
        <v>1</v>
      </c>
      <c r="C964" s="228"/>
      <c r="D964" s="966">
        <v>11103</v>
      </c>
      <c r="E964" s="233" t="s">
        <v>2626</v>
      </c>
      <c r="F964" s="107" t="s">
        <v>33</v>
      </c>
      <c r="G964" s="230">
        <v>415601431</v>
      </c>
      <c r="H964" s="230">
        <v>78</v>
      </c>
      <c r="I964" s="107" t="s">
        <v>2627</v>
      </c>
      <c r="J964" s="107" t="s">
        <v>34</v>
      </c>
      <c r="K964" s="749" t="s">
        <v>28</v>
      </c>
      <c r="L964" s="107" t="s">
        <v>48</v>
      </c>
      <c r="M964" s="230">
        <v>5</v>
      </c>
      <c r="N964" s="108" t="s">
        <v>838</v>
      </c>
      <c r="O964" s="108" t="s">
        <v>965</v>
      </c>
      <c r="P964" s="227"/>
      <c r="Q964" s="226" t="s">
        <v>2595</v>
      </c>
      <c r="R964" s="750"/>
      <c r="S964" s="750"/>
      <c r="T964" s="181"/>
      <c r="U964" s="181"/>
      <c r="V964" s="181"/>
      <c r="W964" s="751" t="s">
        <v>2601</v>
      </c>
      <c r="X964" s="751"/>
      <c r="Y964" s="181"/>
      <c r="Z964" s="168"/>
      <c r="AA964" s="73"/>
      <c r="AB964" s="227" t="s">
        <v>2513</v>
      </c>
      <c r="AC964" s="86"/>
      <c r="AD964" s="755">
        <v>529.70000000000005</v>
      </c>
      <c r="AE964" s="755">
        <v>2600</v>
      </c>
      <c r="AH964" s="116" t="s">
        <v>2503</v>
      </c>
      <c r="AI964" s="755">
        <v>150</v>
      </c>
      <c r="AJ964" s="116"/>
      <c r="AK964" s="224"/>
      <c r="AL964" s="755"/>
      <c r="AM964" s="224"/>
      <c r="AN964" s="224"/>
      <c r="AO964" s="224"/>
      <c r="AP964" s="756">
        <v>36.4</v>
      </c>
      <c r="AQ964" s="757">
        <v>10.1</v>
      </c>
      <c r="AR964" s="781">
        <v>49.7</v>
      </c>
      <c r="AS964" s="759">
        <f t="shared" si="58"/>
        <v>96.2</v>
      </c>
      <c r="AT964" s="760">
        <f t="shared" si="59"/>
        <v>3.6039603960396041</v>
      </c>
      <c r="AU964" s="22">
        <f t="shared" si="60"/>
        <v>179.11683168316833</v>
      </c>
      <c r="AV964" s="761">
        <f t="shared" si="61"/>
        <v>0.60869565217391297</v>
      </c>
      <c r="AW964" s="224">
        <v>29.8</v>
      </c>
      <c r="AX964" s="762">
        <v>5.0999999999999996</v>
      </c>
      <c r="AY964" s="224">
        <v>14.1</v>
      </c>
      <c r="AZ964" s="224" t="s">
        <v>754</v>
      </c>
      <c r="BA964" s="763">
        <v>6.4</v>
      </c>
      <c r="BB964" s="87" t="s">
        <v>754</v>
      </c>
      <c r="BC964" s="69">
        <v>0.6</v>
      </c>
      <c r="BD964" s="69"/>
      <c r="BE964" s="224"/>
      <c r="BF964" s="224"/>
      <c r="BG964" s="224"/>
      <c r="BH964" s="224"/>
      <c r="BI964" s="87"/>
      <c r="BJ964" s="224">
        <v>65.5</v>
      </c>
      <c r="BK964" s="224">
        <v>34.5</v>
      </c>
      <c r="BL964" s="764">
        <f t="shared" si="62"/>
        <v>1.8985507246376812</v>
      </c>
      <c r="BM964" s="765">
        <v>1.2</v>
      </c>
      <c r="BN964" s="224" t="s">
        <v>754</v>
      </c>
      <c r="BO964" s="224">
        <v>26.4</v>
      </c>
      <c r="BP964" s="87">
        <v>32.200000000000003</v>
      </c>
      <c r="BQ964" s="159"/>
      <c r="BR964" s="766" t="s">
        <v>754</v>
      </c>
      <c r="BS964" s="69">
        <v>41</v>
      </c>
      <c r="BT964" s="69">
        <v>5279</v>
      </c>
      <c r="BU964" s="766">
        <f t="shared" si="64"/>
        <v>59</v>
      </c>
      <c r="BV964" s="69" t="s">
        <v>754</v>
      </c>
      <c r="BW964" s="69" t="s">
        <v>754</v>
      </c>
      <c r="BX964" s="768" t="s">
        <v>754</v>
      </c>
      <c r="BY964" s="69" t="s">
        <v>754</v>
      </c>
      <c r="BZ964" s="768" t="s">
        <v>754</v>
      </c>
      <c r="CA964" s="69" t="s">
        <v>754</v>
      </c>
      <c r="CB964" s="768" t="s">
        <v>754</v>
      </c>
      <c r="CC964" s="69">
        <v>0.3</v>
      </c>
      <c r="CD964" s="224"/>
      <c r="CE964" s="224"/>
      <c r="CF964" s="224"/>
      <c r="CG964" s="224"/>
      <c r="CH964" s="224"/>
      <c r="CI964" s="224"/>
      <c r="CJ964" s="224"/>
      <c r="CK964" s="224"/>
      <c r="CL964" s="224"/>
      <c r="CM964" s="224"/>
      <c r="CN964" s="245"/>
      <c r="CO964" s="18"/>
      <c r="CP964" s="18"/>
      <c r="CQ964" s="18"/>
      <c r="CR964" s="18"/>
      <c r="CS964" s="18"/>
      <c r="CT964" s="18"/>
      <c r="CU964" s="769"/>
      <c r="CV964" s="86"/>
      <c r="CW964" s="224"/>
      <c r="CX964" s="224"/>
      <c r="CY964" s="224"/>
      <c r="CZ964" s="224" t="s">
        <v>930</v>
      </c>
      <c r="DA964" s="770" t="s">
        <v>1291</v>
      </c>
      <c r="DB964" s="771"/>
      <c r="DC964" s="776"/>
      <c r="DD964" s="224"/>
      <c r="DE964" s="224"/>
      <c r="DF964" s="224"/>
      <c r="DG964" s="224"/>
      <c r="DH964" s="224"/>
      <c r="DI964" s="68"/>
      <c r="DJ964" s="224"/>
      <c r="DK964" s="224"/>
      <c r="DL964" s="224"/>
      <c r="DM964" s="224"/>
      <c r="DN964" s="65" t="s">
        <v>1152</v>
      </c>
      <c r="DO964" s="224"/>
      <c r="DP964" s="545" t="s">
        <v>2503</v>
      </c>
      <c r="DQ964" s="230"/>
      <c r="DR964" s="547"/>
      <c r="DS964" s="547"/>
      <c r="DT964" s="230"/>
      <c r="DU964" s="230"/>
      <c r="DV964" s="230"/>
      <c r="DW964" s="230"/>
      <c r="DX964" s="230"/>
      <c r="DY964" s="230"/>
      <c r="DZ964" s="230"/>
      <c r="EA964" s="230"/>
      <c r="EB964" s="230"/>
      <c r="EC964" s="230"/>
      <c r="ED964" s="230"/>
      <c r="EE964" s="230"/>
      <c r="EF964" s="230"/>
      <c r="EG964" s="230"/>
      <c r="EH964" s="547"/>
      <c r="EI964" s="282"/>
      <c r="EJ964" s="282"/>
      <c r="EK964" s="457"/>
      <c r="EL964" s="457"/>
      <c r="EM964" s="457"/>
      <c r="EN964" s="457"/>
      <c r="EO964" s="457"/>
      <c r="EP964" s="548"/>
      <c r="EQ964" s="548"/>
      <c r="ER964" s="457"/>
      <c r="ES964" s="548"/>
      <c r="ET964" s="548"/>
      <c r="EU964" s="457"/>
      <c r="EV964" s="457"/>
      <c r="EW964" s="233"/>
      <c r="EX964" s="992">
        <v>75</v>
      </c>
      <c r="EY964" s="950">
        <v>1360930</v>
      </c>
      <c r="EZ964" s="950">
        <v>4000</v>
      </c>
      <c r="FA964" s="950">
        <v>38220</v>
      </c>
      <c r="FB964" s="950">
        <v>2784</v>
      </c>
      <c r="FC964" s="951">
        <f t="shared" ref="FC964:FC1010" si="69">FB964/EZ964*FA964/EX964</f>
        <v>354.6816</v>
      </c>
      <c r="FD964" s="607">
        <f t="shared" ref="FD964:FD1010" si="70">M964*FC964</f>
        <v>1773.4079999999999</v>
      </c>
      <c r="FE964" s="93"/>
      <c r="FF964" s="93"/>
      <c r="FG964" s="93"/>
      <c r="FH964" s="93"/>
      <c r="FI964" s="589"/>
      <c r="FJ964" s="589"/>
      <c r="FK964" s="589"/>
      <c r="FL964" s="591"/>
      <c r="FM964" s="952"/>
      <c r="FN964" s="952"/>
      <c r="FO964" s="953"/>
      <c r="FP964" s="544"/>
      <c r="FQ964" s="93"/>
      <c r="FR964" s="101"/>
      <c r="FS964" s="954">
        <f t="shared" si="42"/>
        <v>0.52970000000000006</v>
      </c>
      <c r="FT964" s="93"/>
      <c r="FU964" s="955">
        <f t="shared" ref="FU964:FU1010" si="71">FB964*100/EY964</f>
        <v>0.20456599531202926</v>
      </c>
      <c r="FV964" s="954">
        <f t="shared" ref="FV964:FV1010" si="72">FC964/1000</f>
        <v>0.35468159999999999</v>
      </c>
      <c r="FW964" s="93"/>
      <c r="FX964" s="93"/>
      <c r="FY964" s="93"/>
      <c r="FZ964" s="93"/>
      <c r="GA964" s="93"/>
      <c r="GB964" s="93"/>
      <c r="GC964" s="260"/>
      <c r="GD964" s="260"/>
      <c r="GE964" s="260"/>
      <c r="GF964" s="260"/>
      <c r="GG964" s="260"/>
      <c r="GH964" s="260"/>
      <c r="GI964" s="260"/>
      <c r="GJ964" s="260"/>
      <c r="GK964" s="260"/>
      <c r="GL964" s="260"/>
      <c r="GM964" s="260"/>
      <c r="GN964" s="260"/>
      <c r="GO964" s="260"/>
      <c r="GP964" s="260"/>
      <c r="GQ964" s="260"/>
    </row>
    <row r="965" spans="1:199" s="63" customFormat="1" hidden="1" x14ac:dyDescent="0.25">
      <c r="A965" s="101">
        <v>846</v>
      </c>
      <c r="B965" s="228">
        <f>COUNTIFS($E$1:E965,E965,$G$1:G965,G965)</f>
        <v>1</v>
      </c>
      <c r="C965" s="228"/>
      <c r="D965" s="966">
        <v>11104</v>
      </c>
      <c r="E965" s="233" t="s">
        <v>2158</v>
      </c>
      <c r="F965" s="107" t="s">
        <v>42</v>
      </c>
      <c r="G965" s="230">
        <v>535131056</v>
      </c>
      <c r="H965" s="230">
        <v>66</v>
      </c>
      <c r="I965" s="107" t="s">
        <v>2627</v>
      </c>
      <c r="J965" s="107" t="s">
        <v>34</v>
      </c>
      <c r="K965" s="749" t="s">
        <v>28</v>
      </c>
      <c r="L965" s="107" t="s">
        <v>48</v>
      </c>
      <c r="M965" s="230">
        <v>11</v>
      </c>
      <c r="N965" s="108">
        <v>10</v>
      </c>
      <c r="O965" s="108" t="s">
        <v>965</v>
      </c>
      <c r="P965" s="227"/>
      <c r="Q965" s="226" t="s">
        <v>2595</v>
      </c>
      <c r="R965" s="750"/>
      <c r="S965" s="750"/>
      <c r="T965" s="181"/>
      <c r="U965" s="181"/>
      <c r="V965" s="181"/>
      <c r="W965" s="751" t="s">
        <v>2601</v>
      </c>
      <c r="X965" s="751"/>
      <c r="Y965" s="181"/>
      <c r="Z965" s="168"/>
      <c r="AA965" s="73"/>
      <c r="AB965" s="227" t="s">
        <v>2513</v>
      </c>
      <c r="AC965" s="86"/>
      <c r="AD965" s="755">
        <v>191</v>
      </c>
      <c r="AE965" s="755">
        <v>2100</v>
      </c>
      <c r="AH965" s="116" t="s">
        <v>351</v>
      </c>
      <c r="AI965" s="755">
        <v>150</v>
      </c>
      <c r="AJ965" s="116"/>
      <c r="AK965" s="224"/>
      <c r="AL965" s="755"/>
      <c r="AM965" s="224"/>
      <c r="AN965" s="224"/>
      <c r="AO965" s="224"/>
      <c r="AP965" s="756">
        <v>21</v>
      </c>
      <c r="AQ965" s="757">
        <v>13.1</v>
      </c>
      <c r="AR965" s="781">
        <v>63.8</v>
      </c>
      <c r="AS965" s="759">
        <f t="shared" si="58"/>
        <v>97.899999999999991</v>
      </c>
      <c r="AT965" s="760">
        <f t="shared" si="59"/>
        <v>1.6030534351145038</v>
      </c>
      <c r="AU965" s="22">
        <f t="shared" si="60"/>
        <v>102.27480916030534</v>
      </c>
      <c r="AV965" s="761">
        <f t="shared" si="61"/>
        <v>0.27308192457737324</v>
      </c>
      <c r="AW965" s="224">
        <v>17</v>
      </c>
      <c r="AX965" s="762">
        <v>1.3</v>
      </c>
      <c r="AY965" s="224">
        <v>6.2</v>
      </c>
      <c r="AZ965" s="224" t="s">
        <v>754</v>
      </c>
      <c r="BA965" s="763" t="s">
        <v>754</v>
      </c>
      <c r="BB965" s="87" t="s">
        <v>754</v>
      </c>
      <c r="BC965" s="69">
        <v>0.2</v>
      </c>
      <c r="BD965" s="69"/>
      <c r="BE965" s="224"/>
      <c r="BF965" s="224"/>
      <c r="BG965" s="224"/>
      <c r="BH965" s="224"/>
      <c r="BI965" s="87"/>
      <c r="BJ965" s="224">
        <v>74.3</v>
      </c>
      <c r="BK965" s="224">
        <v>25.7</v>
      </c>
      <c r="BL965" s="764">
        <f t="shared" si="62"/>
        <v>2.8910505836575875</v>
      </c>
      <c r="BM965" s="765">
        <v>0.7</v>
      </c>
      <c r="BN965" s="224" t="s">
        <v>754</v>
      </c>
      <c r="BO965" s="224">
        <v>35.9</v>
      </c>
      <c r="BP965" s="87">
        <v>47.7</v>
      </c>
      <c r="BQ965" s="159"/>
      <c r="BR965" s="766">
        <f>BX965+BZ965</f>
        <v>5.3841000000000001</v>
      </c>
      <c r="BS965" s="69">
        <v>72</v>
      </c>
      <c r="BT965" s="69">
        <v>9817</v>
      </c>
      <c r="BU965" s="766">
        <f t="shared" si="64"/>
        <v>28</v>
      </c>
      <c r="BV965" s="766">
        <f>BX965+BZ965+CB965</f>
        <v>12.838000000000001</v>
      </c>
      <c r="BW965" s="69">
        <v>9.5</v>
      </c>
      <c r="BX965" s="767">
        <f>BW965*AQ965/100</f>
        <v>1.2444999999999999</v>
      </c>
      <c r="BY965" s="69">
        <v>31.6</v>
      </c>
      <c r="BZ965" s="768">
        <f>BY965*AQ965/100</f>
        <v>4.1395999999999997</v>
      </c>
      <c r="CA965" s="69">
        <v>56.9</v>
      </c>
      <c r="CB965" s="768">
        <f>CA965*AQ965/100</f>
        <v>7.4539</v>
      </c>
      <c r="CC965" s="766">
        <v>0.06</v>
      </c>
      <c r="CD965" s="224"/>
      <c r="CE965" s="224"/>
      <c r="CF965" s="224"/>
      <c r="CG965" s="224"/>
      <c r="CH965" s="224"/>
      <c r="CI965" s="224"/>
      <c r="CJ965" s="224"/>
      <c r="CK965" s="224"/>
      <c r="CL965" s="224"/>
      <c r="CM965" s="224"/>
      <c r="CN965" s="245"/>
      <c r="CO965" s="18"/>
      <c r="CP965" s="18"/>
      <c r="CQ965" s="18"/>
      <c r="CR965" s="18"/>
      <c r="CS965" s="18"/>
      <c r="CT965" s="18"/>
      <c r="CU965" s="769"/>
      <c r="CV965" s="86"/>
      <c r="CW965" s="224"/>
      <c r="CX965" s="224"/>
      <c r="CY965" s="224"/>
      <c r="CZ965" s="224" t="s">
        <v>933</v>
      </c>
      <c r="DA965" s="770" t="s">
        <v>1291</v>
      </c>
      <c r="DB965" s="771"/>
      <c r="DC965" s="776"/>
      <c r="DD965" s="224"/>
      <c r="DE965" s="224"/>
      <c r="DF965" s="224"/>
      <c r="DG965" s="224"/>
      <c r="DH965" s="224"/>
      <c r="DI965" s="68"/>
      <c r="DJ965" s="224"/>
      <c r="DK965" s="224"/>
      <c r="DL965" s="224"/>
      <c r="DM965" s="224"/>
      <c r="DN965" s="65" t="s">
        <v>1152</v>
      </c>
      <c r="DO965" s="224"/>
      <c r="DP965" s="545" t="s">
        <v>351</v>
      </c>
      <c r="DQ965" s="230"/>
      <c r="DR965" s="547"/>
      <c r="DS965" s="547"/>
      <c r="DT965" s="230"/>
      <c r="DU965" s="230"/>
      <c r="DV965" s="230"/>
      <c r="DW965" s="230"/>
      <c r="DX965" s="230"/>
      <c r="DY965" s="230"/>
      <c r="DZ965" s="230"/>
      <c r="EA965" s="230"/>
      <c r="EB965" s="230"/>
      <c r="EC965" s="230"/>
      <c r="ED965" s="230"/>
      <c r="EE965" s="230"/>
      <c r="EF965" s="230"/>
      <c r="EG965" s="230"/>
      <c r="EH965" s="547"/>
      <c r="EI965" s="282"/>
      <c r="EJ965" s="282"/>
      <c r="EK965" s="457"/>
      <c r="EL965" s="457"/>
      <c r="EM965" s="457"/>
      <c r="EN965" s="457"/>
      <c r="EO965" s="457"/>
      <c r="EP965" s="548"/>
      <c r="EQ965" s="548"/>
      <c r="ER965" s="457"/>
      <c r="ES965" s="548"/>
      <c r="ET965" s="548"/>
      <c r="EU965" s="457"/>
      <c r="EV965" s="457"/>
      <c r="EW965" s="233"/>
      <c r="EX965" s="992">
        <v>75</v>
      </c>
      <c r="EY965" s="950">
        <v>202582</v>
      </c>
      <c r="EZ965" s="950">
        <v>4000</v>
      </c>
      <c r="FA965" s="950">
        <v>38220</v>
      </c>
      <c r="FB965" s="950">
        <v>951</v>
      </c>
      <c r="FC965" s="951">
        <f t="shared" si="69"/>
        <v>121.15740000000001</v>
      </c>
      <c r="FD965" s="607">
        <f t="shared" si="70"/>
        <v>1332.7314000000001</v>
      </c>
      <c r="FE965" s="93"/>
      <c r="FF965" s="93"/>
      <c r="FG965" s="93"/>
      <c r="FH965" s="93"/>
      <c r="FI965" s="589"/>
      <c r="FJ965" s="589"/>
      <c r="FK965" s="589"/>
      <c r="FL965" s="591"/>
      <c r="FM965" s="952"/>
      <c r="FN965" s="952"/>
      <c r="FO965" s="953"/>
      <c r="FP965" s="544"/>
      <c r="FQ965" s="93"/>
      <c r="FR965" s="101"/>
      <c r="FS965" s="954">
        <f t="shared" si="42"/>
        <v>0.191</v>
      </c>
      <c r="FT965" s="93"/>
      <c r="FU965" s="955">
        <f t="shared" si="71"/>
        <v>0.46943953559546259</v>
      </c>
      <c r="FV965" s="954">
        <f t="shared" si="72"/>
        <v>0.12115740000000001</v>
      </c>
      <c r="FW965" s="93"/>
      <c r="FX965" s="93"/>
      <c r="FY965" s="93"/>
      <c r="FZ965" s="93"/>
      <c r="GA965" s="93"/>
      <c r="GB965" s="93"/>
      <c r="GC965" s="260"/>
      <c r="GD965" s="260"/>
      <c r="GE965" s="260"/>
      <c r="GF965" s="260"/>
      <c r="GG965" s="260"/>
      <c r="GH965" s="260"/>
      <c r="GI965" s="260"/>
      <c r="GJ965" s="260"/>
      <c r="GK965" s="260"/>
      <c r="GL965" s="260"/>
      <c r="GM965" s="260"/>
      <c r="GN965" s="260"/>
      <c r="GO965" s="260"/>
      <c r="GP965" s="260"/>
      <c r="GQ965" s="260"/>
    </row>
    <row r="966" spans="1:199" s="63" customFormat="1" hidden="1" x14ac:dyDescent="0.25">
      <c r="A966" s="101">
        <v>847</v>
      </c>
      <c r="B966" s="228">
        <f>COUNTIFS($E$1:E966,E966,$G$1:G966,G966)</f>
        <v>1</v>
      </c>
      <c r="C966" s="228"/>
      <c r="D966" s="966">
        <v>11122</v>
      </c>
      <c r="E966" s="233" t="s">
        <v>338</v>
      </c>
      <c r="F966" s="107" t="s">
        <v>2628</v>
      </c>
      <c r="G966" s="230">
        <v>521216253</v>
      </c>
      <c r="H966" s="230">
        <v>67</v>
      </c>
      <c r="I966" s="107" t="s">
        <v>2629</v>
      </c>
      <c r="J966" s="107" t="s">
        <v>2630</v>
      </c>
      <c r="K966" s="749" t="s">
        <v>53</v>
      </c>
      <c r="L966" s="107" t="s">
        <v>48</v>
      </c>
      <c r="M966" s="230">
        <v>6</v>
      </c>
      <c r="N966" s="108" t="s">
        <v>757</v>
      </c>
      <c r="O966" s="108" t="s">
        <v>965</v>
      </c>
      <c r="P966" s="227"/>
      <c r="Q966" s="226" t="s">
        <v>2595</v>
      </c>
      <c r="R966" s="750"/>
      <c r="S966" s="750"/>
      <c r="T966" s="181"/>
      <c r="U966" s="181"/>
      <c r="V966" s="181"/>
      <c r="W966" s="751" t="s">
        <v>2601</v>
      </c>
      <c r="X966" s="751"/>
      <c r="Y966" s="181"/>
      <c r="Z966" s="168"/>
      <c r="AA966" s="73"/>
      <c r="AB966" s="227" t="s">
        <v>2513</v>
      </c>
      <c r="AC966" s="86"/>
      <c r="AD966" s="755">
        <v>21520</v>
      </c>
      <c r="AE966" s="755">
        <v>129000</v>
      </c>
      <c r="AF966" s="36">
        <v>3</v>
      </c>
      <c r="AG966" s="63">
        <v>50</v>
      </c>
      <c r="AH966" s="116" t="s">
        <v>158</v>
      </c>
      <c r="AI966" s="755">
        <v>10000</v>
      </c>
      <c r="AJ966" s="116" t="s">
        <v>2631</v>
      </c>
      <c r="AK966" s="224"/>
      <c r="AL966" s="755"/>
      <c r="AM966" s="224"/>
      <c r="AN966" s="224"/>
      <c r="AO966" s="224"/>
      <c r="AP966" s="756">
        <v>2.7</v>
      </c>
      <c r="AQ966" s="757">
        <v>24.8</v>
      </c>
      <c r="AR966" s="781">
        <v>71.900000000000006</v>
      </c>
      <c r="AS966" s="759">
        <f t="shared" si="58"/>
        <v>99.4</v>
      </c>
      <c r="AT966" s="760">
        <f t="shared" si="59"/>
        <v>0.10887096774193548</v>
      </c>
      <c r="AU966" s="22">
        <f t="shared" si="60"/>
        <v>7.8278225806451616</v>
      </c>
      <c r="AV966" s="761">
        <f t="shared" si="61"/>
        <v>2.7921406411582216E-2</v>
      </c>
      <c r="AW966" s="224">
        <v>2.2999999999999998</v>
      </c>
      <c r="AX966" s="762">
        <v>0.3</v>
      </c>
      <c r="AY966" s="224">
        <v>10.199999999999999</v>
      </c>
      <c r="AZ966" s="224" t="s">
        <v>754</v>
      </c>
      <c r="BA966" s="763">
        <v>14.5</v>
      </c>
      <c r="BB966" s="87" t="s">
        <v>754</v>
      </c>
      <c r="BC966" s="69">
        <v>0.9</v>
      </c>
      <c r="BD966" s="69"/>
      <c r="BE966" s="224"/>
      <c r="BF966" s="224"/>
      <c r="BG966" s="224"/>
      <c r="BH966" s="224"/>
      <c r="BI966" s="87"/>
      <c r="BJ966" s="224">
        <v>81.099999999999994</v>
      </c>
      <c r="BK966" s="224">
        <v>18.899999999999999</v>
      </c>
      <c r="BL966" s="764">
        <f t="shared" si="62"/>
        <v>4.2910052910052912</v>
      </c>
      <c r="BM966" s="765">
        <v>0.3</v>
      </c>
      <c r="BN966" s="224" t="s">
        <v>754</v>
      </c>
      <c r="BO966" s="224">
        <v>40.200000000000003</v>
      </c>
      <c r="BP966" s="87">
        <v>10.3</v>
      </c>
      <c r="BQ966" s="159"/>
      <c r="BR966" s="766">
        <f>BX966+BZ966</f>
        <v>23.386400000000002</v>
      </c>
      <c r="BS966" s="69">
        <v>97.8</v>
      </c>
      <c r="BT966" s="69">
        <v>21110</v>
      </c>
      <c r="BU966" s="766">
        <f t="shared" si="64"/>
        <v>2.2000000000000028</v>
      </c>
      <c r="BV966" s="766">
        <f>BX966+BZ966+CB966</f>
        <v>24.651200000000003</v>
      </c>
      <c r="BW966" s="69">
        <v>71.400000000000006</v>
      </c>
      <c r="BX966" s="767">
        <f>BW966*AQ966/100</f>
        <v>17.707200000000004</v>
      </c>
      <c r="BY966" s="69">
        <v>22.9</v>
      </c>
      <c r="BZ966" s="768">
        <f>BY966*AQ966/100</f>
        <v>5.6791999999999998</v>
      </c>
      <c r="CA966" s="69">
        <v>5.0999999999999996</v>
      </c>
      <c r="CB966" s="768">
        <f>CA966*AQ966/100</f>
        <v>1.2647999999999999</v>
      </c>
      <c r="CC966" s="766">
        <v>0.04</v>
      </c>
      <c r="CD966" s="224"/>
      <c r="CE966" s="224"/>
      <c r="CF966" s="224"/>
      <c r="CG966" s="224"/>
      <c r="CH966" s="224"/>
      <c r="CI966" s="224"/>
      <c r="CJ966" s="224"/>
      <c r="CK966" s="224"/>
      <c r="CL966" s="224"/>
      <c r="CM966" s="224"/>
      <c r="CN966" s="245"/>
      <c r="CO966" s="18"/>
      <c r="CP966" s="18"/>
      <c r="CQ966" s="18"/>
      <c r="CR966" s="18"/>
      <c r="CS966" s="18"/>
      <c r="CT966" s="18"/>
      <c r="CU966" s="769"/>
      <c r="CV966" s="86"/>
      <c r="CW966" s="224"/>
      <c r="CX966" s="224"/>
      <c r="CY966" s="224"/>
      <c r="CZ966" s="224" t="s">
        <v>936</v>
      </c>
      <c r="DA966" s="770" t="s">
        <v>1293</v>
      </c>
      <c r="DB966" s="771"/>
      <c r="DC966" s="779" t="s">
        <v>2632</v>
      </c>
      <c r="DD966" s="224"/>
      <c r="DE966" s="224"/>
      <c r="DF966" s="224"/>
      <c r="DG966" s="224"/>
      <c r="DH966" s="224"/>
      <c r="DI966" s="68"/>
      <c r="DJ966" s="224"/>
      <c r="DK966" s="224"/>
      <c r="DL966" s="224"/>
      <c r="DM966" s="224"/>
      <c r="DN966" s="65" t="s">
        <v>1151</v>
      </c>
      <c r="DO966" s="224"/>
      <c r="DP966" s="545" t="s">
        <v>158</v>
      </c>
      <c r="DQ966" s="230"/>
      <c r="DR966" s="547"/>
      <c r="DS966" s="547"/>
      <c r="DT966" s="230"/>
      <c r="DU966" s="230"/>
      <c r="DV966" s="230"/>
      <c r="DW966" s="230"/>
      <c r="DX966" s="230"/>
      <c r="DY966" s="230"/>
      <c r="DZ966" s="230"/>
      <c r="EA966" s="230"/>
      <c r="EB966" s="230"/>
      <c r="EC966" s="230"/>
      <c r="ED966" s="230"/>
      <c r="EE966" s="230"/>
      <c r="EF966" s="230"/>
      <c r="EG966" s="230"/>
      <c r="EH966" s="547"/>
      <c r="EI966" s="282"/>
      <c r="EJ966" s="282"/>
      <c r="EK966" s="457"/>
      <c r="EL966" s="457"/>
      <c r="EM966" s="457"/>
      <c r="EN966" s="457"/>
      <c r="EO966" s="457"/>
      <c r="EP966" s="548"/>
      <c r="EQ966" s="548"/>
      <c r="ER966" s="457"/>
      <c r="ES966" s="548"/>
      <c r="ET966" s="548"/>
      <c r="EU966" s="457"/>
      <c r="EV966" s="457"/>
      <c r="EW966" s="233"/>
      <c r="EX966" s="992">
        <v>75</v>
      </c>
      <c r="EY966" s="950">
        <v>189522</v>
      </c>
      <c r="EZ966" s="950">
        <v>4000</v>
      </c>
      <c r="FA966" s="950">
        <v>38220</v>
      </c>
      <c r="FB966" s="950">
        <v>165916</v>
      </c>
      <c r="FC966" s="951">
        <f t="shared" si="69"/>
        <v>21137.698399999997</v>
      </c>
      <c r="FD966" s="607">
        <f t="shared" si="70"/>
        <v>126826.19039999999</v>
      </c>
      <c r="FE966" s="93"/>
      <c r="FF966" s="93"/>
      <c r="FG966" s="93"/>
      <c r="FH966" s="93"/>
      <c r="FI966" s="589"/>
      <c r="FJ966" s="589"/>
      <c r="FK966" s="589"/>
      <c r="FL966" s="591"/>
      <c r="FM966" s="952"/>
      <c r="FN966" s="952"/>
      <c r="FO966" s="953"/>
      <c r="FP966" s="544"/>
      <c r="FQ966" s="93"/>
      <c r="FR966" s="101"/>
      <c r="FS966" s="954">
        <f t="shared" si="42"/>
        <v>21.52</v>
      </c>
      <c r="FT966" s="93"/>
      <c r="FU966" s="955">
        <f t="shared" si="71"/>
        <v>87.544453942022557</v>
      </c>
      <c r="FV966" s="954">
        <f t="shared" si="72"/>
        <v>21.137698399999998</v>
      </c>
      <c r="FW966" s="93"/>
      <c r="FX966" s="93"/>
      <c r="FY966" s="93"/>
      <c r="FZ966" s="93"/>
      <c r="GA966" s="93"/>
      <c r="GB966" s="93"/>
      <c r="GC966" s="260"/>
      <c r="GD966" s="260"/>
      <c r="GE966" s="260"/>
      <c r="GF966" s="260"/>
      <c r="GG966" s="260"/>
      <c r="GH966" s="260"/>
      <c r="GI966" s="260"/>
      <c r="GJ966" s="260"/>
      <c r="GK966" s="260"/>
      <c r="GL966" s="260"/>
      <c r="GM966" s="260"/>
      <c r="GN966" s="260"/>
      <c r="GO966" s="260"/>
      <c r="GP966" s="260"/>
      <c r="GQ966" s="260"/>
    </row>
    <row r="967" spans="1:199" s="63" customFormat="1" hidden="1" x14ac:dyDescent="0.25">
      <c r="A967" s="101">
        <v>848</v>
      </c>
      <c r="B967" s="228">
        <f>COUNTIFS($E$1:E967,E967,$G$1:G967,G967)</f>
        <v>1</v>
      </c>
      <c r="C967" s="228"/>
      <c r="D967" s="966">
        <v>11135</v>
      </c>
      <c r="E967" s="233" t="s">
        <v>2070</v>
      </c>
      <c r="F967" s="107" t="s">
        <v>184</v>
      </c>
      <c r="G967" s="230">
        <v>490126224</v>
      </c>
      <c r="H967" s="230">
        <v>70</v>
      </c>
      <c r="I967" s="107" t="s">
        <v>2633</v>
      </c>
      <c r="J967" s="107" t="s">
        <v>1555</v>
      </c>
      <c r="K967" s="749" t="s">
        <v>53</v>
      </c>
      <c r="L967" s="107" t="s">
        <v>48</v>
      </c>
      <c r="M967" s="230">
        <v>6</v>
      </c>
      <c r="N967" s="108" t="s">
        <v>757</v>
      </c>
      <c r="O967" s="108" t="s">
        <v>863</v>
      </c>
      <c r="P967" s="227"/>
      <c r="Q967" s="226" t="s">
        <v>2595</v>
      </c>
      <c r="R967" s="750"/>
      <c r="S967" s="750"/>
      <c r="T967" s="181"/>
      <c r="U967" s="181"/>
      <c r="V967" s="181"/>
      <c r="W967" s="751" t="s">
        <v>2601</v>
      </c>
      <c r="X967" s="751"/>
      <c r="Y967" s="181"/>
      <c r="Z967" s="168"/>
      <c r="AA967" s="73"/>
      <c r="AB967" s="227" t="s">
        <v>2513</v>
      </c>
      <c r="AC967" s="86"/>
      <c r="AD967" s="755">
        <v>712.3</v>
      </c>
      <c r="AE967" s="755">
        <v>4200</v>
      </c>
      <c r="AH967" s="116" t="s">
        <v>158</v>
      </c>
      <c r="AI967" s="755">
        <v>350</v>
      </c>
      <c r="AJ967" s="116" t="s">
        <v>2631</v>
      </c>
      <c r="AK967" s="224"/>
      <c r="AL967" s="755"/>
      <c r="AM967" s="224"/>
      <c r="AN967" s="224"/>
      <c r="AO967" s="224"/>
      <c r="AP967" s="756">
        <v>4.4000000000000004</v>
      </c>
      <c r="AQ967" s="757">
        <v>13.1</v>
      </c>
      <c r="AR967" s="781">
        <v>81.2</v>
      </c>
      <c r="AS967" s="759">
        <f t="shared" si="58"/>
        <v>98.7</v>
      </c>
      <c r="AT967" s="760">
        <f t="shared" si="59"/>
        <v>0.33587786259541991</v>
      </c>
      <c r="AU967" s="22">
        <f t="shared" si="60"/>
        <v>27.273282442748098</v>
      </c>
      <c r="AV967" s="761">
        <f t="shared" si="61"/>
        <v>4.6659597030752918E-2</v>
      </c>
      <c r="AW967" s="224">
        <v>3.9</v>
      </c>
      <c r="AX967" s="762">
        <v>0.1</v>
      </c>
      <c r="AY967" s="224">
        <v>1.5</v>
      </c>
      <c r="AZ967" s="224" t="s">
        <v>754</v>
      </c>
      <c r="BA967" s="763">
        <v>55.6</v>
      </c>
      <c r="BB967" s="87" t="s">
        <v>754</v>
      </c>
      <c r="BC967" s="69">
        <v>0.5</v>
      </c>
      <c r="BD967" s="69"/>
      <c r="BE967" s="224"/>
      <c r="BF967" s="224"/>
      <c r="BG967" s="224"/>
      <c r="BH967" s="224"/>
      <c r="BI967" s="87"/>
      <c r="BJ967" s="224">
        <v>38.5</v>
      </c>
      <c r="BK967" s="224">
        <v>61.5</v>
      </c>
      <c r="BL967" s="764">
        <f t="shared" si="62"/>
        <v>0.62601626016260159</v>
      </c>
      <c r="BM967" s="765">
        <v>0.1</v>
      </c>
      <c r="BN967" s="224" t="s">
        <v>754</v>
      </c>
      <c r="BO967" s="224">
        <v>35.799999999999997</v>
      </c>
      <c r="BP967" s="87">
        <v>40</v>
      </c>
      <c r="BQ967" s="159"/>
      <c r="BR967" s="766">
        <f>BX967+BZ967</f>
        <v>10.2049</v>
      </c>
      <c r="BS967" s="69">
        <v>93.8</v>
      </c>
      <c r="BT967" s="69">
        <v>17246</v>
      </c>
      <c r="BU967" s="766">
        <f t="shared" si="64"/>
        <v>6.2000000000000028</v>
      </c>
      <c r="BV967" s="766">
        <f>BX967+BZ967+CB967</f>
        <v>12.851100000000001</v>
      </c>
      <c r="BW967" s="69">
        <v>48.7</v>
      </c>
      <c r="BX967" s="767">
        <f>BW967*AQ967/100</f>
        <v>6.3797000000000006</v>
      </c>
      <c r="BY967" s="69">
        <v>29.2</v>
      </c>
      <c r="BZ967" s="768">
        <f>BY967*AQ967/100</f>
        <v>3.8251999999999997</v>
      </c>
      <c r="CA967" s="69">
        <v>20.2</v>
      </c>
      <c r="CB967" s="768">
        <f>CA967*AQ967/100</f>
        <v>2.6461999999999999</v>
      </c>
      <c r="CC967" s="766">
        <v>0.2</v>
      </c>
      <c r="CD967" s="224"/>
      <c r="CE967" s="224"/>
      <c r="CF967" s="224"/>
      <c r="CG967" s="224"/>
      <c r="CH967" s="224"/>
      <c r="CI967" s="224"/>
      <c r="CJ967" s="224"/>
      <c r="CK967" s="224"/>
      <c r="CL967" s="224"/>
      <c r="CM967" s="224"/>
      <c r="CN967" s="245"/>
      <c r="CO967" s="18"/>
      <c r="CP967" s="18"/>
      <c r="CQ967" s="18"/>
      <c r="CR967" s="18"/>
      <c r="CS967" s="18"/>
      <c r="CT967" s="18"/>
      <c r="CU967" s="769"/>
      <c r="CV967" s="86"/>
      <c r="CW967" s="224"/>
      <c r="CX967" s="224"/>
      <c r="CY967" s="224"/>
      <c r="CZ967" s="224" t="s">
        <v>936</v>
      </c>
      <c r="DA967" s="770" t="s">
        <v>936</v>
      </c>
      <c r="DB967" s="771"/>
      <c r="DC967" s="779" t="s">
        <v>2538</v>
      </c>
      <c r="DD967" s="224"/>
      <c r="DE967" s="224"/>
      <c r="DF967" s="224"/>
      <c r="DG967" s="224"/>
      <c r="DH967" s="224"/>
      <c r="DI967" s="68"/>
      <c r="DJ967" s="224"/>
      <c r="DK967" s="224"/>
      <c r="DL967" s="224"/>
      <c r="DM967" s="224"/>
      <c r="DN967" s="775" t="s">
        <v>1151</v>
      </c>
      <c r="DO967" s="224"/>
      <c r="DP967" s="545" t="s">
        <v>158</v>
      </c>
      <c r="DQ967" s="230"/>
      <c r="DR967" s="547"/>
      <c r="DS967" s="547"/>
      <c r="DT967" s="230"/>
      <c r="DU967" s="230"/>
      <c r="DV967" s="230"/>
      <c r="DW967" s="230"/>
      <c r="DX967" s="230"/>
      <c r="DY967" s="230"/>
      <c r="DZ967" s="230"/>
      <c r="EA967" s="230"/>
      <c r="EB967" s="230"/>
      <c r="EC967" s="230"/>
      <c r="ED967" s="230"/>
      <c r="EE967" s="230"/>
      <c r="EF967" s="230"/>
      <c r="EG967" s="230"/>
      <c r="EH967" s="547"/>
      <c r="EI967" s="282"/>
      <c r="EJ967" s="282"/>
      <c r="EK967" s="457"/>
      <c r="EL967" s="457"/>
      <c r="EM967" s="457"/>
      <c r="EN967" s="457"/>
      <c r="EO967" s="457"/>
      <c r="EP967" s="548"/>
      <c r="EQ967" s="548"/>
      <c r="ER967" s="457"/>
      <c r="ES967" s="548"/>
      <c r="ET967" s="548"/>
      <c r="EU967" s="457"/>
      <c r="EV967" s="457"/>
      <c r="EW967" s="233"/>
      <c r="EX967" s="992">
        <v>75</v>
      </c>
      <c r="EY967" s="950">
        <v>10880</v>
      </c>
      <c r="EZ967" s="950">
        <v>4000</v>
      </c>
      <c r="FA967" s="950">
        <v>38220</v>
      </c>
      <c r="FB967" s="950">
        <v>5587</v>
      </c>
      <c r="FC967" s="951">
        <f t="shared" si="69"/>
        <v>711.78379999999993</v>
      </c>
      <c r="FD967" s="607">
        <f t="shared" si="70"/>
        <v>4270.7027999999991</v>
      </c>
      <c r="FE967" s="93"/>
      <c r="FF967" s="93"/>
      <c r="FG967" s="93"/>
      <c r="FH967" s="93"/>
      <c r="FI967" s="589"/>
      <c r="FJ967" s="589"/>
      <c r="FK967" s="589"/>
      <c r="FL967" s="591"/>
      <c r="FM967" s="952"/>
      <c r="FN967" s="952"/>
      <c r="FO967" s="953"/>
      <c r="FP967" s="544"/>
      <c r="FQ967" s="93"/>
      <c r="FR967" s="101"/>
      <c r="FS967" s="954">
        <f t="shared" si="42"/>
        <v>0.71229999999999993</v>
      </c>
      <c r="FT967" s="93"/>
      <c r="FU967" s="955">
        <f t="shared" si="71"/>
        <v>51.351102941176471</v>
      </c>
      <c r="FV967" s="954">
        <f t="shared" si="72"/>
        <v>0.71178379999999997</v>
      </c>
      <c r="FW967" s="93"/>
      <c r="FX967" s="93"/>
      <c r="FY967" s="93"/>
      <c r="FZ967" s="93"/>
      <c r="GA967" s="93"/>
      <c r="GB967" s="93"/>
      <c r="GC967" s="260"/>
      <c r="GD967" s="260"/>
      <c r="GE967" s="260"/>
      <c r="GF967" s="260"/>
      <c r="GG967" s="260"/>
      <c r="GH967" s="260"/>
      <c r="GI967" s="260"/>
      <c r="GJ967" s="260"/>
      <c r="GK967" s="260"/>
      <c r="GL967" s="260"/>
      <c r="GM967" s="260"/>
      <c r="GN967" s="260"/>
      <c r="GO967" s="260"/>
      <c r="GP967" s="260"/>
      <c r="GQ967" s="260"/>
    </row>
    <row r="968" spans="1:199" s="63" customFormat="1" hidden="1" x14ac:dyDescent="0.25">
      <c r="A968" s="101">
        <v>849</v>
      </c>
      <c r="B968" s="228">
        <f>COUNTIFS($E$1:E968,E968,$G$1:G968,G968)</f>
        <v>1</v>
      </c>
      <c r="C968" s="228"/>
      <c r="D968" s="966">
        <v>11145</v>
      </c>
      <c r="E968" s="233" t="s">
        <v>2634</v>
      </c>
      <c r="F968" s="107" t="s">
        <v>747</v>
      </c>
      <c r="G968" s="230">
        <v>7553295310</v>
      </c>
      <c r="H968" s="230">
        <v>44</v>
      </c>
      <c r="I968" s="107" t="s">
        <v>2635</v>
      </c>
      <c r="J968" s="107" t="s">
        <v>2636</v>
      </c>
      <c r="K968" s="749" t="s">
        <v>53</v>
      </c>
      <c r="L968" s="107" t="s">
        <v>48</v>
      </c>
      <c r="M968" s="230">
        <v>3</v>
      </c>
      <c r="N968" s="108" t="s">
        <v>757</v>
      </c>
      <c r="O968" s="108" t="s">
        <v>863</v>
      </c>
      <c r="P968" s="227"/>
      <c r="Q968" s="226" t="s">
        <v>2595</v>
      </c>
      <c r="R968" s="750"/>
      <c r="S968" s="750"/>
      <c r="T968" s="181"/>
      <c r="U968" s="181"/>
      <c r="V968" s="181"/>
      <c r="W968" s="751" t="s">
        <v>2637</v>
      </c>
      <c r="X968" s="751"/>
      <c r="Y968" s="181"/>
      <c r="Z968" s="168"/>
      <c r="AA968" s="73"/>
      <c r="AB968" s="227" t="s">
        <v>2513</v>
      </c>
      <c r="AC968" s="86"/>
      <c r="AD968" s="755">
        <v>2497</v>
      </c>
      <c r="AE968" s="755">
        <v>7500</v>
      </c>
      <c r="AH968" s="116" t="s">
        <v>2638</v>
      </c>
      <c r="AI968" s="755">
        <v>550</v>
      </c>
      <c r="AK968" s="224"/>
      <c r="AL968" s="755"/>
      <c r="AM968" s="224"/>
      <c r="AN968" s="224"/>
      <c r="AO968" s="224"/>
      <c r="AP968" s="756">
        <v>98.9</v>
      </c>
      <c r="AQ968" s="757">
        <v>0.3</v>
      </c>
      <c r="AR968" s="781">
        <v>0.4</v>
      </c>
      <c r="AS968" s="759">
        <f t="shared" si="58"/>
        <v>99.600000000000009</v>
      </c>
      <c r="AT968" s="760">
        <f t="shared" si="59"/>
        <v>329.66666666666669</v>
      </c>
      <c r="AU968" s="22">
        <f t="shared" si="60"/>
        <v>131.86666666666667</v>
      </c>
      <c r="AV968" s="761">
        <f t="shared" si="61"/>
        <v>141.28571428571431</v>
      </c>
      <c r="AW968" s="224">
        <v>86.3</v>
      </c>
      <c r="AX968" s="762">
        <v>0.1</v>
      </c>
      <c r="AY968" s="224">
        <v>0.1</v>
      </c>
      <c r="AZ968" s="224" t="s">
        <v>754</v>
      </c>
      <c r="BA968" s="763">
        <v>21.1</v>
      </c>
      <c r="BB968" s="87" t="s">
        <v>754</v>
      </c>
      <c r="BC968" s="69">
        <v>0</v>
      </c>
      <c r="BD968" s="69"/>
      <c r="BE968" s="224"/>
      <c r="BF968" s="224"/>
      <c r="BG968" s="224"/>
      <c r="BH968" s="224"/>
      <c r="BI968" s="87"/>
      <c r="BJ968" s="224">
        <v>81.599999999999994</v>
      </c>
      <c r="BK968" s="224">
        <v>18.399999999999999</v>
      </c>
      <c r="BL968" s="764">
        <f t="shared" si="62"/>
        <v>4.4347826086956523</v>
      </c>
      <c r="BM968" s="765">
        <v>1.4</v>
      </c>
      <c r="BN968" s="224" t="s">
        <v>754</v>
      </c>
      <c r="BO968" s="224">
        <v>7.2</v>
      </c>
      <c r="BP968" s="87">
        <v>7.4</v>
      </c>
      <c r="BQ968" s="159"/>
      <c r="BR968" s="766" t="s">
        <v>754</v>
      </c>
      <c r="BS968" s="69" t="s">
        <v>754</v>
      </c>
      <c r="BT968" s="69" t="s">
        <v>754</v>
      </c>
      <c r="BU968" s="69" t="s">
        <v>754</v>
      </c>
      <c r="BV968" s="69" t="s">
        <v>754</v>
      </c>
      <c r="BW968" s="69" t="s">
        <v>754</v>
      </c>
      <c r="BX968" s="69" t="s">
        <v>754</v>
      </c>
      <c r="BY968" s="69" t="s">
        <v>754</v>
      </c>
      <c r="BZ968" s="69" t="s">
        <v>754</v>
      </c>
      <c r="CA968" s="69" t="s">
        <v>754</v>
      </c>
      <c r="CB968" s="69" t="s">
        <v>754</v>
      </c>
      <c r="CC968" s="766">
        <v>0.02</v>
      </c>
      <c r="CD968" s="224"/>
      <c r="CE968" s="224"/>
      <c r="CF968" s="224"/>
      <c r="CG968" s="224"/>
      <c r="CH968" s="224"/>
      <c r="CI968" s="224"/>
      <c r="CJ968" s="224"/>
      <c r="CK968" s="224"/>
      <c r="CL968" s="224"/>
      <c r="CM968" s="224"/>
      <c r="CN968" s="245"/>
      <c r="CO968" s="18"/>
      <c r="CP968" s="18"/>
      <c r="CQ968" s="18"/>
      <c r="CR968" s="18"/>
      <c r="CS968" s="18"/>
      <c r="CT968" s="18"/>
      <c r="CU968" s="769"/>
      <c r="CV968" s="86"/>
      <c r="CW968" s="224"/>
      <c r="CX968" s="224"/>
      <c r="CY968" s="224"/>
      <c r="CZ968" s="224" t="s">
        <v>930</v>
      </c>
      <c r="DA968" s="770" t="s">
        <v>930</v>
      </c>
      <c r="DB968" s="776"/>
      <c r="DC968" s="772" t="s">
        <v>2639</v>
      </c>
      <c r="DD968" s="224"/>
      <c r="DE968" s="224"/>
      <c r="DF968" s="224"/>
      <c r="DG968" s="224"/>
      <c r="DH968" s="224"/>
      <c r="DI968" s="68"/>
      <c r="DJ968" s="224"/>
      <c r="DK968" s="224"/>
      <c r="DL968" s="224"/>
      <c r="DM968" s="224"/>
      <c r="DN968" s="65" t="s">
        <v>1152</v>
      </c>
      <c r="DO968" s="224"/>
      <c r="DP968" s="809" t="s">
        <v>2638</v>
      </c>
      <c r="DQ968" s="230"/>
      <c r="DR968" s="547"/>
      <c r="DS968" s="547"/>
      <c r="DT968" s="230"/>
      <c r="DU968" s="230"/>
      <c r="DV968" s="230"/>
      <c r="DW968" s="230"/>
      <c r="DX968" s="230"/>
      <c r="DY968" s="230"/>
      <c r="DZ968" s="230"/>
      <c r="EA968" s="230"/>
      <c r="EB968" s="230"/>
      <c r="EC968" s="230"/>
      <c r="ED968" s="230"/>
      <c r="EE968" s="230"/>
      <c r="EF968" s="230"/>
      <c r="EG968" s="230"/>
      <c r="EH968" s="547"/>
      <c r="EI968" s="282"/>
      <c r="EJ968" s="282"/>
      <c r="EK968" s="457"/>
      <c r="EL968" s="457"/>
      <c r="EM968" s="457"/>
      <c r="EN968" s="457"/>
      <c r="EO968" s="457"/>
      <c r="EP968" s="548"/>
      <c r="EQ968" s="548"/>
      <c r="ER968" s="457"/>
      <c r="ES968" s="548"/>
      <c r="ET968" s="548"/>
      <c r="EU968" s="457"/>
      <c r="EV968" s="457"/>
      <c r="EW968" s="233"/>
      <c r="EX968" s="992">
        <v>75</v>
      </c>
      <c r="EY968" s="950">
        <v>32472</v>
      </c>
      <c r="EZ968" s="950">
        <v>4000</v>
      </c>
      <c r="FA968" s="950">
        <v>38220</v>
      </c>
      <c r="FB968" s="950">
        <v>19279</v>
      </c>
      <c r="FC968" s="951">
        <f t="shared" si="69"/>
        <v>2456.1446000000001</v>
      </c>
      <c r="FD968" s="607">
        <f t="shared" si="70"/>
        <v>7368.4338000000007</v>
      </c>
      <c r="FE968" s="93"/>
      <c r="FF968" s="93"/>
      <c r="FG968" s="93"/>
      <c r="FH968" s="93"/>
      <c r="FI968" s="589"/>
      <c r="FJ968" s="589"/>
      <c r="FK968" s="589"/>
      <c r="FL968" s="591"/>
      <c r="FM968" s="952"/>
      <c r="FN968" s="952"/>
      <c r="FO968" s="953"/>
      <c r="FP968" s="544"/>
      <c r="FQ968" s="93"/>
      <c r="FR968" s="101"/>
      <c r="FS968" s="954">
        <f t="shared" si="42"/>
        <v>2.4969999999999999</v>
      </c>
      <c r="FT968" s="93"/>
      <c r="FU968" s="955">
        <f t="shared" si="71"/>
        <v>59.371150529687114</v>
      </c>
      <c r="FV968" s="954">
        <f t="shared" si="72"/>
        <v>2.4561446</v>
      </c>
      <c r="FW968" s="93"/>
      <c r="FX968" s="93"/>
      <c r="FY968" s="93"/>
      <c r="FZ968" s="93"/>
      <c r="GA968" s="93"/>
      <c r="GB968" s="93"/>
      <c r="GC968" s="260"/>
      <c r="GD968" s="260"/>
      <c r="GE968" s="260"/>
      <c r="GF968" s="260"/>
      <c r="GG968" s="260"/>
      <c r="GH968" s="260"/>
      <c r="GI968" s="260"/>
      <c r="GJ968" s="260"/>
      <c r="GK968" s="260"/>
      <c r="GL968" s="260"/>
      <c r="GM968" s="260"/>
      <c r="GN968" s="260"/>
      <c r="GO968" s="260"/>
      <c r="GP968" s="260"/>
      <c r="GQ968" s="260"/>
    </row>
    <row r="969" spans="1:199" s="63" customFormat="1" hidden="1" x14ac:dyDescent="0.25">
      <c r="A969" s="101">
        <v>850</v>
      </c>
      <c r="B969" s="228">
        <f>COUNTIFS($E$1:E969,E969,$G$1:G969,G969)</f>
        <v>1</v>
      </c>
      <c r="C969" s="228"/>
      <c r="D969" s="966">
        <v>11149</v>
      </c>
      <c r="E969" s="233" t="s">
        <v>2640</v>
      </c>
      <c r="F969" s="107" t="s">
        <v>77</v>
      </c>
      <c r="G969" s="230">
        <v>5651116504</v>
      </c>
      <c r="H969" s="230">
        <v>63</v>
      </c>
      <c r="I969" s="107" t="s">
        <v>2641</v>
      </c>
      <c r="J969" s="107" t="s">
        <v>2642</v>
      </c>
      <c r="K969" s="749" t="s">
        <v>28</v>
      </c>
      <c r="L969" s="107" t="s">
        <v>48</v>
      </c>
      <c r="M969" s="230">
        <v>10</v>
      </c>
      <c r="N969" s="108" t="s">
        <v>757</v>
      </c>
      <c r="O969" s="108" t="s">
        <v>863</v>
      </c>
      <c r="P969" s="227"/>
      <c r="Q969" s="226" t="s">
        <v>2595</v>
      </c>
      <c r="R969" s="750"/>
      <c r="S969" s="750"/>
      <c r="T969" s="181"/>
      <c r="U969" s="181"/>
      <c r="V969" s="181"/>
      <c r="W969" s="751" t="s">
        <v>2643</v>
      </c>
      <c r="X969" s="751"/>
      <c r="Y969" s="181"/>
      <c r="Z969" s="168"/>
      <c r="AA969" s="73"/>
      <c r="AB969" s="227" t="s">
        <v>2513</v>
      </c>
      <c r="AC969" s="86"/>
      <c r="AD969" s="753">
        <v>137</v>
      </c>
      <c r="AE969" s="753">
        <v>1370</v>
      </c>
      <c r="AF969" s="783"/>
      <c r="AG969" s="783"/>
      <c r="AH969" s="713" t="s">
        <v>2503</v>
      </c>
      <c r="AI969" s="753">
        <v>150</v>
      </c>
      <c r="AJ969" s="783"/>
      <c r="AK969" s="227"/>
      <c r="AL969" s="753"/>
      <c r="AM969" s="227"/>
      <c r="AN969" s="227"/>
      <c r="AO969" s="227"/>
      <c r="AP969" s="784">
        <v>29.8</v>
      </c>
      <c r="AQ969" s="785">
        <v>43</v>
      </c>
      <c r="AR969" s="786">
        <v>24.6</v>
      </c>
      <c r="AS969" s="787">
        <f t="shared" si="58"/>
        <v>97.399999999999991</v>
      </c>
      <c r="AT969" s="788">
        <f t="shared" si="59"/>
        <v>0.69302325581395352</v>
      </c>
      <c r="AU969" s="789">
        <f t="shared" si="60"/>
        <v>17.048372093023257</v>
      </c>
      <c r="AV969" s="790">
        <f t="shared" si="61"/>
        <v>0.44082840236686394</v>
      </c>
      <c r="AW969" s="227">
        <v>26.7</v>
      </c>
      <c r="AX969" s="791">
        <v>0.69</v>
      </c>
      <c r="AY969" s="792">
        <v>2.34</v>
      </c>
      <c r="AZ969" s="227" t="s">
        <v>754</v>
      </c>
      <c r="BA969" s="793">
        <v>50.4</v>
      </c>
      <c r="BB969" s="87" t="s">
        <v>754</v>
      </c>
      <c r="BC969" s="70" t="s">
        <v>754</v>
      </c>
      <c r="BD969" s="70"/>
      <c r="BE969" s="227"/>
      <c r="BF969" s="227"/>
      <c r="BG969" s="227"/>
      <c r="BH969" s="227"/>
      <c r="BI969" s="87"/>
      <c r="BJ969" s="227">
        <v>54</v>
      </c>
      <c r="BK969" s="227">
        <v>46</v>
      </c>
      <c r="BL969" s="794">
        <f t="shared" si="62"/>
        <v>1.173913043478261</v>
      </c>
      <c r="BM969" s="795">
        <v>1.1299999999999999</v>
      </c>
      <c r="BN969" s="227" t="s">
        <v>754</v>
      </c>
      <c r="BO969" s="227">
        <v>83.7</v>
      </c>
      <c r="BP969" s="87">
        <v>76</v>
      </c>
      <c r="BQ969" s="796"/>
      <c r="BR969" s="780">
        <f t="shared" ref="BR969:BR989" si="73">BX969+BZ969</f>
        <v>18.661999999999999</v>
      </c>
      <c r="BS969" s="70">
        <v>72.900000000000006</v>
      </c>
      <c r="BT969" s="70">
        <v>13174</v>
      </c>
      <c r="BU969" s="780">
        <f t="shared" ref="BU969:BU1010" si="74">100-BS969</f>
        <v>27.099999999999994</v>
      </c>
      <c r="BV969" s="780">
        <f t="shared" ref="BV969:BV989" si="75">BX969+BZ969+CB969</f>
        <v>42.311999999999998</v>
      </c>
      <c r="BW969" s="70">
        <v>20.7</v>
      </c>
      <c r="BX969" s="767">
        <f t="shared" ref="BX969:BX989" si="76">BW969*AQ969/100</f>
        <v>8.9009999999999998</v>
      </c>
      <c r="BY969" s="70">
        <v>22.7</v>
      </c>
      <c r="BZ969" s="767">
        <f t="shared" ref="BZ969:BZ989" si="77">BY969*AQ969/100</f>
        <v>9.761000000000001</v>
      </c>
      <c r="CA969" s="70">
        <v>55</v>
      </c>
      <c r="CB969" s="767">
        <f t="shared" ref="CB969:CB989" si="78">CA969*AQ969/100</f>
        <v>23.65</v>
      </c>
      <c r="CC969" s="780">
        <v>0.94</v>
      </c>
      <c r="CD969" s="227"/>
      <c r="CE969" s="227"/>
      <c r="CF969" s="227"/>
      <c r="CG969" s="227"/>
      <c r="CH969" s="227"/>
      <c r="CI969" s="227"/>
      <c r="CJ969" s="227"/>
      <c r="CK969" s="227"/>
      <c r="CL969" s="227"/>
      <c r="CM969" s="227"/>
      <c r="CN969" s="245"/>
      <c r="CO969" s="750"/>
      <c r="CP969" s="750"/>
      <c r="CQ969" s="750"/>
      <c r="CR969" s="750"/>
      <c r="CS969" s="750"/>
      <c r="CT969" s="750"/>
      <c r="CU969" s="797"/>
      <c r="CV969" s="86"/>
      <c r="CW969" s="227"/>
      <c r="CX969" s="227"/>
      <c r="CY969" s="227"/>
      <c r="CZ969" s="227" t="s">
        <v>935</v>
      </c>
      <c r="DA969" s="798" t="s">
        <v>935</v>
      </c>
      <c r="DB969" s="11"/>
      <c r="DC969" s="11"/>
      <c r="DD969" s="227"/>
      <c r="DE969" s="227"/>
      <c r="DF969" s="227"/>
      <c r="DG969" s="227"/>
      <c r="DH969" s="227"/>
      <c r="DI969" s="248"/>
      <c r="DJ969" s="227"/>
      <c r="DK969" s="227"/>
      <c r="DL969" s="227"/>
      <c r="DM969" s="227"/>
      <c r="DN969" s="775" t="s">
        <v>1152</v>
      </c>
      <c r="DO969" s="227"/>
      <c r="DP969" s="545" t="s">
        <v>2503</v>
      </c>
      <c r="DQ969" s="230"/>
      <c r="DR969" s="547"/>
      <c r="DS969" s="547"/>
      <c r="DT969" s="230"/>
      <c r="DU969" s="230"/>
      <c r="DV969" s="230"/>
      <c r="DW969" s="230"/>
      <c r="DX969" s="230"/>
      <c r="DY969" s="230"/>
      <c r="DZ969" s="230"/>
      <c r="EA969" s="230"/>
      <c r="EB969" s="230"/>
      <c r="EC969" s="230"/>
      <c r="ED969" s="230"/>
      <c r="EE969" s="230"/>
      <c r="EF969" s="230"/>
      <c r="EG969" s="230"/>
      <c r="EH969" s="547"/>
      <c r="EI969" s="282"/>
      <c r="EJ969" s="282"/>
      <c r="EK969" s="457"/>
      <c r="EL969" s="457"/>
      <c r="EM969" s="457"/>
      <c r="EN969" s="457"/>
      <c r="EO969" s="457"/>
      <c r="EP969" s="548"/>
      <c r="EQ969" s="548"/>
      <c r="ER969" s="457"/>
      <c r="ES969" s="548"/>
      <c r="ET969" s="548"/>
      <c r="EU969" s="457"/>
      <c r="EV969" s="457"/>
      <c r="EW969" s="233"/>
      <c r="EX969" s="992">
        <v>75</v>
      </c>
      <c r="EY969" s="950">
        <v>30273</v>
      </c>
      <c r="EZ969" s="950">
        <v>4000</v>
      </c>
      <c r="FA969" s="950">
        <v>38220</v>
      </c>
      <c r="FB969" s="950">
        <v>1172</v>
      </c>
      <c r="FC969" s="951">
        <f t="shared" si="69"/>
        <v>149.31279999999998</v>
      </c>
      <c r="FD969" s="607">
        <f t="shared" si="70"/>
        <v>1493.1279999999997</v>
      </c>
      <c r="FE969" s="42"/>
      <c r="FF969" s="42"/>
      <c r="FG969" s="42"/>
      <c r="FH969" s="42"/>
      <c r="FI969" s="601"/>
      <c r="FJ969" s="601"/>
      <c r="FK969" s="601"/>
      <c r="FL969" s="591"/>
      <c r="FM969" s="592"/>
      <c r="FN969" s="592"/>
      <c r="FO969" s="602"/>
      <c r="FP969" s="96"/>
      <c r="FQ969" s="42"/>
      <c r="FR969" s="101"/>
      <c r="FS969" s="954">
        <f t="shared" si="42"/>
        <v>0.13700000000000001</v>
      </c>
      <c r="FT969" s="42"/>
      <c r="FU969" s="956">
        <f t="shared" si="71"/>
        <v>3.8714365936643214</v>
      </c>
      <c r="FV969" s="957">
        <f t="shared" si="72"/>
        <v>0.14931279999999997</v>
      </c>
      <c r="FW969" s="42"/>
      <c r="FX969" s="42"/>
      <c r="FY969" s="42"/>
      <c r="FZ969" s="42"/>
      <c r="GA969" s="42"/>
      <c r="GB969" s="42"/>
      <c r="GC969" s="260"/>
      <c r="GD969" s="260"/>
      <c r="GE969" s="260"/>
      <c r="GF969" s="260"/>
      <c r="GG969" s="260"/>
      <c r="GH969" s="260"/>
      <c r="GI969" s="260"/>
      <c r="GJ969" s="260"/>
      <c r="GK969" s="260"/>
      <c r="GL969" s="260"/>
      <c r="GM969" s="260"/>
      <c r="GN969" s="260"/>
      <c r="GO969" s="260"/>
      <c r="GP969" s="260"/>
      <c r="GQ969" s="260"/>
    </row>
    <row r="970" spans="1:199" s="63" customFormat="1" hidden="1" x14ac:dyDescent="0.25">
      <c r="A970" s="101">
        <v>851</v>
      </c>
      <c r="B970" s="228">
        <f>COUNTIFS($E$1:E970,E970,$G$1:G970,G970)</f>
        <v>1</v>
      </c>
      <c r="C970" s="228"/>
      <c r="D970" s="966">
        <v>11194</v>
      </c>
      <c r="E970" s="233" t="s">
        <v>2644</v>
      </c>
      <c r="F970" s="107" t="s">
        <v>2308</v>
      </c>
      <c r="G970" s="230">
        <v>456122955</v>
      </c>
      <c r="H970" s="230">
        <v>74</v>
      </c>
      <c r="I970" s="107" t="s">
        <v>2645</v>
      </c>
      <c r="J970" s="107" t="s">
        <v>2646</v>
      </c>
      <c r="K970" s="749" t="s">
        <v>53</v>
      </c>
      <c r="L970" s="107" t="s">
        <v>48</v>
      </c>
      <c r="M970" s="230">
        <v>5</v>
      </c>
      <c r="N970" s="108" t="s">
        <v>757</v>
      </c>
      <c r="O970" s="108" t="s">
        <v>863</v>
      </c>
      <c r="P970" s="227"/>
      <c r="Q970" s="226" t="s">
        <v>2595</v>
      </c>
      <c r="R970" s="750"/>
      <c r="S970" s="750"/>
      <c r="T970" s="181"/>
      <c r="U970" s="799" t="s">
        <v>2647</v>
      </c>
      <c r="V970" s="799"/>
      <c r="W970" s="751" t="s">
        <v>2643</v>
      </c>
      <c r="X970" s="751"/>
      <c r="Y970" s="181"/>
      <c r="Z970" s="168"/>
      <c r="AA970" s="73"/>
      <c r="AB970" s="227" t="s">
        <v>2513</v>
      </c>
      <c r="AC970" s="86"/>
      <c r="AD970" s="755">
        <v>36946</v>
      </c>
      <c r="AE970" s="755">
        <v>184000</v>
      </c>
      <c r="AH970" s="116" t="s">
        <v>2648</v>
      </c>
      <c r="AI970" s="755">
        <v>10000</v>
      </c>
      <c r="AK970" s="224"/>
      <c r="AL970" s="755"/>
      <c r="AM970" s="224"/>
      <c r="AN970" s="224"/>
      <c r="AO970" s="224"/>
      <c r="AP970" s="756">
        <v>3.04</v>
      </c>
      <c r="AQ970" s="757">
        <v>5.83</v>
      </c>
      <c r="AR970" s="781">
        <v>90</v>
      </c>
      <c r="AS970" s="759">
        <f t="shared" si="58"/>
        <v>98.87</v>
      </c>
      <c r="AT970" s="760">
        <f t="shared" si="59"/>
        <v>0.52144082332761577</v>
      </c>
      <c r="AU970" s="22">
        <f t="shared" si="60"/>
        <v>46.929674099485418</v>
      </c>
      <c r="AV970" s="761">
        <f t="shared" si="61"/>
        <v>3.1722842533653345E-2</v>
      </c>
      <c r="AW970" s="224">
        <v>2.17</v>
      </c>
      <c r="AX970" s="800">
        <v>0.57999999999999996</v>
      </c>
      <c r="AY970" s="773">
        <v>19.2</v>
      </c>
      <c r="AZ970" s="224" t="s">
        <v>754</v>
      </c>
      <c r="BA970" s="763">
        <v>28.9</v>
      </c>
      <c r="BB970" s="87" t="s">
        <v>754</v>
      </c>
      <c r="BC970" s="69" t="s">
        <v>754</v>
      </c>
      <c r="BD970" s="69"/>
      <c r="BE970" s="224"/>
      <c r="BF970" s="224"/>
      <c r="BG970" s="224"/>
      <c r="BH970" s="224"/>
      <c r="BI970" s="87"/>
      <c r="BJ970" s="224">
        <v>70.099999999999994</v>
      </c>
      <c r="BK970" s="224">
        <v>29.9</v>
      </c>
      <c r="BL970" s="764">
        <f t="shared" si="62"/>
        <v>2.3444816053511706</v>
      </c>
      <c r="BM970" s="801">
        <v>1.4E-2</v>
      </c>
      <c r="BN970" s="224" t="s">
        <v>754</v>
      </c>
      <c r="BO970" s="224">
        <v>64.400000000000006</v>
      </c>
      <c r="BP970" s="87">
        <v>68.900000000000006</v>
      </c>
      <c r="BQ970" s="159"/>
      <c r="BR970" s="766">
        <f t="shared" si="73"/>
        <v>4.5648900000000001</v>
      </c>
      <c r="BS970" s="69">
        <v>90.5</v>
      </c>
      <c r="BT970" s="69">
        <v>16613</v>
      </c>
      <c r="BU970" s="766">
        <f t="shared" si="74"/>
        <v>9.5</v>
      </c>
      <c r="BV970" s="766">
        <f t="shared" si="75"/>
        <v>5.7134</v>
      </c>
      <c r="BW970" s="69">
        <v>47.4</v>
      </c>
      <c r="BX970" s="767">
        <f t="shared" si="76"/>
        <v>2.76342</v>
      </c>
      <c r="BY970" s="69">
        <v>30.9</v>
      </c>
      <c r="BZ970" s="768">
        <f t="shared" si="77"/>
        <v>1.8014699999999999</v>
      </c>
      <c r="CA970" s="69">
        <v>19.7</v>
      </c>
      <c r="CB970" s="768">
        <f t="shared" si="78"/>
        <v>1.1485099999999999</v>
      </c>
      <c r="CC970" s="766">
        <v>0.1</v>
      </c>
      <c r="CD970" s="224"/>
      <c r="CE970" s="224"/>
      <c r="CF970" s="224"/>
      <c r="CG970" s="224"/>
      <c r="CH970" s="224"/>
      <c r="CI970" s="224"/>
      <c r="CJ970" s="224"/>
      <c r="CK970" s="224"/>
      <c r="CL970" s="224"/>
      <c r="CM970" s="224"/>
      <c r="CN970" s="245"/>
      <c r="CO970" s="18"/>
      <c r="CP970" s="18"/>
      <c r="CQ970" s="18"/>
      <c r="CR970" s="18"/>
      <c r="CS970" s="18"/>
      <c r="CT970" s="18"/>
      <c r="CU970" s="769"/>
      <c r="CV970" s="86"/>
      <c r="CW970" s="224"/>
      <c r="CX970" s="224"/>
      <c r="CY970" s="224"/>
      <c r="CZ970" s="224" t="s">
        <v>933</v>
      </c>
      <c r="DA970" s="770" t="s">
        <v>933</v>
      </c>
      <c r="DB970" s="776"/>
      <c r="DC970" s="802" t="s">
        <v>2528</v>
      </c>
      <c r="DD970" s="224"/>
      <c r="DE970" s="224"/>
      <c r="DF970" s="224"/>
      <c r="DG970" s="224"/>
      <c r="DH970" s="224"/>
      <c r="DI970" s="68"/>
      <c r="DJ970" s="224"/>
      <c r="DK970" s="224"/>
      <c r="DL970" s="224"/>
      <c r="DM970" s="224"/>
      <c r="DN970" s="65" t="s">
        <v>1152</v>
      </c>
      <c r="DO970" s="224"/>
      <c r="DP970" s="545" t="s">
        <v>2648</v>
      </c>
      <c r="DQ970" s="230"/>
      <c r="DR970" s="547"/>
      <c r="DS970" s="547"/>
      <c r="DT970" s="230"/>
      <c r="DU970" s="230"/>
      <c r="DV970" s="230"/>
      <c r="DW970" s="230"/>
      <c r="DX970" s="230"/>
      <c r="DY970" s="230"/>
      <c r="DZ970" s="230"/>
      <c r="EA970" s="230"/>
      <c r="EB970" s="230"/>
      <c r="EC970" s="230"/>
      <c r="ED970" s="230"/>
      <c r="EE970" s="230"/>
      <c r="EF970" s="230"/>
      <c r="EG970" s="230"/>
      <c r="EH970" s="547"/>
      <c r="EI970" s="282"/>
      <c r="EJ970" s="282"/>
      <c r="EK970" s="457"/>
      <c r="EL970" s="457"/>
      <c r="EM970" s="457"/>
      <c r="EN970" s="457"/>
      <c r="EO970" s="457"/>
      <c r="EP970" s="548"/>
      <c r="EQ970" s="548"/>
      <c r="ER970" s="457"/>
      <c r="ES970" s="548"/>
      <c r="ET970" s="548"/>
      <c r="EU970" s="457"/>
      <c r="EV970" s="457"/>
      <c r="EW970" s="233"/>
      <c r="EX970" s="992">
        <v>75</v>
      </c>
      <c r="EY970" s="950">
        <v>331531</v>
      </c>
      <c r="EZ970" s="950">
        <v>3996</v>
      </c>
      <c r="FA970" s="950">
        <v>38220</v>
      </c>
      <c r="FB970" s="950">
        <v>296600</v>
      </c>
      <c r="FC970" s="951">
        <f t="shared" si="69"/>
        <v>37824.664664664662</v>
      </c>
      <c r="FD970" s="607">
        <f t="shared" si="70"/>
        <v>189123.3233233233</v>
      </c>
      <c r="FE970" s="93"/>
      <c r="FF970" s="93"/>
      <c r="FG970" s="93"/>
      <c r="FH970" s="93"/>
      <c r="FI970" s="589"/>
      <c r="FJ970" s="589"/>
      <c r="FK970" s="589"/>
      <c r="FL970" s="591"/>
      <c r="FM970" s="952"/>
      <c r="FN970" s="952"/>
      <c r="FO970" s="953"/>
      <c r="FP970" s="544"/>
      <c r="FQ970" s="93"/>
      <c r="FR970" s="101"/>
      <c r="FS970" s="954">
        <f t="shared" si="42"/>
        <v>36.945999999999998</v>
      </c>
      <c r="FT970" s="93"/>
      <c r="FU970" s="955">
        <f t="shared" si="71"/>
        <v>89.463730390219922</v>
      </c>
      <c r="FV970" s="954">
        <f t="shared" si="72"/>
        <v>37.82466466466466</v>
      </c>
      <c r="FW970" s="93"/>
      <c r="FX970" s="93"/>
      <c r="FY970" s="93"/>
      <c r="FZ970" s="93"/>
      <c r="GA970" s="93"/>
      <c r="GB970" s="93"/>
      <c r="GC970" s="260"/>
      <c r="GD970" s="260"/>
      <c r="GE970" s="260"/>
      <c r="GF970" s="260"/>
      <c r="GG970" s="260"/>
      <c r="GH970" s="260"/>
      <c r="GI970" s="260"/>
      <c r="GJ970" s="260"/>
      <c r="GK970" s="260"/>
      <c r="GL970" s="260"/>
      <c r="GM970" s="260"/>
      <c r="GN970" s="260"/>
      <c r="GO970" s="260"/>
      <c r="GP970" s="260"/>
      <c r="GQ970" s="260"/>
    </row>
    <row r="971" spans="1:199" s="63" customFormat="1" hidden="1" x14ac:dyDescent="0.25">
      <c r="A971" s="101">
        <v>852</v>
      </c>
      <c r="B971" s="228">
        <f>COUNTIFS($E$1:E971,E971,$G$1:G971,G971)</f>
        <v>1</v>
      </c>
      <c r="C971" s="228"/>
      <c r="D971" s="966">
        <v>11202</v>
      </c>
      <c r="E971" s="233" t="s">
        <v>2649</v>
      </c>
      <c r="F971" s="107" t="s">
        <v>747</v>
      </c>
      <c r="G971" s="230">
        <v>6060141362</v>
      </c>
      <c r="H971" s="230">
        <f t="shared" ref="H971:H1006" si="79">LEFT(I971,4)-CONCATENATE(19,LEFT(G971,2))</f>
        <v>59</v>
      </c>
      <c r="I971" s="107" t="s">
        <v>2650</v>
      </c>
      <c r="J971" s="107" t="s">
        <v>34</v>
      </c>
      <c r="K971" s="749" t="s">
        <v>53</v>
      </c>
      <c r="L971" s="107" t="s">
        <v>48</v>
      </c>
      <c r="M971" s="230">
        <v>5</v>
      </c>
      <c r="N971" s="108">
        <v>3</v>
      </c>
      <c r="O971" s="108" t="s">
        <v>863</v>
      </c>
      <c r="P971" s="227"/>
      <c r="Q971" s="226" t="s">
        <v>2595</v>
      </c>
      <c r="R971" s="750"/>
      <c r="S971" s="750"/>
      <c r="T971" s="181"/>
      <c r="U971" s="799" t="s">
        <v>2647</v>
      </c>
      <c r="V971" s="799"/>
      <c r="W971" s="751" t="s">
        <v>2643</v>
      </c>
      <c r="X971" s="751"/>
      <c r="Y971" s="181"/>
      <c r="Z971" s="168"/>
      <c r="AA971" s="73"/>
      <c r="AB971" s="227" t="s">
        <v>2651</v>
      </c>
      <c r="AC971" s="86"/>
      <c r="AD971" s="755">
        <v>555</v>
      </c>
      <c r="AE971" s="755">
        <v>2700</v>
      </c>
      <c r="AH971" s="63" t="s">
        <v>158</v>
      </c>
      <c r="AI971" s="755">
        <v>250</v>
      </c>
      <c r="AK971" s="224"/>
      <c r="AL971" s="755"/>
      <c r="AM971" s="224"/>
      <c r="AN971" s="224"/>
      <c r="AO971" s="224"/>
      <c r="AP971" s="756">
        <v>10.7</v>
      </c>
      <c r="AQ971" s="757">
        <v>61.7</v>
      </c>
      <c r="AR971" s="781">
        <v>26.7</v>
      </c>
      <c r="AS971" s="759">
        <f t="shared" si="58"/>
        <v>99.100000000000009</v>
      </c>
      <c r="AT971" s="760">
        <f t="shared" si="59"/>
        <v>0.17341977309562398</v>
      </c>
      <c r="AU971" s="22">
        <f t="shared" si="60"/>
        <v>4.6303079416531601</v>
      </c>
      <c r="AV971" s="761">
        <f t="shared" si="61"/>
        <v>0.12104072398190044</v>
      </c>
      <c r="AW971" s="224">
        <v>6.91</v>
      </c>
      <c r="AX971" s="800">
        <v>0.96</v>
      </c>
      <c r="AY971" s="773">
        <v>9.0399999999999991</v>
      </c>
      <c r="AZ971" s="224" t="s">
        <v>754</v>
      </c>
      <c r="BA971" s="763">
        <v>58</v>
      </c>
      <c r="BB971" s="87" t="s">
        <v>754</v>
      </c>
      <c r="BC971" s="69" t="s">
        <v>754</v>
      </c>
      <c r="BD971" s="69"/>
      <c r="BE971" s="224"/>
      <c r="BF971" s="224"/>
      <c r="BG971" s="224"/>
      <c r="BH971" s="224"/>
      <c r="BI971" s="87"/>
      <c r="BJ971" s="224">
        <v>67.099999999999994</v>
      </c>
      <c r="BK971" s="224">
        <v>32.9</v>
      </c>
      <c r="BL971" s="764">
        <f t="shared" si="62"/>
        <v>2.0395136778115499</v>
      </c>
      <c r="BM971" s="801">
        <v>4.2000000000000003E-2</v>
      </c>
      <c r="BN971" s="224" t="s">
        <v>754</v>
      </c>
      <c r="BO971" s="224">
        <v>60.3</v>
      </c>
      <c r="BP971" s="87">
        <v>40.6</v>
      </c>
      <c r="BQ971" s="159"/>
      <c r="BR971" s="766">
        <f t="shared" si="73"/>
        <v>40.722000000000001</v>
      </c>
      <c r="BS971" s="69">
        <v>93.5</v>
      </c>
      <c r="BT971" s="69">
        <v>13796</v>
      </c>
      <c r="BU971" s="766">
        <f t="shared" si="74"/>
        <v>6.5</v>
      </c>
      <c r="BV971" s="766">
        <f t="shared" si="75"/>
        <v>60.6511</v>
      </c>
      <c r="BW971" s="69">
        <v>40.200000000000003</v>
      </c>
      <c r="BX971" s="767">
        <f t="shared" si="76"/>
        <v>24.8034</v>
      </c>
      <c r="BY971" s="69">
        <v>25.8</v>
      </c>
      <c r="BZ971" s="768">
        <f t="shared" si="77"/>
        <v>15.918600000000001</v>
      </c>
      <c r="CA971" s="69">
        <v>32.299999999999997</v>
      </c>
      <c r="CB971" s="768">
        <f t="shared" si="78"/>
        <v>19.929099999999998</v>
      </c>
      <c r="CC971" s="766">
        <v>0.48</v>
      </c>
      <c r="CD971" s="224"/>
      <c r="CE971" s="224"/>
      <c r="CF971" s="224"/>
      <c r="CG971" s="224"/>
      <c r="CH971" s="224"/>
      <c r="CI971" s="224"/>
      <c r="CJ971" s="224"/>
      <c r="CK971" s="224"/>
      <c r="CL971" s="224"/>
      <c r="CM971" s="224"/>
      <c r="CN971" s="245"/>
      <c r="CO971" s="18"/>
      <c r="CP971" s="18"/>
      <c r="CQ971" s="18"/>
      <c r="CR971" s="18"/>
      <c r="CS971" s="18"/>
      <c r="CT971" s="18"/>
      <c r="CU971" s="769"/>
      <c r="CV971" s="86"/>
      <c r="CW971" s="224"/>
      <c r="CX971" s="224"/>
      <c r="CY971" s="224"/>
      <c r="CZ971" s="224" t="s">
        <v>935</v>
      </c>
      <c r="DA971" s="770" t="s">
        <v>935</v>
      </c>
      <c r="DB971" s="776"/>
      <c r="DC971" s="802" t="s">
        <v>2549</v>
      </c>
      <c r="DD971" s="224"/>
      <c r="DE971" s="224"/>
      <c r="DF971" s="224"/>
      <c r="DG971" s="224"/>
      <c r="DH971" s="224"/>
      <c r="DI971" s="68"/>
      <c r="DJ971" s="224"/>
      <c r="DK971" s="224"/>
      <c r="DL971" s="224"/>
      <c r="DM971" s="224"/>
      <c r="DN971" s="65" t="s">
        <v>1152</v>
      </c>
      <c r="DO971" s="224"/>
      <c r="DP971" s="545" t="s">
        <v>158</v>
      </c>
      <c r="DQ971" s="230"/>
      <c r="DR971" s="547"/>
      <c r="DS971" s="547"/>
      <c r="DT971" s="230"/>
      <c r="DU971" s="230"/>
      <c r="DV971" s="230"/>
      <c r="DW971" s="230"/>
      <c r="DX971" s="230"/>
      <c r="DY971" s="230"/>
      <c r="DZ971" s="230"/>
      <c r="EA971" s="230"/>
      <c r="EB971" s="230"/>
      <c r="EC971" s="230"/>
      <c r="ED971" s="230"/>
      <c r="EE971" s="230"/>
      <c r="EF971" s="230"/>
      <c r="EG971" s="230"/>
      <c r="EH971" s="547"/>
      <c r="EI971" s="282"/>
      <c r="EJ971" s="282"/>
      <c r="EK971" s="457"/>
      <c r="EL971" s="457"/>
      <c r="EM971" s="457"/>
      <c r="EN971" s="457"/>
      <c r="EO971" s="457"/>
      <c r="EP971" s="548"/>
      <c r="EQ971" s="548"/>
      <c r="ER971" s="457"/>
      <c r="ES971" s="548"/>
      <c r="ET971" s="548"/>
      <c r="EU971" s="457"/>
      <c r="EV971" s="457"/>
      <c r="EW971" s="233"/>
      <c r="EX971" s="992">
        <v>75</v>
      </c>
      <c r="EY971" s="950">
        <v>10580</v>
      </c>
      <c r="EZ971" s="950">
        <v>3998</v>
      </c>
      <c r="FA971" s="950">
        <v>38220</v>
      </c>
      <c r="FB971" s="950">
        <v>4461</v>
      </c>
      <c r="FC971" s="951">
        <f t="shared" si="69"/>
        <v>568.61570785392701</v>
      </c>
      <c r="FD971" s="607">
        <f t="shared" si="70"/>
        <v>2843.0785392696353</v>
      </c>
      <c r="FE971" s="93"/>
      <c r="FF971" s="93"/>
      <c r="FG971" s="93"/>
      <c r="FH971" s="93"/>
      <c r="FI971" s="589"/>
      <c r="FJ971" s="589"/>
      <c r="FK971" s="589"/>
      <c r="FL971" s="591"/>
      <c r="FM971" s="952"/>
      <c r="FN971" s="952"/>
      <c r="FO971" s="953"/>
      <c r="FP971" s="544"/>
      <c r="FQ971" s="93"/>
      <c r="FR971" s="101"/>
      <c r="FS971" s="954">
        <f t="shared" si="42"/>
        <v>0.55500000000000005</v>
      </c>
      <c r="FT971" s="93"/>
      <c r="FU971" s="955">
        <f t="shared" si="71"/>
        <v>42.16446124763705</v>
      </c>
      <c r="FV971" s="954">
        <f t="shared" si="72"/>
        <v>0.56861570785392701</v>
      </c>
      <c r="FW971" s="93"/>
      <c r="FX971" s="93"/>
      <c r="FY971" s="93"/>
      <c r="FZ971" s="93"/>
      <c r="GA971" s="93"/>
      <c r="GB971" s="93"/>
      <c r="GC971" s="260"/>
      <c r="GD971" s="260"/>
      <c r="GE971" s="260"/>
      <c r="GF971" s="260"/>
      <c r="GG971" s="260"/>
      <c r="GH971" s="260"/>
      <c r="GI971" s="260"/>
      <c r="GJ971" s="260"/>
      <c r="GK971" s="260"/>
      <c r="GL971" s="260"/>
      <c r="GM971" s="260"/>
      <c r="GN971" s="260"/>
      <c r="GO971" s="260"/>
      <c r="GP971" s="260"/>
      <c r="GQ971" s="260"/>
    </row>
    <row r="972" spans="1:199" s="63" customFormat="1" hidden="1" x14ac:dyDescent="0.25">
      <c r="A972" s="101">
        <v>853</v>
      </c>
      <c r="B972" s="228">
        <f>COUNTIFS($E$1:E972,E972,$G$1:G972,G972)</f>
        <v>1</v>
      </c>
      <c r="C972" s="228"/>
      <c r="D972" s="966">
        <v>11203</v>
      </c>
      <c r="E972" s="233" t="s">
        <v>2652</v>
      </c>
      <c r="F972" s="107" t="s">
        <v>61</v>
      </c>
      <c r="G972" s="230">
        <v>520613102</v>
      </c>
      <c r="H972" s="230">
        <f t="shared" si="79"/>
        <v>67</v>
      </c>
      <c r="I972" s="107" t="s">
        <v>2650</v>
      </c>
      <c r="J972" s="107" t="s">
        <v>2653</v>
      </c>
      <c r="K972" s="749" t="s">
        <v>53</v>
      </c>
      <c r="L972" s="107" t="s">
        <v>48</v>
      </c>
      <c r="M972" s="230">
        <v>5</v>
      </c>
      <c r="N972" s="108">
        <v>2</v>
      </c>
      <c r="O972" s="108" t="s">
        <v>863</v>
      </c>
      <c r="P972" s="227"/>
      <c r="Q972" s="226" t="s">
        <v>2595</v>
      </c>
      <c r="R972" s="750"/>
      <c r="S972" s="750"/>
      <c r="T972" s="181"/>
      <c r="U972" s="799" t="s">
        <v>2647</v>
      </c>
      <c r="V972" s="799"/>
      <c r="W972" s="751" t="s">
        <v>2643</v>
      </c>
      <c r="X972" s="751"/>
      <c r="Y972" s="181"/>
      <c r="Z972" s="168"/>
      <c r="AA972" s="73"/>
      <c r="AB972" s="227" t="s">
        <v>2651</v>
      </c>
      <c r="AC972" s="86"/>
      <c r="AD972" s="755">
        <v>404</v>
      </c>
      <c r="AE972" s="755">
        <v>2000</v>
      </c>
      <c r="AH972" s="63" t="s">
        <v>158</v>
      </c>
      <c r="AI972" s="755">
        <v>150</v>
      </c>
      <c r="AK972" s="224"/>
      <c r="AL972" s="755"/>
      <c r="AM972" s="224"/>
      <c r="AN972" s="224"/>
      <c r="AO972" s="224"/>
      <c r="AP972" s="756">
        <v>79.900000000000006</v>
      </c>
      <c r="AQ972" s="757">
        <v>12.6</v>
      </c>
      <c r="AR972" s="781">
        <v>6.24</v>
      </c>
      <c r="AS972" s="759">
        <f t="shared" si="58"/>
        <v>98.740000000000009</v>
      </c>
      <c r="AT972" s="760">
        <f t="shared" si="59"/>
        <v>6.3412698412698418</v>
      </c>
      <c r="AU972" s="22">
        <f t="shared" si="60"/>
        <v>39.569523809523815</v>
      </c>
      <c r="AV972" s="761">
        <f t="shared" si="61"/>
        <v>4.2409766454352447</v>
      </c>
      <c r="AW972" s="224">
        <v>73.2</v>
      </c>
      <c r="AX972" s="800">
        <v>2.14</v>
      </c>
      <c r="AY972" s="773">
        <v>2.67</v>
      </c>
      <c r="AZ972" s="224" t="s">
        <v>754</v>
      </c>
      <c r="BA972" s="763">
        <v>59.5</v>
      </c>
      <c r="BB972" s="87" t="s">
        <v>754</v>
      </c>
      <c r="BC972" s="69" t="s">
        <v>754</v>
      </c>
      <c r="BD972" s="69"/>
      <c r="BE972" s="224"/>
      <c r="BF972" s="224"/>
      <c r="BG972" s="224"/>
      <c r="BH972" s="224"/>
      <c r="BI972" s="87"/>
      <c r="BJ972" s="224">
        <v>55.1</v>
      </c>
      <c r="BK972" s="224">
        <v>44.9</v>
      </c>
      <c r="BL972" s="764">
        <f t="shared" si="62"/>
        <v>1.2271714922048997</v>
      </c>
      <c r="BM972" s="801">
        <v>0.85</v>
      </c>
      <c r="BN972" s="224" t="s">
        <v>754</v>
      </c>
      <c r="BO972" s="224">
        <v>79.400000000000006</v>
      </c>
      <c r="BP972" s="87">
        <v>61.9</v>
      </c>
      <c r="BQ972" s="159"/>
      <c r="BR972" s="766">
        <f t="shared" si="73"/>
        <v>5.9723999999999995</v>
      </c>
      <c r="BS972" s="69">
        <v>75.2</v>
      </c>
      <c r="BT972" s="69">
        <v>6689</v>
      </c>
      <c r="BU972" s="766">
        <f t="shared" si="74"/>
        <v>24.799999999999997</v>
      </c>
      <c r="BV972" s="766">
        <f t="shared" si="75"/>
        <v>12.373199999999999</v>
      </c>
      <c r="BW972" s="69">
        <v>20.399999999999999</v>
      </c>
      <c r="BX972" s="767">
        <f t="shared" si="76"/>
        <v>2.5703999999999998</v>
      </c>
      <c r="BY972" s="69">
        <v>27</v>
      </c>
      <c r="BZ972" s="768">
        <f t="shared" si="77"/>
        <v>3.4019999999999997</v>
      </c>
      <c r="CA972" s="69">
        <v>50.8</v>
      </c>
      <c r="CB972" s="768">
        <f t="shared" si="78"/>
        <v>6.4007999999999994</v>
      </c>
      <c r="CC972" s="766">
        <v>2.29</v>
      </c>
      <c r="CD972" s="224"/>
      <c r="CE972" s="224"/>
      <c r="CF972" s="224"/>
      <c r="CG972" s="224"/>
      <c r="CH972" s="224"/>
      <c r="CI972" s="224"/>
      <c r="CJ972" s="224"/>
      <c r="CK972" s="224"/>
      <c r="CL972" s="224"/>
      <c r="CM972" s="224"/>
      <c r="CN972" s="245"/>
      <c r="CO972" s="18"/>
      <c r="CP972" s="18"/>
      <c r="CQ972" s="18"/>
      <c r="CR972" s="18"/>
      <c r="CS972" s="18"/>
      <c r="CT972" s="18"/>
      <c r="CU972" s="769"/>
      <c r="CV972" s="86"/>
      <c r="CW972" s="224"/>
      <c r="CX972" s="224"/>
      <c r="CY972" s="224"/>
      <c r="CZ972" s="224" t="s">
        <v>928</v>
      </c>
      <c r="DA972" s="770" t="s">
        <v>928</v>
      </c>
      <c r="DB972" s="776"/>
      <c r="DC972" s="802" t="s">
        <v>2520</v>
      </c>
      <c r="DD972" s="224"/>
      <c r="DE972" s="224"/>
      <c r="DF972" s="224"/>
      <c r="DG972" s="224"/>
      <c r="DH972" s="224"/>
      <c r="DI972" s="68"/>
      <c r="DJ972" s="224"/>
      <c r="DK972" s="224"/>
      <c r="DL972" s="224"/>
      <c r="DM972" s="224"/>
      <c r="DN972" s="65" t="s">
        <v>1151</v>
      </c>
      <c r="DO972" s="224"/>
      <c r="DP972" s="545" t="s">
        <v>158</v>
      </c>
      <c r="DQ972" s="230"/>
      <c r="DR972" s="547"/>
      <c r="DS972" s="547"/>
      <c r="DT972" s="230"/>
      <c r="DU972" s="230"/>
      <c r="DV972" s="230"/>
      <c r="DW972" s="230"/>
      <c r="DX972" s="230"/>
      <c r="DY972" s="230"/>
      <c r="DZ972" s="230"/>
      <c r="EA972" s="230"/>
      <c r="EB972" s="230"/>
      <c r="EC972" s="230"/>
      <c r="ED972" s="230"/>
      <c r="EE972" s="230"/>
      <c r="EF972" s="230"/>
      <c r="EG972" s="230"/>
      <c r="EH972" s="547"/>
      <c r="EI972" s="282"/>
      <c r="EJ972" s="282"/>
      <c r="EK972" s="457"/>
      <c r="EL972" s="457"/>
      <c r="EM972" s="457"/>
      <c r="EN972" s="457"/>
      <c r="EO972" s="457"/>
      <c r="EP972" s="548"/>
      <c r="EQ972" s="548"/>
      <c r="ER972" s="457"/>
      <c r="ES972" s="548"/>
      <c r="ET972" s="548"/>
      <c r="EU972" s="457"/>
      <c r="EV972" s="457"/>
      <c r="EW972" s="233"/>
      <c r="EX972" s="992">
        <v>75</v>
      </c>
      <c r="EY972" s="950">
        <v>8953</v>
      </c>
      <c r="EZ972" s="950">
        <v>4000</v>
      </c>
      <c r="FA972" s="950">
        <v>38220</v>
      </c>
      <c r="FB972" s="950">
        <v>3105</v>
      </c>
      <c r="FC972" s="951">
        <f t="shared" si="69"/>
        <v>395.577</v>
      </c>
      <c r="FD972" s="607">
        <f t="shared" si="70"/>
        <v>1977.885</v>
      </c>
      <c r="FE972" s="93"/>
      <c r="FF972" s="93"/>
      <c r="FG972" s="93"/>
      <c r="FH972" s="93"/>
      <c r="FI972" s="589"/>
      <c r="FJ972" s="589"/>
      <c r="FK972" s="589"/>
      <c r="FL972" s="591"/>
      <c r="FM972" s="952"/>
      <c r="FN972" s="952"/>
      <c r="FO972" s="953"/>
      <c r="FP972" s="544"/>
      <c r="FQ972" s="93"/>
      <c r="FR972" s="101"/>
      <c r="FS972" s="954">
        <f t="shared" si="42"/>
        <v>0.40400000000000003</v>
      </c>
      <c r="FT972" s="93"/>
      <c r="FU972" s="955">
        <f t="shared" si="71"/>
        <v>34.681112476264936</v>
      </c>
      <c r="FV972" s="954">
        <f t="shared" si="72"/>
        <v>0.39557700000000001</v>
      </c>
      <c r="FW972" s="93"/>
      <c r="FX972" s="93"/>
      <c r="FY972" s="93"/>
      <c r="FZ972" s="93"/>
      <c r="GA972" s="93"/>
      <c r="GB972" s="93"/>
      <c r="GC972" s="260"/>
      <c r="GD972" s="260"/>
      <c r="GE972" s="260"/>
      <c r="GF972" s="260"/>
      <c r="GG972" s="260"/>
      <c r="GH972" s="260"/>
      <c r="GI972" s="260"/>
      <c r="GJ972" s="260"/>
      <c r="GK972" s="260"/>
      <c r="GL972" s="260"/>
      <c r="GM972" s="260"/>
      <c r="GN972" s="260"/>
      <c r="GO972" s="260"/>
      <c r="GP972" s="260"/>
      <c r="GQ972" s="260"/>
    </row>
    <row r="973" spans="1:199" s="63" customFormat="1" hidden="1" x14ac:dyDescent="0.25">
      <c r="A973" s="101">
        <v>854</v>
      </c>
      <c r="B973" s="228">
        <f>COUNTIFS($E$1:E973,E973,$G$1:G973,G973)</f>
        <v>1</v>
      </c>
      <c r="C973" s="228"/>
      <c r="D973" s="966">
        <v>11204</v>
      </c>
      <c r="E973" s="233" t="s">
        <v>76</v>
      </c>
      <c r="F973" s="107" t="s">
        <v>747</v>
      </c>
      <c r="G973" s="230">
        <v>7454258295</v>
      </c>
      <c r="H973" s="230">
        <f t="shared" si="79"/>
        <v>45</v>
      </c>
      <c r="I973" s="107" t="s">
        <v>2650</v>
      </c>
      <c r="J973" s="107" t="s">
        <v>2654</v>
      </c>
      <c r="K973" s="749" t="s">
        <v>53</v>
      </c>
      <c r="L973" s="107" t="s">
        <v>48</v>
      </c>
      <c r="M973" s="230">
        <v>18</v>
      </c>
      <c r="N973" s="108">
        <v>3</v>
      </c>
      <c r="O973" s="108" t="s">
        <v>863</v>
      </c>
      <c r="P973" s="227"/>
      <c r="Q973" s="226" t="s">
        <v>2595</v>
      </c>
      <c r="R973" s="750"/>
      <c r="S973" s="750"/>
      <c r="T973" s="181"/>
      <c r="U973" s="799" t="s">
        <v>2647</v>
      </c>
      <c r="V973" s="799"/>
      <c r="W973" s="751" t="s">
        <v>2643</v>
      </c>
      <c r="X973" s="751"/>
      <c r="Y973" s="181"/>
      <c r="Z973" s="168"/>
      <c r="AA973" s="73"/>
      <c r="AB973" s="227" t="s">
        <v>2651</v>
      </c>
      <c r="AC973" s="86"/>
      <c r="AD973" s="755">
        <v>134</v>
      </c>
      <c r="AE973" s="755">
        <v>2400</v>
      </c>
      <c r="AH973" s="63" t="s">
        <v>161</v>
      </c>
      <c r="AI973" s="755">
        <v>150</v>
      </c>
      <c r="AK973" s="224"/>
      <c r="AL973" s="755"/>
      <c r="AM973" s="224"/>
      <c r="AN973" s="224"/>
      <c r="AO973" s="224"/>
      <c r="AP973" s="756">
        <v>59.5</v>
      </c>
      <c r="AQ973" s="757">
        <v>34.799999999999997</v>
      </c>
      <c r="AR973" s="781">
        <v>4.33</v>
      </c>
      <c r="AS973" s="759">
        <f t="shared" si="58"/>
        <v>98.63</v>
      </c>
      <c r="AT973" s="760">
        <f t="shared" si="59"/>
        <v>1.7097701149425288</v>
      </c>
      <c r="AU973" s="22">
        <f t="shared" si="60"/>
        <v>7.4033045977011502</v>
      </c>
      <c r="AV973" s="761">
        <f t="shared" si="61"/>
        <v>1.5205724508050091</v>
      </c>
      <c r="AW973" s="224">
        <v>54.2</v>
      </c>
      <c r="AX973" s="800">
        <v>1.67</v>
      </c>
      <c r="AY973" s="773">
        <v>2.81</v>
      </c>
      <c r="AZ973" s="224" t="s">
        <v>754</v>
      </c>
      <c r="BA973" s="763">
        <v>44.4</v>
      </c>
      <c r="BB973" s="87" t="s">
        <v>754</v>
      </c>
      <c r="BC973" s="69" t="s">
        <v>754</v>
      </c>
      <c r="BD973" s="69"/>
      <c r="BE973" s="224"/>
      <c r="BF973" s="224"/>
      <c r="BG973" s="224"/>
      <c r="BH973" s="224"/>
      <c r="BI973" s="87"/>
      <c r="BJ973" s="224">
        <v>30</v>
      </c>
      <c r="BK973" s="224">
        <v>70</v>
      </c>
      <c r="BL973" s="764">
        <f t="shared" si="62"/>
        <v>0.42857142857142855</v>
      </c>
      <c r="BM973" s="801">
        <v>0.27</v>
      </c>
      <c r="BN973" s="224" t="s">
        <v>754</v>
      </c>
      <c r="BO973" s="224">
        <v>86.3</v>
      </c>
      <c r="BP973" s="87">
        <v>82.2</v>
      </c>
      <c r="BQ973" s="159"/>
      <c r="BR973" s="766">
        <f t="shared" si="73"/>
        <v>17.017199999999999</v>
      </c>
      <c r="BS973" s="69">
        <v>86.9</v>
      </c>
      <c r="BT973" s="69">
        <v>12212</v>
      </c>
      <c r="BU973" s="766">
        <f t="shared" si="74"/>
        <v>13.099999999999994</v>
      </c>
      <c r="BV973" s="766">
        <f t="shared" si="75"/>
        <v>34.138799999999996</v>
      </c>
      <c r="BW973" s="69">
        <v>26.7</v>
      </c>
      <c r="BX973" s="767">
        <f t="shared" si="76"/>
        <v>9.291599999999999</v>
      </c>
      <c r="BY973" s="69">
        <v>22.2</v>
      </c>
      <c r="BZ973" s="768">
        <f t="shared" si="77"/>
        <v>7.7255999999999991</v>
      </c>
      <c r="CA973" s="69">
        <v>49.2</v>
      </c>
      <c r="CB973" s="768">
        <f t="shared" si="78"/>
        <v>17.121599999999997</v>
      </c>
      <c r="CC973" s="766">
        <v>0.65</v>
      </c>
      <c r="CD973" s="224"/>
      <c r="CE973" s="224"/>
      <c r="CF973" s="224"/>
      <c r="CG973" s="224"/>
      <c r="CH973" s="224"/>
      <c r="CI973" s="224"/>
      <c r="CJ973" s="224"/>
      <c r="CK973" s="224"/>
      <c r="CL973" s="224"/>
      <c r="CM973" s="224"/>
      <c r="CN973" s="245"/>
      <c r="CO973" s="18"/>
      <c r="CP973" s="18"/>
      <c r="CQ973" s="18"/>
      <c r="CR973" s="18"/>
      <c r="CS973" s="18"/>
      <c r="CT973" s="18"/>
      <c r="CU973" s="769"/>
      <c r="CV973" s="86"/>
      <c r="CW973" s="224"/>
      <c r="CX973" s="224"/>
      <c r="CY973" s="224"/>
      <c r="CZ973" s="224" t="s">
        <v>930</v>
      </c>
      <c r="DA973" s="770" t="s">
        <v>930</v>
      </c>
      <c r="DB973" s="776"/>
      <c r="DC973" s="802" t="s">
        <v>2655</v>
      </c>
      <c r="DD973" s="224"/>
      <c r="DE973" s="224"/>
      <c r="DF973" s="224"/>
      <c r="DG973" s="224"/>
      <c r="DH973" s="224"/>
      <c r="DI973" s="68"/>
      <c r="DJ973" s="224"/>
      <c r="DK973" s="224"/>
      <c r="DL973" s="224"/>
      <c r="DM973" s="224"/>
      <c r="DN973" s="65" t="s">
        <v>1152</v>
      </c>
      <c r="DO973" s="224"/>
      <c r="DP973" s="545" t="s">
        <v>161</v>
      </c>
      <c r="DQ973" s="230"/>
      <c r="DR973" s="547"/>
      <c r="DS973" s="547"/>
      <c r="DT973" s="230"/>
      <c r="DU973" s="230"/>
      <c r="DV973" s="230"/>
      <c r="DW973" s="230"/>
      <c r="DX973" s="230"/>
      <c r="DY973" s="230"/>
      <c r="DZ973" s="230"/>
      <c r="EA973" s="230"/>
      <c r="EB973" s="230"/>
      <c r="EC973" s="230"/>
      <c r="ED973" s="230"/>
      <c r="EE973" s="230"/>
      <c r="EF973" s="230"/>
      <c r="EG973" s="230"/>
      <c r="EH973" s="547"/>
      <c r="EI973" s="282"/>
      <c r="EJ973" s="282"/>
      <c r="EK973" s="457"/>
      <c r="EL973" s="457"/>
      <c r="EM973" s="457"/>
      <c r="EN973" s="457"/>
      <c r="EO973" s="457"/>
      <c r="EP973" s="548"/>
      <c r="EQ973" s="548"/>
      <c r="ER973" s="457"/>
      <c r="ES973" s="548"/>
      <c r="ET973" s="548"/>
      <c r="EU973" s="457"/>
      <c r="EV973" s="457"/>
      <c r="EW973" s="233"/>
      <c r="EX973" s="992">
        <v>75</v>
      </c>
      <c r="EY973" s="950">
        <v>5311</v>
      </c>
      <c r="EZ973" s="950">
        <v>4000</v>
      </c>
      <c r="FA973" s="950">
        <v>38220</v>
      </c>
      <c r="FB973" s="950">
        <v>1061</v>
      </c>
      <c r="FC973" s="951">
        <f t="shared" si="69"/>
        <v>135.17140000000001</v>
      </c>
      <c r="FD973" s="607">
        <f t="shared" si="70"/>
        <v>2433.0852</v>
      </c>
      <c r="FE973" s="93"/>
      <c r="FF973" s="93"/>
      <c r="FG973" s="93"/>
      <c r="FH973" s="93"/>
      <c r="FI973" s="589"/>
      <c r="FJ973" s="589"/>
      <c r="FK973" s="589"/>
      <c r="FL973" s="591"/>
      <c r="FM973" s="952"/>
      <c r="FN973" s="952"/>
      <c r="FO973" s="953"/>
      <c r="FP973" s="544"/>
      <c r="FQ973" s="93"/>
      <c r="FR973" s="101"/>
      <c r="FS973" s="954">
        <f t="shared" si="42"/>
        <v>0.13400000000000001</v>
      </c>
      <c r="FT973" s="93"/>
      <c r="FU973" s="955">
        <f t="shared" si="71"/>
        <v>19.977405385049895</v>
      </c>
      <c r="FV973" s="954">
        <f t="shared" si="72"/>
        <v>0.1351714</v>
      </c>
      <c r="FW973" s="93"/>
      <c r="FX973" s="93"/>
      <c r="FY973" s="93"/>
      <c r="FZ973" s="93"/>
      <c r="GA973" s="93"/>
      <c r="GB973" s="93"/>
      <c r="GC973" s="260"/>
      <c r="GD973" s="260"/>
      <c r="GE973" s="260"/>
      <c r="GF973" s="260"/>
      <c r="GG973" s="260"/>
      <c r="GH973" s="260"/>
      <c r="GI973" s="260"/>
      <c r="GJ973" s="260"/>
      <c r="GK973" s="260"/>
      <c r="GL973" s="260"/>
      <c r="GM973" s="260"/>
      <c r="GN973" s="260"/>
      <c r="GO973" s="260"/>
      <c r="GP973" s="260"/>
      <c r="GQ973" s="260"/>
    </row>
    <row r="974" spans="1:199" s="63" customFormat="1" hidden="1" x14ac:dyDescent="0.25">
      <c r="A974" s="101">
        <v>855</v>
      </c>
      <c r="B974" s="228">
        <f>COUNTIFS($E$1:E974,E974,$G$1:G974,G974)</f>
        <v>1</v>
      </c>
      <c r="C974" s="228"/>
      <c r="D974" s="966">
        <v>11210</v>
      </c>
      <c r="E974" s="233" t="s">
        <v>2656</v>
      </c>
      <c r="F974" s="107" t="s">
        <v>61</v>
      </c>
      <c r="G974" s="230">
        <v>6508131289</v>
      </c>
      <c r="H974" s="230">
        <f t="shared" si="79"/>
        <v>54</v>
      </c>
      <c r="I974" s="107" t="s">
        <v>2657</v>
      </c>
      <c r="J974" s="107" t="s">
        <v>34</v>
      </c>
      <c r="K974" s="749" t="s">
        <v>53</v>
      </c>
      <c r="L974" s="107" t="s">
        <v>48</v>
      </c>
      <c r="M974" s="230">
        <v>22</v>
      </c>
      <c r="N974" s="108" t="s">
        <v>757</v>
      </c>
      <c r="O974" s="108" t="s">
        <v>863</v>
      </c>
      <c r="P974" s="227"/>
      <c r="Q974" s="226" t="s">
        <v>2595</v>
      </c>
      <c r="R974" s="750"/>
      <c r="S974" s="750"/>
      <c r="T974" s="181"/>
      <c r="U974" s="799" t="s">
        <v>2647</v>
      </c>
      <c r="V974" s="799"/>
      <c r="W974" s="751" t="s">
        <v>2643</v>
      </c>
      <c r="X974" s="751"/>
      <c r="Y974" s="181"/>
      <c r="Z974" s="168"/>
      <c r="AA974" s="73"/>
      <c r="AB974" s="227" t="s">
        <v>2651</v>
      </c>
      <c r="AC974" s="86"/>
      <c r="AD974" s="755">
        <v>13124</v>
      </c>
      <c r="AE974" s="755">
        <v>288700</v>
      </c>
      <c r="AH974" s="63" t="s">
        <v>161</v>
      </c>
      <c r="AI974" s="755">
        <v>10000</v>
      </c>
      <c r="AK974" s="224"/>
      <c r="AL974" s="755"/>
      <c r="AM974" s="224"/>
      <c r="AN974" s="224"/>
      <c r="AO974" s="224"/>
      <c r="AP974" s="756">
        <v>2.78</v>
      </c>
      <c r="AQ974" s="757">
        <v>10.199999999999999</v>
      </c>
      <c r="AR974" s="781">
        <v>86.3</v>
      </c>
      <c r="AS974" s="759">
        <f t="shared" si="58"/>
        <v>99.28</v>
      </c>
      <c r="AT974" s="760">
        <f t="shared" si="59"/>
        <v>0.27254901960784311</v>
      </c>
      <c r="AU974" s="22">
        <f t="shared" si="60"/>
        <v>23.520980392156861</v>
      </c>
      <c r="AV974" s="761">
        <f t="shared" si="61"/>
        <v>2.8808290155440411E-2</v>
      </c>
      <c r="AW974" s="224">
        <v>2.25</v>
      </c>
      <c r="AX974" s="800">
        <v>0.23</v>
      </c>
      <c r="AY974" s="773">
        <v>8.2200000000000006</v>
      </c>
      <c r="AZ974" s="224" t="s">
        <v>754</v>
      </c>
      <c r="BA974" s="763">
        <v>18.5</v>
      </c>
      <c r="BB974" s="87" t="s">
        <v>754</v>
      </c>
      <c r="BC974" s="69" t="s">
        <v>754</v>
      </c>
      <c r="BD974" s="69"/>
      <c r="BE974" s="224"/>
      <c r="BF974" s="224"/>
      <c r="BG974" s="224"/>
      <c r="BH974" s="224"/>
      <c r="BI974" s="87"/>
      <c r="BJ974" s="224">
        <v>61.7</v>
      </c>
      <c r="BK974" s="224">
        <v>38.299999999999997</v>
      </c>
      <c r="BL974" s="764">
        <f t="shared" si="62"/>
        <v>1.6109660574412534</v>
      </c>
      <c r="BM974" s="801">
        <v>7.0200000000000002E-3</v>
      </c>
      <c r="BN974" s="224" t="s">
        <v>754</v>
      </c>
      <c r="BO974" s="224">
        <v>27.8</v>
      </c>
      <c r="BP974" s="87">
        <v>20</v>
      </c>
      <c r="BQ974" s="159"/>
      <c r="BR974" s="766">
        <f t="shared" si="73"/>
        <v>8.4659999999999993</v>
      </c>
      <c r="BS974" s="69">
        <v>92.8</v>
      </c>
      <c r="BT974" s="69">
        <v>16574</v>
      </c>
      <c r="BU974" s="766">
        <f t="shared" si="74"/>
        <v>7.2000000000000028</v>
      </c>
      <c r="BV974" s="766">
        <f t="shared" si="75"/>
        <v>10.148999999999999</v>
      </c>
      <c r="BW974" s="69">
        <v>37.299999999999997</v>
      </c>
      <c r="BX974" s="767">
        <f t="shared" si="76"/>
        <v>3.8045999999999993</v>
      </c>
      <c r="BY974" s="69">
        <v>45.7</v>
      </c>
      <c r="BZ974" s="768">
        <f t="shared" si="77"/>
        <v>4.6613999999999995</v>
      </c>
      <c r="CA974" s="69">
        <v>16.5</v>
      </c>
      <c r="CB974" s="768">
        <f t="shared" si="78"/>
        <v>1.6829999999999998</v>
      </c>
      <c r="CC974" s="766">
        <v>1.1399999999999999</v>
      </c>
      <c r="CD974" s="224"/>
      <c r="CE974" s="224"/>
      <c r="CF974" s="224"/>
      <c r="CG974" s="224"/>
      <c r="CH974" s="224"/>
      <c r="CI974" s="224"/>
      <c r="CJ974" s="224"/>
      <c r="CK974" s="224"/>
      <c r="CL974" s="224"/>
      <c r="CM974" s="224"/>
      <c r="CN974" s="245"/>
      <c r="CO974" s="18"/>
      <c r="CP974" s="18"/>
      <c r="CQ974" s="18"/>
      <c r="CR974" s="18"/>
      <c r="CS974" s="18"/>
      <c r="CT974" s="18"/>
      <c r="CU974" s="769"/>
      <c r="CV974" s="86"/>
      <c r="CW974" s="224"/>
      <c r="CX974" s="224"/>
      <c r="CY974" s="224"/>
      <c r="CZ974" s="224" t="s">
        <v>936</v>
      </c>
      <c r="DA974" s="770" t="s">
        <v>936</v>
      </c>
      <c r="DB974" s="776"/>
      <c r="DC974" s="802" t="s">
        <v>2528</v>
      </c>
      <c r="DD974" s="224"/>
      <c r="DE974" s="224"/>
      <c r="DF974" s="224"/>
      <c r="DG974" s="224"/>
      <c r="DH974" s="224"/>
      <c r="DI974" s="68"/>
      <c r="DJ974" s="224"/>
      <c r="DK974" s="224"/>
      <c r="DL974" s="224"/>
      <c r="DM974" s="224"/>
      <c r="DN974" s="65" t="s">
        <v>1151</v>
      </c>
      <c r="DO974" s="224"/>
      <c r="DP974" s="545" t="s">
        <v>161</v>
      </c>
      <c r="DQ974" s="230"/>
      <c r="DR974" s="547"/>
      <c r="DS974" s="547"/>
      <c r="DT974" s="230"/>
      <c r="DU974" s="230"/>
      <c r="DV974" s="230"/>
      <c r="DW974" s="230"/>
      <c r="DX974" s="230"/>
      <c r="DY974" s="230"/>
      <c r="DZ974" s="230"/>
      <c r="EA974" s="230"/>
      <c r="EB974" s="230"/>
      <c r="EC974" s="230"/>
      <c r="ED974" s="230"/>
      <c r="EE974" s="230"/>
      <c r="EF974" s="230"/>
      <c r="EG974" s="230"/>
      <c r="EH974" s="547"/>
      <c r="EI974" s="282"/>
      <c r="EJ974" s="282"/>
      <c r="EK974" s="457"/>
      <c r="EL974" s="457"/>
      <c r="EM974" s="457"/>
      <c r="EN974" s="457"/>
      <c r="EO974" s="457"/>
      <c r="EP974" s="548"/>
      <c r="EQ974" s="548"/>
      <c r="ER974" s="457"/>
      <c r="ES974" s="548"/>
      <c r="ET974" s="548"/>
      <c r="EU974" s="457"/>
      <c r="EV974" s="457"/>
      <c r="EW974" s="233"/>
      <c r="EX974" s="992">
        <v>75</v>
      </c>
      <c r="EY974" s="950">
        <v>138346</v>
      </c>
      <c r="EZ974" s="950">
        <v>4000</v>
      </c>
      <c r="FA974" s="950">
        <v>38220</v>
      </c>
      <c r="FB974" s="950">
        <v>103431</v>
      </c>
      <c r="FC974" s="951">
        <f t="shared" si="69"/>
        <v>13177.109399999999</v>
      </c>
      <c r="FD974" s="607">
        <f t="shared" si="70"/>
        <v>289896.4068</v>
      </c>
      <c r="FE974" s="93"/>
      <c r="FF974" s="93"/>
      <c r="FG974" s="93"/>
      <c r="FH974" s="93"/>
      <c r="FI974" s="589"/>
      <c r="FJ974" s="589"/>
      <c r="FK974" s="589"/>
      <c r="FL974" s="591"/>
      <c r="FM974" s="952"/>
      <c r="FN974" s="952"/>
      <c r="FO974" s="953"/>
      <c r="FP974" s="544"/>
      <c r="FQ974" s="93"/>
      <c r="FR974" s="101"/>
      <c r="FS974" s="954">
        <f t="shared" si="42"/>
        <v>13.124000000000001</v>
      </c>
      <c r="FT974" s="93"/>
      <c r="FU974" s="955">
        <f t="shared" si="71"/>
        <v>74.762551862720997</v>
      </c>
      <c r="FV974" s="954">
        <f t="shared" si="72"/>
        <v>13.177109399999999</v>
      </c>
      <c r="FW974" s="93"/>
      <c r="FX974" s="93"/>
      <c r="FY974" s="93"/>
      <c r="FZ974" s="93"/>
      <c r="GA974" s="93"/>
      <c r="GB974" s="93"/>
      <c r="GC974" s="260"/>
      <c r="GD974" s="260"/>
      <c r="GE974" s="260"/>
      <c r="GF974" s="260"/>
      <c r="GG974" s="260"/>
      <c r="GH974" s="260"/>
      <c r="GI974" s="260"/>
      <c r="GJ974" s="260"/>
      <c r="GK974" s="260"/>
      <c r="GL974" s="260"/>
      <c r="GM974" s="260"/>
      <c r="GN974" s="260"/>
      <c r="GO974" s="260"/>
      <c r="GP974" s="260"/>
      <c r="GQ974" s="260"/>
    </row>
    <row r="975" spans="1:199" s="63" customFormat="1" hidden="1" x14ac:dyDescent="0.25">
      <c r="A975" s="101">
        <v>856</v>
      </c>
      <c r="B975" s="228">
        <f>COUNTIFS($E$1:E975,E975,$G$1:G975,G975)</f>
        <v>1</v>
      </c>
      <c r="C975" s="228"/>
      <c r="D975" s="966">
        <v>11211</v>
      </c>
      <c r="E975" s="233" t="s">
        <v>2658</v>
      </c>
      <c r="F975" s="107" t="s">
        <v>627</v>
      </c>
      <c r="G975" s="230">
        <v>6904075695</v>
      </c>
      <c r="H975" s="230">
        <f t="shared" si="79"/>
        <v>50</v>
      </c>
      <c r="I975" s="107" t="s">
        <v>2657</v>
      </c>
      <c r="J975" s="107" t="s">
        <v>1010</v>
      </c>
      <c r="K975" s="749" t="s">
        <v>53</v>
      </c>
      <c r="L975" s="107" t="s">
        <v>48</v>
      </c>
      <c r="M975" s="230">
        <v>24</v>
      </c>
      <c r="N975" s="108" t="s">
        <v>757</v>
      </c>
      <c r="O975" s="108" t="s">
        <v>863</v>
      </c>
      <c r="P975" s="227"/>
      <c r="Q975" s="226" t="s">
        <v>2659</v>
      </c>
      <c r="R975" s="750"/>
      <c r="S975" s="750"/>
      <c r="T975" s="181"/>
      <c r="U975" s="799" t="s">
        <v>2647</v>
      </c>
      <c r="V975" s="799"/>
      <c r="W975" s="751" t="s">
        <v>2643</v>
      </c>
      <c r="X975" s="751"/>
      <c r="Y975" s="181"/>
      <c r="Z975" s="168"/>
      <c r="AA975" s="73"/>
      <c r="AB975" s="227" t="s">
        <v>2651</v>
      </c>
      <c r="AC975" s="86"/>
      <c r="AD975" s="755">
        <v>11875</v>
      </c>
      <c r="AE975" s="755">
        <v>285000</v>
      </c>
      <c r="AH975" s="63" t="s">
        <v>158</v>
      </c>
      <c r="AI975" s="755">
        <v>10000</v>
      </c>
      <c r="AK975" s="224"/>
      <c r="AL975" s="755"/>
      <c r="AM975" s="224"/>
      <c r="AN975" s="224"/>
      <c r="AO975" s="224"/>
      <c r="AP975" s="756">
        <v>13</v>
      </c>
      <c r="AQ975" s="757">
        <v>4.63</v>
      </c>
      <c r="AR975" s="781">
        <v>81.599999999999994</v>
      </c>
      <c r="AS975" s="759">
        <f t="shared" si="58"/>
        <v>99.22999999999999</v>
      </c>
      <c r="AT975" s="760">
        <f t="shared" si="59"/>
        <v>2.8077753779697625</v>
      </c>
      <c r="AU975" s="22">
        <f t="shared" si="60"/>
        <v>229.11447084233259</v>
      </c>
      <c r="AV975" s="761">
        <f t="shared" si="61"/>
        <v>0.15075959642815728</v>
      </c>
      <c r="AW975" s="224">
        <v>12.8</v>
      </c>
      <c r="AX975" s="800">
        <v>2.1000000000000001E-2</v>
      </c>
      <c r="AY975" s="773">
        <v>0.16</v>
      </c>
      <c r="AZ975" s="224" t="s">
        <v>754</v>
      </c>
      <c r="BA975" s="224" t="s">
        <v>754</v>
      </c>
      <c r="BB975" s="87" t="s">
        <v>754</v>
      </c>
      <c r="BC975" s="69" t="s">
        <v>754</v>
      </c>
      <c r="BD975" s="69"/>
      <c r="BE975" s="224"/>
      <c r="BF975" s="224"/>
      <c r="BG975" s="224"/>
      <c r="BH975" s="224"/>
      <c r="BI975" s="87"/>
      <c r="BJ975" s="224">
        <v>70.7</v>
      </c>
      <c r="BK975" s="224">
        <v>29.3</v>
      </c>
      <c r="BL975" s="764">
        <f t="shared" si="62"/>
        <v>2.4129692832764507</v>
      </c>
      <c r="BM975" s="801">
        <v>0.37</v>
      </c>
      <c r="BN975" s="224" t="s">
        <v>754</v>
      </c>
      <c r="BO975" s="224">
        <v>44.8</v>
      </c>
      <c r="BP975" s="87">
        <v>33.1</v>
      </c>
      <c r="BQ975" s="159"/>
      <c r="BR975" s="766">
        <f t="shared" si="73"/>
        <v>4.0373599999999996</v>
      </c>
      <c r="BS975" s="69">
        <v>94</v>
      </c>
      <c r="BT975" s="69">
        <v>17165</v>
      </c>
      <c r="BU975" s="766">
        <f t="shared" si="74"/>
        <v>6</v>
      </c>
      <c r="BV975" s="766">
        <f t="shared" si="75"/>
        <v>4.5420299999999996</v>
      </c>
      <c r="BW975" s="69">
        <v>60.1</v>
      </c>
      <c r="BX975" s="767">
        <f t="shared" si="76"/>
        <v>2.7826299999999997</v>
      </c>
      <c r="BY975" s="69">
        <v>27.1</v>
      </c>
      <c r="BZ975" s="768">
        <f t="shared" si="77"/>
        <v>1.2547299999999999</v>
      </c>
      <c r="CA975" s="69">
        <v>10.9</v>
      </c>
      <c r="CB975" s="768">
        <f t="shared" si="78"/>
        <v>0.50466999999999995</v>
      </c>
      <c r="CC975" s="766">
        <v>7.0000000000000007E-2</v>
      </c>
      <c r="CD975" s="224"/>
      <c r="CE975" s="224"/>
      <c r="CF975" s="224"/>
      <c r="CG975" s="224"/>
      <c r="CH975" s="224"/>
      <c r="CI975" s="224"/>
      <c r="CJ975" s="224"/>
      <c r="CK975" s="224"/>
      <c r="CL975" s="224"/>
      <c r="CM975" s="224"/>
      <c r="CN975" s="245"/>
      <c r="CO975" s="18"/>
      <c r="CP975" s="18"/>
      <c r="CQ975" s="18"/>
      <c r="CR975" s="18"/>
      <c r="CS975" s="18"/>
      <c r="CT975" s="18"/>
      <c r="CU975" s="769"/>
      <c r="CV975" s="86"/>
      <c r="CW975" s="224"/>
      <c r="CX975" s="224"/>
      <c r="CY975" s="224"/>
      <c r="CZ975" s="224" t="s">
        <v>936</v>
      </c>
      <c r="DA975" s="770" t="s">
        <v>936</v>
      </c>
      <c r="DB975" s="776"/>
      <c r="DC975" s="802" t="s">
        <v>2528</v>
      </c>
      <c r="DD975" s="224"/>
      <c r="DE975" s="224"/>
      <c r="DF975" s="224"/>
      <c r="DG975" s="224"/>
      <c r="DH975" s="224"/>
      <c r="DI975" s="68"/>
      <c r="DJ975" s="224"/>
      <c r="DK975" s="224"/>
      <c r="DL975" s="224"/>
      <c r="DM975" s="224"/>
      <c r="DN975" s="65" t="s">
        <v>1151</v>
      </c>
      <c r="DO975" s="224"/>
      <c r="DP975" s="545" t="s">
        <v>158</v>
      </c>
      <c r="DQ975" s="230"/>
      <c r="DR975" s="547"/>
      <c r="DS975" s="547"/>
      <c r="DT975" s="230"/>
      <c r="DU975" s="230"/>
      <c r="DV975" s="230"/>
      <c r="DW975" s="230"/>
      <c r="DX975" s="230"/>
      <c r="DY975" s="230"/>
      <c r="DZ975" s="230"/>
      <c r="EA975" s="230"/>
      <c r="EB975" s="230"/>
      <c r="EC975" s="230"/>
      <c r="ED975" s="230"/>
      <c r="EE975" s="230"/>
      <c r="EF975" s="230"/>
      <c r="EG975" s="230"/>
      <c r="EH975" s="547"/>
      <c r="EI975" s="282"/>
      <c r="EJ975" s="282"/>
      <c r="EK975" s="457"/>
      <c r="EL975" s="457"/>
      <c r="EM975" s="457"/>
      <c r="EN975" s="457"/>
      <c r="EO975" s="457"/>
      <c r="EP975" s="548"/>
      <c r="EQ975" s="548"/>
      <c r="ER975" s="457"/>
      <c r="ES975" s="548"/>
      <c r="ET975" s="548"/>
      <c r="EU975" s="457"/>
      <c r="EV975" s="457"/>
      <c r="EW975" s="233"/>
      <c r="EX975" s="992">
        <v>75</v>
      </c>
      <c r="EY975" s="950">
        <v>112381</v>
      </c>
      <c r="EZ975" s="950">
        <v>4000</v>
      </c>
      <c r="FA975" s="950">
        <v>38220</v>
      </c>
      <c r="FB975" s="950">
        <v>94729</v>
      </c>
      <c r="FC975" s="951">
        <f t="shared" si="69"/>
        <v>12068.4746</v>
      </c>
      <c r="FD975" s="607">
        <f t="shared" si="70"/>
        <v>289643.39039999997</v>
      </c>
      <c r="FE975" s="93"/>
      <c r="FF975" s="93"/>
      <c r="FG975" s="93"/>
      <c r="FH975" s="93"/>
      <c r="FI975" s="589"/>
      <c r="FJ975" s="589"/>
      <c r="FK975" s="589"/>
      <c r="FL975" s="591"/>
      <c r="FM975" s="952"/>
      <c r="FN975" s="952"/>
      <c r="FO975" s="953"/>
      <c r="FP975" s="544"/>
      <c r="FQ975" s="93"/>
      <c r="FR975" s="101"/>
      <c r="FS975" s="954">
        <f t="shared" si="42"/>
        <v>11.875</v>
      </c>
      <c r="FT975" s="93"/>
      <c r="FU975" s="955">
        <f t="shared" si="71"/>
        <v>84.292718520034526</v>
      </c>
      <c r="FV975" s="954">
        <f t="shared" si="72"/>
        <v>12.0684746</v>
      </c>
      <c r="FW975" s="93"/>
      <c r="FX975" s="93"/>
      <c r="FY975" s="93"/>
      <c r="FZ975" s="93"/>
      <c r="GA975" s="93"/>
      <c r="GB975" s="93"/>
      <c r="GC975" s="260"/>
      <c r="GD975" s="260"/>
      <c r="GE975" s="260"/>
      <c r="GF975" s="260"/>
      <c r="GG975" s="260"/>
      <c r="GH975" s="260"/>
      <c r="GI975" s="260"/>
      <c r="GJ975" s="260"/>
      <c r="GK975" s="260"/>
      <c r="GL975" s="260"/>
      <c r="GM975" s="260"/>
      <c r="GN975" s="260"/>
      <c r="GO975" s="260"/>
      <c r="GP975" s="260"/>
      <c r="GQ975" s="260"/>
    </row>
    <row r="976" spans="1:199" s="63" customFormat="1" hidden="1" x14ac:dyDescent="0.25">
      <c r="A976" s="101">
        <v>857</v>
      </c>
      <c r="B976" s="228">
        <f>COUNTIFS($E$1:E976,E976,$G$1:G976,G976)</f>
        <v>1</v>
      </c>
      <c r="C976" s="228"/>
      <c r="D976" s="966">
        <v>11212</v>
      </c>
      <c r="E976" s="233" t="s">
        <v>2660</v>
      </c>
      <c r="F976" s="107" t="s">
        <v>30</v>
      </c>
      <c r="G976" s="230">
        <v>7003045775</v>
      </c>
      <c r="H976" s="230">
        <f t="shared" si="79"/>
        <v>49</v>
      </c>
      <c r="I976" s="107" t="s">
        <v>2657</v>
      </c>
      <c r="J976" s="107" t="s">
        <v>34</v>
      </c>
      <c r="K976" s="749" t="s">
        <v>53</v>
      </c>
      <c r="L976" s="107" t="s">
        <v>48</v>
      </c>
      <c r="M976" s="230">
        <v>22</v>
      </c>
      <c r="N976" s="108">
        <v>1</v>
      </c>
      <c r="O976" s="108" t="s">
        <v>863</v>
      </c>
      <c r="P976" s="227"/>
      <c r="Q976" s="226" t="s">
        <v>2659</v>
      </c>
      <c r="R976" s="750"/>
      <c r="S976" s="750"/>
      <c r="T976" s="181"/>
      <c r="U976" s="799" t="s">
        <v>2647</v>
      </c>
      <c r="V976" s="799"/>
      <c r="W976" s="751" t="s">
        <v>2643</v>
      </c>
      <c r="X976" s="751"/>
      <c r="Y976" s="181"/>
      <c r="Z976" s="168"/>
      <c r="AA976" s="73"/>
      <c r="AB976" s="227" t="s">
        <v>2651</v>
      </c>
      <c r="AC976" s="86"/>
      <c r="AD976" s="755">
        <v>128</v>
      </c>
      <c r="AE976" s="755">
        <v>2800</v>
      </c>
      <c r="AH976" s="63" t="s">
        <v>158</v>
      </c>
      <c r="AI976" s="755">
        <v>250</v>
      </c>
      <c r="AK976" s="224"/>
      <c r="AL976" s="755"/>
      <c r="AM976" s="224"/>
      <c r="AN976" s="224"/>
      <c r="AO976" s="224"/>
      <c r="AP976" s="756">
        <v>49.5</v>
      </c>
      <c r="AQ976" s="757">
        <v>44.9</v>
      </c>
      <c r="AR976" s="781">
        <v>4.8600000000000003</v>
      </c>
      <c r="AS976" s="759">
        <f t="shared" si="58"/>
        <v>99.259999999999991</v>
      </c>
      <c r="AT976" s="760">
        <f t="shared" si="59"/>
        <v>1.1024498886414253</v>
      </c>
      <c r="AU976" s="22">
        <f t="shared" si="60"/>
        <v>5.357906458797328</v>
      </c>
      <c r="AV976" s="761">
        <f t="shared" si="61"/>
        <v>0.99477491961414799</v>
      </c>
      <c r="AW976" s="224">
        <v>44.4</v>
      </c>
      <c r="AX976" s="800">
        <v>0.49</v>
      </c>
      <c r="AY976" s="773">
        <v>1.04</v>
      </c>
      <c r="AZ976" s="224" t="s">
        <v>754</v>
      </c>
      <c r="BA976" s="763">
        <v>39.6</v>
      </c>
      <c r="BB976" s="87" t="s">
        <v>754</v>
      </c>
      <c r="BC976" s="69" t="s">
        <v>754</v>
      </c>
      <c r="BD976" s="69"/>
      <c r="BE976" s="224"/>
      <c r="BF976" s="224"/>
      <c r="BG976" s="224"/>
      <c r="BH976" s="224"/>
      <c r="BI976" s="87"/>
      <c r="BJ976" s="224">
        <v>45.9</v>
      </c>
      <c r="BK976" s="224">
        <v>54.1</v>
      </c>
      <c r="BL976" s="764">
        <f t="shared" si="62"/>
        <v>0.84842883548983361</v>
      </c>
      <c r="BM976" s="801">
        <v>0.41</v>
      </c>
      <c r="BN976" s="224" t="s">
        <v>754</v>
      </c>
      <c r="BO976" s="224">
        <v>45.5</v>
      </c>
      <c r="BP976" s="87">
        <v>70.900000000000006</v>
      </c>
      <c r="BQ976" s="159"/>
      <c r="BR976" s="766">
        <f t="shared" si="73"/>
        <v>27.119599999999998</v>
      </c>
      <c r="BS976" s="69">
        <v>84</v>
      </c>
      <c r="BT976" s="69">
        <v>10087</v>
      </c>
      <c r="BU976" s="766">
        <f t="shared" si="74"/>
        <v>16</v>
      </c>
      <c r="BV976" s="766">
        <f t="shared" si="75"/>
        <v>44.226500000000001</v>
      </c>
      <c r="BW976" s="69">
        <v>29.9</v>
      </c>
      <c r="BX976" s="767">
        <f t="shared" si="76"/>
        <v>13.4251</v>
      </c>
      <c r="BY976" s="69">
        <v>30.5</v>
      </c>
      <c r="BZ976" s="768">
        <f t="shared" si="77"/>
        <v>13.6945</v>
      </c>
      <c r="CA976" s="69">
        <v>38.1</v>
      </c>
      <c r="CB976" s="768">
        <f t="shared" si="78"/>
        <v>17.1069</v>
      </c>
      <c r="CC976" s="766">
        <v>0.67</v>
      </c>
      <c r="CD976" s="224"/>
      <c r="CE976" s="224"/>
      <c r="CF976" s="224"/>
      <c r="CG976" s="224"/>
      <c r="CH976" s="224"/>
      <c r="CI976" s="224"/>
      <c r="CJ976" s="224"/>
      <c r="CK976" s="224"/>
      <c r="CL976" s="224"/>
      <c r="CM976" s="224"/>
      <c r="CN976" s="245"/>
      <c r="CO976" s="18"/>
      <c r="CP976" s="18"/>
      <c r="CQ976" s="18"/>
      <c r="CR976" s="18"/>
      <c r="CS976" s="18"/>
      <c r="CT976" s="18"/>
      <c r="CU976" s="769"/>
      <c r="CV976" s="86"/>
      <c r="CW976" s="224"/>
      <c r="CX976" s="224"/>
      <c r="CY976" s="224"/>
      <c r="CZ976" s="224" t="s">
        <v>927</v>
      </c>
      <c r="DA976" s="770" t="s">
        <v>928</v>
      </c>
      <c r="DB976" s="776"/>
      <c r="DC976" s="802" t="s">
        <v>2661</v>
      </c>
      <c r="DD976" s="224"/>
      <c r="DE976" s="224"/>
      <c r="DF976" s="224"/>
      <c r="DG976" s="224"/>
      <c r="DH976" s="224"/>
      <c r="DI976" s="68"/>
      <c r="DJ976" s="224"/>
      <c r="DK976" s="224"/>
      <c r="DL976" s="224"/>
      <c r="DM976" s="224"/>
      <c r="DN976" s="65" t="s">
        <v>1151</v>
      </c>
      <c r="DO976" s="224"/>
      <c r="DP976" s="545" t="s">
        <v>158</v>
      </c>
      <c r="DQ976" s="230"/>
      <c r="DR976" s="547"/>
      <c r="DS976" s="547"/>
      <c r="DT976" s="230"/>
      <c r="DU976" s="230"/>
      <c r="DV976" s="230"/>
      <c r="DW976" s="230"/>
      <c r="DX976" s="230"/>
      <c r="DY976" s="230"/>
      <c r="DZ976" s="230"/>
      <c r="EA976" s="230"/>
      <c r="EB976" s="230"/>
      <c r="EC976" s="230"/>
      <c r="ED976" s="230"/>
      <c r="EE976" s="230"/>
      <c r="EF976" s="230"/>
      <c r="EG976" s="230"/>
      <c r="EH976" s="547"/>
      <c r="EI976" s="282"/>
      <c r="EJ976" s="282"/>
      <c r="EK976" s="457"/>
      <c r="EL976" s="457"/>
      <c r="EM976" s="457"/>
      <c r="EN976" s="457"/>
      <c r="EO976" s="457"/>
      <c r="EP976" s="548"/>
      <c r="EQ976" s="548"/>
      <c r="ER976" s="457"/>
      <c r="ES976" s="548"/>
      <c r="ET976" s="548"/>
      <c r="EU976" s="457"/>
      <c r="EV976" s="457"/>
      <c r="EW976" s="233"/>
      <c r="EX976" s="992">
        <v>75</v>
      </c>
      <c r="EY976" s="950">
        <v>7551</v>
      </c>
      <c r="EZ976" s="950">
        <v>4000</v>
      </c>
      <c r="FA976" s="950">
        <v>38220</v>
      </c>
      <c r="FB976" s="950">
        <v>1125</v>
      </c>
      <c r="FC976" s="951">
        <f t="shared" si="69"/>
        <v>143.32499999999999</v>
      </c>
      <c r="FD976" s="607">
        <f t="shared" si="70"/>
        <v>3153.1499999999996</v>
      </c>
      <c r="FE976" s="93"/>
      <c r="FF976" s="93"/>
      <c r="FG976" s="93"/>
      <c r="FH976" s="93"/>
      <c r="FI976" s="589"/>
      <c r="FJ976" s="589"/>
      <c r="FK976" s="589"/>
      <c r="FL976" s="591"/>
      <c r="FM976" s="952"/>
      <c r="FN976" s="952"/>
      <c r="FO976" s="953"/>
      <c r="FP976" s="544"/>
      <c r="FQ976" s="93"/>
      <c r="FR976" s="101"/>
      <c r="FS976" s="954">
        <f t="shared" si="42"/>
        <v>0.128</v>
      </c>
      <c r="FT976" s="93"/>
      <c r="FU976" s="955">
        <f t="shared" si="71"/>
        <v>14.898688915375446</v>
      </c>
      <c r="FV976" s="954">
        <f t="shared" si="72"/>
        <v>0.14332499999999998</v>
      </c>
      <c r="FW976" s="93"/>
      <c r="FX976" s="93"/>
      <c r="FY976" s="93"/>
      <c r="FZ976" s="93"/>
      <c r="GA976" s="93"/>
      <c r="GB976" s="93"/>
      <c r="GC976" s="260"/>
      <c r="GD976" s="260"/>
      <c r="GE976" s="260"/>
      <c r="GF976" s="260"/>
      <c r="GG976" s="260"/>
      <c r="GH976" s="260"/>
      <c r="GI976" s="260"/>
      <c r="GJ976" s="260"/>
      <c r="GK976" s="260"/>
      <c r="GL976" s="260"/>
      <c r="GM976" s="260"/>
      <c r="GN976" s="260"/>
      <c r="GO976" s="260"/>
      <c r="GP976" s="260"/>
      <c r="GQ976" s="260"/>
    </row>
    <row r="977" spans="1:199" s="63" customFormat="1" hidden="1" x14ac:dyDescent="0.25">
      <c r="A977" s="101">
        <v>858</v>
      </c>
      <c r="B977" s="228">
        <f>COUNTIFS($E$1:E977,E977,$G$1:G977,G977)</f>
        <v>2</v>
      </c>
      <c r="C977" s="228"/>
      <c r="D977" s="966">
        <v>11369</v>
      </c>
      <c r="E977" s="233" t="s">
        <v>530</v>
      </c>
      <c r="F977" s="107" t="s">
        <v>43</v>
      </c>
      <c r="G977" s="230">
        <v>6503172698</v>
      </c>
      <c r="H977" s="230">
        <f t="shared" si="79"/>
        <v>54</v>
      </c>
      <c r="I977" s="107" t="s">
        <v>2662</v>
      </c>
      <c r="J977" s="107" t="s">
        <v>2663</v>
      </c>
      <c r="K977" s="749" t="s">
        <v>53</v>
      </c>
      <c r="L977" s="107" t="s">
        <v>48</v>
      </c>
      <c r="M977" s="230">
        <v>12</v>
      </c>
      <c r="N977" s="108" t="s">
        <v>574</v>
      </c>
      <c r="O977" s="108" t="s">
        <v>965</v>
      </c>
      <c r="P977" s="227"/>
      <c r="Q977" s="226" t="s">
        <v>2659</v>
      </c>
      <c r="R977" s="750"/>
      <c r="S977" s="750"/>
      <c r="T977" s="181"/>
      <c r="U977" s="799" t="s">
        <v>2647</v>
      </c>
      <c r="V977" s="799"/>
      <c r="W977" s="751" t="s">
        <v>2643</v>
      </c>
      <c r="X977" s="751"/>
      <c r="Y977" s="181"/>
      <c r="Z977" s="168"/>
      <c r="AA977" s="73"/>
      <c r="AB977" s="227" t="s">
        <v>2651</v>
      </c>
      <c r="AC977" s="86"/>
      <c r="AD977" s="755">
        <v>1034</v>
      </c>
      <c r="AE977" s="755">
        <v>12400</v>
      </c>
      <c r="AH977" s="63" t="s">
        <v>161</v>
      </c>
      <c r="AI977" s="755">
        <v>1000</v>
      </c>
      <c r="AK977" s="224"/>
      <c r="AL977" s="755"/>
      <c r="AM977" s="224"/>
      <c r="AN977" s="224"/>
      <c r="AO977" s="224"/>
      <c r="AP977" s="756">
        <v>42.7</v>
      </c>
      <c r="AQ977" s="757">
        <v>24.4</v>
      </c>
      <c r="AR977" s="781">
        <v>31.9</v>
      </c>
      <c r="AS977" s="759">
        <f t="shared" si="58"/>
        <v>99</v>
      </c>
      <c r="AT977" s="760">
        <f t="shared" si="59"/>
        <v>1.7500000000000002</v>
      </c>
      <c r="AU977" s="22">
        <f t="shared" si="60"/>
        <v>55.825000000000003</v>
      </c>
      <c r="AV977" s="761">
        <f t="shared" si="61"/>
        <v>0.75843694493783309</v>
      </c>
      <c r="AW977" s="224">
        <v>38.700000000000003</v>
      </c>
      <c r="AX977" s="800">
        <v>2.52</v>
      </c>
      <c r="AY977" s="773">
        <v>5.9</v>
      </c>
      <c r="AZ977" s="224" t="s">
        <v>754</v>
      </c>
      <c r="BA977" s="763">
        <v>28.3</v>
      </c>
      <c r="BB977" s="87" t="s">
        <v>754</v>
      </c>
      <c r="BC977" s="69" t="s">
        <v>754</v>
      </c>
      <c r="BD977" s="69"/>
      <c r="BE977" s="224"/>
      <c r="BF977" s="224"/>
      <c r="BG977" s="224"/>
      <c r="BH977" s="224"/>
      <c r="BI977" s="87"/>
      <c r="BJ977" s="224">
        <v>30.9</v>
      </c>
      <c r="BK977" s="224">
        <v>69.099999999999994</v>
      </c>
      <c r="BL977" s="764">
        <f t="shared" si="62"/>
        <v>0.447178002894356</v>
      </c>
      <c r="BM977" s="801">
        <v>0.15</v>
      </c>
      <c r="BN977" s="224" t="s">
        <v>754</v>
      </c>
      <c r="BO977" s="224">
        <v>74.900000000000006</v>
      </c>
      <c r="BP977" s="87">
        <v>82.3</v>
      </c>
      <c r="BQ977" s="159"/>
      <c r="BR977" s="766">
        <f t="shared" si="73"/>
        <v>16.177199999999999</v>
      </c>
      <c r="BS977" s="69">
        <v>70.599999999999994</v>
      </c>
      <c r="BT977" s="69">
        <v>13924</v>
      </c>
      <c r="BU977" s="766">
        <f t="shared" si="74"/>
        <v>29.400000000000006</v>
      </c>
      <c r="BV977" s="766">
        <f t="shared" si="75"/>
        <v>23.765599999999999</v>
      </c>
      <c r="BW977" s="69">
        <v>26.4</v>
      </c>
      <c r="BX977" s="767">
        <f t="shared" si="76"/>
        <v>6.4415999999999993</v>
      </c>
      <c r="BY977" s="69">
        <v>39.9</v>
      </c>
      <c r="BZ977" s="768">
        <f t="shared" si="77"/>
        <v>9.7355999999999998</v>
      </c>
      <c r="CA977" s="69">
        <v>31.1</v>
      </c>
      <c r="CB977" s="768">
        <f t="shared" si="78"/>
        <v>7.5884</v>
      </c>
      <c r="CC977" s="766">
        <v>0.67</v>
      </c>
      <c r="CD977" s="224"/>
      <c r="CE977" s="224"/>
      <c r="CF977" s="224"/>
      <c r="CG977" s="224"/>
      <c r="CH977" s="224"/>
      <c r="CI977" s="224"/>
      <c r="CJ977" s="224"/>
      <c r="CK977" s="224"/>
      <c r="CL977" s="224"/>
      <c r="CM977" s="224"/>
      <c r="CN977" s="245"/>
      <c r="CO977" s="18"/>
      <c r="CP977" s="18"/>
      <c r="CQ977" s="18"/>
      <c r="CR977" s="18"/>
      <c r="CS977" s="18"/>
      <c r="CT977" s="18"/>
      <c r="CU977" s="769"/>
      <c r="CV977" s="86"/>
      <c r="CW977" s="224"/>
      <c r="CX977" s="224"/>
      <c r="CY977" s="224"/>
      <c r="CZ977" s="224" t="s">
        <v>1294</v>
      </c>
      <c r="DA977" s="770" t="s">
        <v>1294</v>
      </c>
      <c r="DB977" s="776"/>
      <c r="DC977" s="802" t="s">
        <v>2664</v>
      </c>
      <c r="DD977" s="224"/>
      <c r="DE977" s="224"/>
      <c r="DF977" s="224"/>
      <c r="DG977" s="224"/>
      <c r="DH977" s="224"/>
      <c r="DI977" s="68"/>
      <c r="DJ977" s="224"/>
      <c r="DK977" s="224"/>
      <c r="DL977" s="224"/>
      <c r="DM977" s="224"/>
      <c r="DN977" s="65" t="s">
        <v>1151</v>
      </c>
      <c r="DO977" s="224"/>
      <c r="DP977" s="545" t="s">
        <v>161</v>
      </c>
      <c r="DQ977" s="230"/>
      <c r="DR977" s="547"/>
      <c r="DS977" s="547"/>
      <c r="DT977" s="230"/>
      <c r="DU977" s="230"/>
      <c r="DV977" s="230"/>
      <c r="DW977" s="230"/>
      <c r="DX977" s="230"/>
      <c r="DY977" s="230"/>
      <c r="DZ977" s="230"/>
      <c r="EA977" s="230"/>
      <c r="EB977" s="230"/>
      <c r="EC977" s="230"/>
      <c r="ED977" s="230"/>
      <c r="EE977" s="230"/>
      <c r="EF977" s="230"/>
      <c r="EG977" s="230"/>
      <c r="EH977" s="547"/>
      <c r="EI977" s="282"/>
      <c r="EJ977" s="282"/>
      <c r="EK977" s="457"/>
      <c r="EL977" s="457"/>
      <c r="EM977" s="457"/>
      <c r="EN977" s="457"/>
      <c r="EO977" s="457"/>
      <c r="EP977" s="548"/>
      <c r="EQ977" s="548"/>
      <c r="ER977" s="457"/>
      <c r="ES977" s="548"/>
      <c r="ET977" s="548"/>
      <c r="EU977" s="457"/>
      <c r="EV977" s="457"/>
      <c r="EW977" s="233"/>
      <c r="EX977" s="992">
        <v>75</v>
      </c>
      <c r="EY977" s="950">
        <v>192150</v>
      </c>
      <c r="EZ977" s="950">
        <v>4000</v>
      </c>
      <c r="FA977" s="950">
        <v>38220</v>
      </c>
      <c r="FB977" s="950">
        <v>8543</v>
      </c>
      <c r="FC977" s="951">
        <f t="shared" si="69"/>
        <v>1088.3781999999999</v>
      </c>
      <c r="FD977" s="607">
        <f t="shared" si="70"/>
        <v>13060.538399999998</v>
      </c>
      <c r="FE977" s="93"/>
      <c r="FF977" s="93"/>
      <c r="FG977" s="93"/>
      <c r="FH977" s="93"/>
      <c r="FI977" s="589"/>
      <c r="FJ977" s="589"/>
      <c r="FK977" s="589"/>
      <c r="FL977" s="591"/>
      <c r="FM977" s="952"/>
      <c r="FN977" s="952"/>
      <c r="FO977" s="953"/>
      <c r="FP977" s="544"/>
      <c r="FQ977" s="93"/>
      <c r="FR977" s="101"/>
      <c r="FS977" s="954">
        <f t="shared" si="42"/>
        <v>1.034</v>
      </c>
      <c r="FT977" s="93"/>
      <c r="FU977" s="955">
        <f t="shared" si="71"/>
        <v>4.446005724694249</v>
      </c>
      <c r="FV977" s="954">
        <f t="shared" si="72"/>
        <v>1.0883782</v>
      </c>
      <c r="FW977" s="93"/>
      <c r="FX977" s="93"/>
      <c r="FY977" s="93"/>
      <c r="FZ977" s="93"/>
      <c r="GA977" s="93"/>
      <c r="GB977" s="93"/>
      <c r="GC977" s="260"/>
      <c r="GD977" s="260"/>
      <c r="GE977" s="260"/>
      <c r="GF977" s="260"/>
      <c r="GG977" s="260"/>
      <c r="GH977" s="260"/>
      <c r="GI977" s="260"/>
      <c r="GJ977" s="260"/>
      <c r="GK977" s="260"/>
      <c r="GL977" s="260"/>
      <c r="GM977" s="260"/>
      <c r="GN977" s="260"/>
      <c r="GO977" s="260"/>
      <c r="GP977" s="260"/>
      <c r="GQ977" s="260"/>
    </row>
    <row r="978" spans="1:199" s="63" customFormat="1" hidden="1" x14ac:dyDescent="0.25">
      <c r="A978" s="101">
        <v>859</v>
      </c>
      <c r="B978" s="228">
        <f>COUNTIFS($E$1:E978,E978,$G$1:G978,G978)</f>
        <v>1</v>
      </c>
      <c r="C978" s="228"/>
      <c r="D978" s="966">
        <v>11375</v>
      </c>
      <c r="E978" s="233" t="s">
        <v>2665</v>
      </c>
      <c r="F978" s="107" t="s">
        <v>178</v>
      </c>
      <c r="G978" s="230">
        <v>5708031901</v>
      </c>
      <c r="H978" s="230">
        <f t="shared" si="79"/>
        <v>62</v>
      </c>
      <c r="I978" s="107" t="s">
        <v>2666</v>
      </c>
      <c r="J978" s="107" t="s">
        <v>176</v>
      </c>
      <c r="K978" s="749" t="s">
        <v>53</v>
      </c>
      <c r="L978" s="107" t="s">
        <v>48</v>
      </c>
      <c r="M978" s="230">
        <v>5</v>
      </c>
      <c r="N978" s="108" t="s">
        <v>760</v>
      </c>
      <c r="O978" s="108" t="s">
        <v>863</v>
      </c>
      <c r="P978" s="227"/>
      <c r="Q978" s="226" t="s">
        <v>2659</v>
      </c>
      <c r="R978" s="750"/>
      <c r="S978" s="750"/>
      <c r="T978" s="181"/>
      <c r="U978" s="799" t="s">
        <v>2647</v>
      </c>
      <c r="V978" s="799"/>
      <c r="W978" s="751" t="s">
        <v>2643</v>
      </c>
      <c r="X978" s="751"/>
      <c r="Y978" s="181"/>
      <c r="Z978" s="168"/>
      <c r="AA978" s="73"/>
      <c r="AB978" s="227" t="s">
        <v>2513</v>
      </c>
      <c r="AC978" s="86"/>
      <c r="AD978" s="755">
        <v>284</v>
      </c>
      <c r="AE978" s="755">
        <v>1400</v>
      </c>
      <c r="AH978" s="63" t="s">
        <v>161</v>
      </c>
      <c r="AI978" s="755">
        <v>150</v>
      </c>
      <c r="AK978" s="224"/>
      <c r="AL978" s="755"/>
      <c r="AM978" s="224"/>
      <c r="AN978" s="224"/>
      <c r="AO978" s="224"/>
      <c r="AP978" s="756">
        <v>34.700000000000003</v>
      </c>
      <c r="AQ978" s="757">
        <v>40</v>
      </c>
      <c r="AR978" s="781">
        <v>24.8</v>
      </c>
      <c r="AS978" s="759">
        <f t="shared" si="58"/>
        <v>99.5</v>
      </c>
      <c r="AT978" s="760">
        <f t="shared" si="59"/>
        <v>0.86750000000000005</v>
      </c>
      <c r="AU978" s="22">
        <f t="shared" si="60"/>
        <v>21.514000000000003</v>
      </c>
      <c r="AV978" s="761">
        <f t="shared" si="61"/>
        <v>0.53549382716049387</v>
      </c>
      <c r="AW978" s="224">
        <v>32.6</v>
      </c>
      <c r="AX978" s="800">
        <v>0.27</v>
      </c>
      <c r="AY978" s="773">
        <v>0.76</v>
      </c>
      <c r="AZ978" s="224" t="s">
        <v>754</v>
      </c>
      <c r="BA978" s="763">
        <v>48</v>
      </c>
      <c r="BB978" s="87" t="s">
        <v>754</v>
      </c>
      <c r="BC978" s="69" t="s">
        <v>754</v>
      </c>
      <c r="BD978" s="69"/>
      <c r="BE978" s="224"/>
      <c r="BF978" s="224"/>
      <c r="BG978" s="224"/>
      <c r="BH978" s="224"/>
      <c r="BI978" s="87"/>
      <c r="BJ978" s="224">
        <v>46.2</v>
      </c>
      <c r="BK978" s="224">
        <v>53.8</v>
      </c>
      <c r="BL978" s="764">
        <f t="shared" si="62"/>
        <v>0.858736059479554</v>
      </c>
      <c r="BM978" s="801">
        <v>0.13</v>
      </c>
      <c r="BN978" s="224" t="s">
        <v>754</v>
      </c>
      <c r="BO978" s="224">
        <v>48.9</v>
      </c>
      <c r="BP978" s="87">
        <v>45.5</v>
      </c>
      <c r="BQ978" s="159"/>
      <c r="BR978" s="766">
        <f t="shared" si="73"/>
        <v>14.920000000000002</v>
      </c>
      <c r="BS978" s="69">
        <v>85.6</v>
      </c>
      <c r="BT978" s="69">
        <v>10870</v>
      </c>
      <c r="BU978" s="766">
        <f t="shared" si="74"/>
        <v>14.400000000000006</v>
      </c>
      <c r="BV978" s="766">
        <f t="shared" si="75"/>
        <v>39.32</v>
      </c>
      <c r="BW978" s="69">
        <v>21.2</v>
      </c>
      <c r="BX978" s="767">
        <f t="shared" si="76"/>
        <v>8.48</v>
      </c>
      <c r="BY978" s="69">
        <v>16.100000000000001</v>
      </c>
      <c r="BZ978" s="768">
        <f t="shared" si="77"/>
        <v>6.44</v>
      </c>
      <c r="CA978" s="69">
        <v>61</v>
      </c>
      <c r="CB978" s="768">
        <f t="shared" si="78"/>
        <v>24.4</v>
      </c>
      <c r="CC978" s="766">
        <v>0.63</v>
      </c>
      <c r="CD978" s="224"/>
      <c r="CE978" s="224"/>
      <c r="CF978" s="224"/>
      <c r="CG978" s="224"/>
      <c r="CH978" s="224"/>
      <c r="CI978" s="224"/>
      <c r="CJ978" s="224"/>
      <c r="CK978" s="224"/>
      <c r="CL978" s="224"/>
      <c r="CM978" s="224"/>
      <c r="CN978" s="245"/>
      <c r="CO978" s="18"/>
      <c r="CP978" s="18"/>
      <c r="CQ978" s="18"/>
      <c r="CR978" s="18"/>
      <c r="CS978" s="18"/>
      <c r="CT978" s="18"/>
      <c r="CU978" s="769"/>
      <c r="CV978" s="86"/>
      <c r="CW978" s="224"/>
      <c r="CX978" s="224"/>
      <c r="CY978" s="224"/>
      <c r="CZ978" s="224" t="s">
        <v>927</v>
      </c>
      <c r="DA978" s="770" t="s">
        <v>927</v>
      </c>
      <c r="DB978" s="776"/>
      <c r="DC978" s="802" t="s">
        <v>2667</v>
      </c>
      <c r="DD978" s="224"/>
      <c r="DE978" s="224"/>
      <c r="DF978" s="224"/>
      <c r="DG978" s="224"/>
      <c r="DH978" s="224"/>
      <c r="DI978" s="68"/>
      <c r="DJ978" s="224"/>
      <c r="DK978" s="224"/>
      <c r="DL978" s="224"/>
      <c r="DM978" s="224"/>
      <c r="DN978" s="65" t="s">
        <v>1151</v>
      </c>
      <c r="DO978" s="224"/>
      <c r="DP978" s="545" t="s">
        <v>161</v>
      </c>
      <c r="DQ978" s="230"/>
      <c r="DR978" s="547"/>
      <c r="DS978" s="547"/>
      <c r="DT978" s="230"/>
      <c r="DU978" s="230"/>
      <c r="DV978" s="230"/>
      <c r="DW978" s="230"/>
      <c r="DX978" s="230"/>
      <c r="DY978" s="230"/>
      <c r="DZ978" s="230"/>
      <c r="EA978" s="230"/>
      <c r="EB978" s="230"/>
      <c r="EC978" s="230"/>
      <c r="ED978" s="230"/>
      <c r="EE978" s="230"/>
      <c r="EF978" s="230"/>
      <c r="EG978" s="230"/>
      <c r="EH978" s="547"/>
      <c r="EI978" s="282"/>
      <c r="EJ978" s="282"/>
      <c r="EK978" s="457"/>
      <c r="EL978" s="457"/>
      <c r="EM978" s="457"/>
      <c r="EN978" s="457"/>
      <c r="EO978" s="457"/>
      <c r="EP978" s="548"/>
      <c r="EQ978" s="548"/>
      <c r="ER978" s="457"/>
      <c r="ES978" s="548"/>
      <c r="ET978" s="548"/>
      <c r="EU978" s="457"/>
      <c r="EV978" s="457"/>
      <c r="EW978" s="233"/>
      <c r="EX978" s="992">
        <v>75</v>
      </c>
      <c r="EY978" s="950">
        <v>6079</v>
      </c>
      <c r="EZ978" s="950">
        <v>4000</v>
      </c>
      <c r="FA978" s="950">
        <v>38220</v>
      </c>
      <c r="FB978" s="950">
        <v>2341</v>
      </c>
      <c r="FC978" s="951">
        <f t="shared" si="69"/>
        <v>298.24340000000001</v>
      </c>
      <c r="FD978" s="607">
        <f t="shared" si="70"/>
        <v>1491.2170000000001</v>
      </c>
      <c r="FE978" s="93"/>
      <c r="FF978" s="93"/>
      <c r="FG978" s="93"/>
      <c r="FH978" s="93"/>
      <c r="FI978" s="589"/>
      <c r="FJ978" s="589"/>
      <c r="FK978" s="589"/>
      <c r="FL978" s="591"/>
      <c r="FM978" s="952"/>
      <c r="FN978" s="952"/>
      <c r="FO978" s="953"/>
      <c r="FP978" s="544"/>
      <c r="FQ978" s="93"/>
      <c r="FR978" s="101"/>
      <c r="FS978" s="954">
        <f t="shared" si="42"/>
        <v>0.28399999999999997</v>
      </c>
      <c r="FT978" s="93"/>
      <c r="FU978" s="955">
        <f t="shared" si="71"/>
        <v>38.50962329330482</v>
      </c>
      <c r="FV978" s="954">
        <f t="shared" si="72"/>
        <v>0.29824339999999999</v>
      </c>
      <c r="FW978" s="93"/>
      <c r="FX978" s="93"/>
      <c r="FY978" s="93"/>
      <c r="FZ978" s="93"/>
      <c r="GA978" s="93"/>
      <c r="GB978" s="93"/>
      <c r="GC978" s="260"/>
      <c r="GD978" s="260"/>
      <c r="GE978" s="260"/>
      <c r="GF978" s="260"/>
      <c r="GG978" s="260"/>
      <c r="GH978" s="260"/>
      <c r="GI978" s="260"/>
      <c r="GJ978" s="260"/>
      <c r="GK978" s="260"/>
      <c r="GL978" s="260"/>
      <c r="GM978" s="260"/>
      <c r="GN978" s="260"/>
      <c r="GO978" s="260"/>
      <c r="GP978" s="260"/>
      <c r="GQ978" s="260"/>
    </row>
    <row r="979" spans="1:199" s="63" customFormat="1" hidden="1" x14ac:dyDescent="0.25">
      <c r="A979" s="101">
        <v>860</v>
      </c>
      <c r="B979" s="228">
        <f>COUNTIFS($E$1:E979,E979,$G$1:G979,G979)</f>
        <v>1</v>
      </c>
      <c r="C979" s="228"/>
      <c r="D979" s="966">
        <v>11377</v>
      </c>
      <c r="E979" s="233" t="s">
        <v>2668</v>
      </c>
      <c r="F979" s="107" t="s">
        <v>90</v>
      </c>
      <c r="G979" s="230">
        <v>460528495</v>
      </c>
      <c r="H979" s="230">
        <f t="shared" si="79"/>
        <v>73</v>
      </c>
      <c r="I979" s="107" t="s">
        <v>2666</v>
      </c>
      <c r="J979" s="107" t="s">
        <v>2669</v>
      </c>
      <c r="K979" s="749" t="s">
        <v>28</v>
      </c>
      <c r="L979" s="107" t="s">
        <v>48</v>
      </c>
      <c r="M979" s="230">
        <v>11</v>
      </c>
      <c r="N979" s="108" t="s">
        <v>760</v>
      </c>
      <c r="O979" s="108" t="s">
        <v>965</v>
      </c>
      <c r="P979" s="227"/>
      <c r="Q979" s="226" t="s">
        <v>2659</v>
      </c>
      <c r="R979" s="750"/>
      <c r="S979" s="750"/>
      <c r="T979" s="181"/>
      <c r="U979" s="799" t="s">
        <v>2670</v>
      </c>
      <c r="V979" s="799"/>
      <c r="W979" s="751" t="s">
        <v>2643</v>
      </c>
      <c r="X979" s="751"/>
      <c r="Y979" s="181"/>
      <c r="Z979" s="168"/>
      <c r="AA979" s="73"/>
      <c r="AB979" s="227" t="s">
        <v>2513</v>
      </c>
      <c r="AC979" s="86"/>
      <c r="AD979" s="755">
        <v>120</v>
      </c>
      <c r="AE979" s="755">
        <v>1300</v>
      </c>
      <c r="AH979" s="63" t="s">
        <v>2503</v>
      </c>
      <c r="AI979" s="755">
        <v>150</v>
      </c>
      <c r="AK979" s="224"/>
      <c r="AL979" s="755"/>
      <c r="AM979" s="224"/>
      <c r="AN979" s="224"/>
      <c r="AO979" s="224"/>
      <c r="AP979" s="756">
        <v>12.1</v>
      </c>
      <c r="AQ979" s="757">
        <v>43.5</v>
      </c>
      <c r="AR979" s="781">
        <v>40.9</v>
      </c>
      <c r="AS979" s="759">
        <f t="shared" si="58"/>
        <v>96.5</v>
      </c>
      <c r="AT979" s="760">
        <f t="shared" si="59"/>
        <v>0.27816091954022987</v>
      </c>
      <c r="AU979" s="22">
        <f t="shared" si="60"/>
        <v>11.376781609195401</v>
      </c>
      <c r="AV979" s="761">
        <f t="shared" si="61"/>
        <v>0.14336492890995259</v>
      </c>
      <c r="AW979" s="224">
        <v>9.58</v>
      </c>
      <c r="AX979" s="800">
        <v>0.61</v>
      </c>
      <c r="AY979" s="773">
        <v>5.08</v>
      </c>
      <c r="AZ979" s="224" t="s">
        <v>754</v>
      </c>
      <c r="BA979" s="763">
        <v>40.200000000000003</v>
      </c>
      <c r="BB979" s="87" t="s">
        <v>754</v>
      </c>
      <c r="BC979" s="69" t="s">
        <v>754</v>
      </c>
      <c r="BD979" s="69"/>
      <c r="BE979" s="224"/>
      <c r="BF979" s="224"/>
      <c r="BG979" s="224"/>
      <c r="BH979" s="224"/>
      <c r="BI979" s="87"/>
      <c r="BJ979" s="224">
        <v>54.4</v>
      </c>
      <c r="BK979" s="224">
        <v>45.6</v>
      </c>
      <c r="BL979" s="764">
        <f t="shared" si="62"/>
        <v>1.1929824561403508</v>
      </c>
      <c r="BM979" s="801">
        <v>0.15</v>
      </c>
      <c r="BN979" s="224" t="s">
        <v>754</v>
      </c>
      <c r="BO979" s="224">
        <v>85.3</v>
      </c>
      <c r="BP979" s="87">
        <v>48.5</v>
      </c>
      <c r="BQ979" s="159"/>
      <c r="BR979" s="766">
        <f t="shared" si="73"/>
        <v>20.749499999999998</v>
      </c>
      <c r="BS979" s="69">
        <v>94</v>
      </c>
      <c r="BT979" s="69">
        <v>13828</v>
      </c>
      <c r="BU979" s="766">
        <f t="shared" si="74"/>
        <v>6</v>
      </c>
      <c r="BV979" s="766">
        <f t="shared" si="75"/>
        <v>42.542999999999992</v>
      </c>
      <c r="BW979" s="69">
        <v>16.3</v>
      </c>
      <c r="BX979" s="768">
        <f t="shared" si="76"/>
        <v>7.0905000000000005</v>
      </c>
      <c r="BY979" s="69">
        <v>31.4</v>
      </c>
      <c r="BZ979" s="768">
        <f t="shared" si="77"/>
        <v>13.658999999999999</v>
      </c>
      <c r="CA979" s="69">
        <v>50.1</v>
      </c>
      <c r="CB979" s="768">
        <f t="shared" si="78"/>
        <v>21.793499999999998</v>
      </c>
      <c r="CC979" s="766">
        <v>1.41</v>
      </c>
      <c r="CD979" s="224"/>
      <c r="CE979" s="224"/>
      <c r="CF979" s="224"/>
      <c r="CG979" s="224"/>
      <c r="CH979" s="224"/>
      <c r="CI979" s="224"/>
      <c r="CJ979" s="224"/>
      <c r="CK979" s="224"/>
      <c r="CL979" s="224"/>
      <c r="CM979" s="224"/>
      <c r="CN979" s="245"/>
      <c r="CO979" s="18"/>
      <c r="CP979" s="18"/>
      <c r="CQ979" s="18"/>
      <c r="CR979" s="18"/>
      <c r="CS979" s="18"/>
      <c r="CT979" s="18"/>
      <c r="CU979" s="769"/>
      <c r="CV979" s="86"/>
      <c r="CW979" s="224"/>
      <c r="CX979" s="224"/>
      <c r="CY979" s="224"/>
      <c r="CZ979" s="224" t="s">
        <v>1293</v>
      </c>
      <c r="DA979" s="770" t="s">
        <v>1293</v>
      </c>
      <c r="DB979" s="776"/>
      <c r="DC979" s="776"/>
      <c r="DD979" s="224"/>
      <c r="DE979" s="224"/>
      <c r="DF979" s="224"/>
      <c r="DG979" s="224"/>
      <c r="DH979" s="224"/>
      <c r="DI979" s="68"/>
      <c r="DJ979" s="224"/>
      <c r="DK979" s="224"/>
      <c r="DL979" s="224"/>
      <c r="DM979" s="224"/>
      <c r="DN979" s="65" t="s">
        <v>1151</v>
      </c>
      <c r="DO979" s="224"/>
      <c r="DP979" s="545" t="s">
        <v>2503</v>
      </c>
      <c r="DQ979" s="230"/>
      <c r="DR979" s="547"/>
      <c r="DS979" s="547"/>
      <c r="DT979" s="230"/>
      <c r="DU979" s="230"/>
      <c r="DV979" s="230"/>
      <c r="DW979" s="230"/>
      <c r="DX979" s="230"/>
      <c r="DY979" s="230"/>
      <c r="DZ979" s="230"/>
      <c r="EA979" s="230"/>
      <c r="EB979" s="230"/>
      <c r="EC979" s="230"/>
      <c r="ED979" s="230"/>
      <c r="EE979" s="230"/>
      <c r="EF979" s="230"/>
      <c r="EG979" s="230"/>
      <c r="EH979" s="547"/>
      <c r="EI979" s="282"/>
      <c r="EJ979" s="282"/>
      <c r="EK979" s="457"/>
      <c r="EL979" s="457"/>
      <c r="EM979" s="457"/>
      <c r="EN979" s="457"/>
      <c r="EO979" s="457"/>
      <c r="EP979" s="548"/>
      <c r="EQ979" s="548"/>
      <c r="ER979" s="457"/>
      <c r="ES979" s="548"/>
      <c r="ET979" s="548"/>
      <c r="EU979" s="457"/>
      <c r="EV979" s="457"/>
      <c r="EW979" s="233"/>
      <c r="EX979" s="992">
        <v>75</v>
      </c>
      <c r="EY979" s="950">
        <v>9033</v>
      </c>
      <c r="EZ979" s="950">
        <v>4000</v>
      </c>
      <c r="FA979" s="950">
        <v>38220</v>
      </c>
      <c r="FB979" s="950">
        <v>938</v>
      </c>
      <c r="FC979" s="951">
        <f t="shared" si="69"/>
        <v>119.5012</v>
      </c>
      <c r="FD979" s="607">
        <f t="shared" si="70"/>
        <v>1314.5131999999999</v>
      </c>
      <c r="FE979" s="93"/>
      <c r="FF979" s="93"/>
      <c r="FG979" s="93"/>
      <c r="FH979" s="93"/>
      <c r="FI979" s="589"/>
      <c r="FJ979" s="589"/>
      <c r="FK979" s="589"/>
      <c r="FL979" s="591"/>
      <c r="FM979" s="952"/>
      <c r="FN979" s="952"/>
      <c r="FO979" s="953"/>
      <c r="FP979" s="544"/>
      <c r="FQ979" s="93"/>
      <c r="FR979" s="101"/>
      <c r="FS979" s="954">
        <f t="shared" ref="FS979:FS1010" si="80">AD979/1000</f>
        <v>0.12</v>
      </c>
      <c r="FT979" s="93"/>
      <c r="FU979" s="955">
        <f t="shared" si="71"/>
        <v>10.384147016495074</v>
      </c>
      <c r="FV979" s="954">
        <f t="shared" si="72"/>
        <v>0.1195012</v>
      </c>
      <c r="FW979" s="93"/>
      <c r="FX979" s="93"/>
      <c r="FY979" s="93"/>
      <c r="FZ979" s="93"/>
      <c r="GA979" s="93"/>
      <c r="GB979" s="93"/>
      <c r="GC979" s="260"/>
      <c r="GD979" s="260"/>
      <c r="GE979" s="260"/>
      <c r="GF979" s="260"/>
      <c r="GG979" s="260"/>
      <c r="GH979" s="260"/>
      <c r="GI979" s="260"/>
      <c r="GJ979" s="260"/>
      <c r="GK979" s="260"/>
      <c r="GL979" s="260"/>
      <c r="GM979" s="260"/>
      <c r="GN979" s="260"/>
      <c r="GO979" s="260"/>
      <c r="GP979" s="260"/>
      <c r="GQ979" s="260"/>
    </row>
    <row r="980" spans="1:199" s="63" customFormat="1" hidden="1" x14ac:dyDescent="0.25">
      <c r="A980" s="101">
        <v>861</v>
      </c>
      <c r="B980" s="228">
        <f>COUNTIFS($E$1:E980,E980,$G$1:G980,G980)</f>
        <v>3</v>
      </c>
      <c r="C980" s="228"/>
      <c r="D980" s="966">
        <v>11378</v>
      </c>
      <c r="E980" s="233" t="s">
        <v>1645</v>
      </c>
      <c r="F980" s="107" t="s">
        <v>79</v>
      </c>
      <c r="G980" s="230">
        <v>476231445</v>
      </c>
      <c r="H980" s="230">
        <f t="shared" si="79"/>
        <v>72</v>
      </c>
      <c r="I980" s="107" t="s">
        <v>2666</v>
      </c>
      <c r="J980" s="107" t="s">
        <v>2478</v>
      </c>
      <c r="K980" s="749" t="s">
        <v>53</v>
      </c>
      <c r="L980" s="107" t="s">
        <v>48</v>
      </c>
      <c r="M980" s="230">
        <v>4</v>
      </c>
      <c r="N980" s="108" t="s">
        <v>760</v>
      </c>
      <c r="O980" s="108" t="s">
        <v>863</v>
      </c>
      <c r="P980" s="227"/>
      <c r="Q980" s="226" t="s">
        <v>2659</v>
      </c>
      <c r="R980" s="750"/>
      <c r="S980" s="750"/>
      <c r="T980" s="181"/>
      <c r="U980" s="799" t="s">
        <v>2670</v>
      </c>
      <c r="V980" s="799"/>
      <c r="W980" s="751" t="s">
        <v>2643</v>
      </c>
      <c r="X980" s="751"/>
      <c r="Y980" s="181"/>
      <c r="Z980" s="168"/>
      <c r="AA980" s="73"/>
      <c r="AB980" s="227" t="s">
        <v>2513</v>
      </c>
      <c r="AC980" s="86"/>
      <c r="AD980" s="755">
        <v>44</v>
      </c>
      <c r="AE980" s="755">
        <v>175</v>
      </c>
      <c r="AH980" s="63" t="s">
        <v>161</v>
      </c>
      <c r="AI980" s="755">
        <v>50</v>
      </c>
      <c r="AK980" s="224"/>
      <c r="AL980" s="755"/>
      <c r="AM980" s="224"/>
      <c r="AN980" s="224"/>
      <c r="AO980" s="224"/>
      <c r="AP980" s="756">
        <v>14.8</v>
      </c>
      <c r="AQ980" s="757">
        <v>53.7</v>
      </c>
      <c r="AR980" s="781">
        <v>29.5</v>
      </c>
      <c r="AS980" s="759">
        <f t="shared" si="58"/>
        <v>98</v>
      </c>
      <c r="AT980" s="760">
        <f t="shared" si="59"/>
        <v>0.27560521415270017</v>
      </c>
      <c r="AU980" s="22">
        <f t="shared" si="60"/>
        <v>8.1303538175046555</v>
      </c>
      <c r="AV980" s="761">
        <f t="shared" si="61"/>
        <v>0.17788461538461539</v>
      </c>
      <c r="AW980" s="224">
        <v>12.6</v>
      </c>
      <c r="AX980" s="800">
        <v>0.59</v>
      </c>
      <c r="AY980" s="773">
        <v>3.97</v>
      </c>
      <c r="AZ980" s="224" t="s">
        <v>754</v>
      </c>
      <c r="BA980" s="763">
        <v>44.2</v>
      </c>
      <c r="BB980" s="87" t="s">
        <v>754</v>
      </c>
      <c r="BC980" s="69" t="s">
        <v>754</v>
      </c>
      <c r="BD980" s="69"/>
      <c r="BE980" s="224"/>
      <c r="BF980" s="224"/>
      <c r="BG980" s="224"/>
      <c r="BH980" s="224"/>
      <c r="BI980" s="87"/>
      <c r="BJ980" s="224">
        <v>38.1</v>
      </c>
      <c r="BK980" s="224">
        <v>61.9</v>
      </c>
      <c r="BL980" s="764">
        <f t="shared" si="62"/>
        <v>0.61550888529886916</v>
      </c>
      <c r="BM980" s="801">
        <v>0.11</v>
      </c>
      <c r="BN980" s="224" t="s">
        <v>754</v>
      </c>
      <c r="BO980" s="224">
        <v>86</v>
      </c>
      <c r="BP980" s="87">
        <v>81.2</v>
      </c>
      <c r="BQ980" s="159"/>
      <c r="BR980" s="766">
        <f t="shared" si="73"/>
        <v>30.877500000000001</v>
      </c>
      <c r="BS980" s="69">
        <v>96.8</v>
      </c>
      <c r="BT980" s="69">
        <v>20375</v>
      </c>
      <c r="BU980" s="766">
        <f t="shared" si="74"/>
        <v>3.2000000000000028</v>
      </c>
      <c r="BV980" s="766">
        <f t="shared" si="75"/>
        <v>53.216700000000003</v>
      </c>
      <c r="BW980" s="69">
        <v>16.100000000000001</v>
      </c>
      <c r="BX980" s="768">
        <f t="shared" si="76"/>
        <v>8.6457000000000015</v>
      </c>
      <c r="BY980" s="69">
        <v>41.4</v>
      </c>
      <c r="BZ980" s="768">
        <f t="shared" si="77"/>
        <v>22.2318</v>
      </c>
      <c r="CA980" s="69">
        <v>41.6</v>
      </c>
      <c r="CB980" s="768">
        <f t="shared" si="78"/>
        <v>22.339200000000002</v>
      </c>
      <c r="CC980" s="766">
        <v>0.11</v>
      </c>
      <c r="CD980" s="224"/>
      <c r="CE980" s="224"/>
      <c r="CF980" s="224"/>
      <c r="CG980" s="224"/>
      <c r="CH980" s="224"/>
      <c r="CI980" s="224"/>
      <c r="CJ980" s="224"/>
      <c r="CK980" s="224"/>
      <c r="CL980" s="224"/>
      <c r="CM980" s="224"/>
      <c r="CN980" s="245"/>
      <c r="CO980" s="18"/>
      <c r="CP980" s="18"/>
      <c r="CQ980" s="18"/>
      <c r="CR980" s="18"/>
      <c r="CS980" s="18"/>
      <c r="CT980" s="18"/>
      <c r="CU980" s="769"/>
      <c r="CV980" s="86"/>
      <c r="CW980" s="224"/>
      <c r="CX980" s="224"/>
      <c r="CY980" s="224"/>
      <c r="CZ980" s="64" t="s">
        <v>935</v>
      </c>
      <c r="DA980" s="770" t="s">
        <v>935</v>
      </c>
      <c r="DC980" s="802" t="s">
        <v>2549</v>
      </c>
      <c r="DD980" s="224"/>
      <c r="DE980" s="224"/>
      <c r="DF980" s="224"/>
      <c r="DG980" s="224"/>
      <c r="DH980" s="224"/>
      <c r="DI980" s="68"/>
      <c r="DJ980" s="224"/>
      <c r="DK980" s="224"/>
      <c r="DL980" s="224"/>
      <c r="DM980" s="224"/>
      <c r="DN980" s="65" t="s">
        <v>1152</v>
      </c>
      <c r="DO980" s="224"/>
      <c r="DP980" s="545" t="s">
        <v>161</v>
      </c>
      <c r="DQ980" s="230"/>
      <c r="DR980" s="547"/>
      <c r="DS980" s="547"/>
      <c r="DT980" s="230"/>
      <c r="DU980" s="230"/>
      <c r="DV980" s="230"/>
      <c r="DW980" s="230"/>
      <c r="DX980" s="230"/>
      <c r="DY980" s="230"/>
      <c r="DZ980" s="230"/>
      <c r="EA980" s="230"/>
      <c r="EB980" s="230"/>
      <c r="EC980" s="230"/>
      <c r="ED980" s="230"/>
      <c r="EE980" s="230"/>
      <c r="EF980" s="230"/>
      <c r="EG980" s="230"/>
      <c r="EH980" s="547"/>
      <c r="EI980" s="282"/>
      <c r="EJ980" s="282"/>
      <c r="EK980" s="457"/>
      <c r="EL980" s="457"/>
      <c r="EM980" s="457"/>
      <c r="EN980" s="457"/>
      <c r="EO980" s="457"/>
      <c r="EP980" s="548"/>
      <c r="EQ980" s="548"/>
      <c r="ER980" s="457"/>
      <c r="ES980" s="548"/>
      <c r="ET980" s="548"/>
      <c r="EU980" s="457"/>
      <c r="EV980" s="457"/>
      <c r="EW980" s="233"/>
      <c r="EX980" s="992">
        <v>75</v>
      </c>
      <c r="EY980" s="950">
        <v>8194</v>
      </c>
      <c r="EZ980" s="950">
        <v>4000</v>
      </c>
      <c r="FA980" s="950">
        <v>38220</v>
      </c>
      <c r="FB980" s="950">
        <v>798</v>
      </c>
      <c r="FC980" s="951">
        <f t="shared" si="69"/>
        <v>101.6652</v>
      </c>
      <c r="FD980" s="607">
        <f t="shared" si="70"/>
        <v>406.66079999999999</v>
      </c>
      <c r="FE980" s="93"/>
      <c r="FF980" s="93"/>
      <c r="FG980" s="93"/>
      <c r="FH980" s="93"/>
      <c r="FI980" s="589"/>
      <c r="FJ980" s="589"/>
      <c r="FK980" s="589"/>
      <c r="FL980" s="591"/>
      <c r="FM980" s="952"/>
      <c r="FN980" s="952"/>
      <c r="FO980" s="953"/>
      <c r="FP980" s="544"/>
      <c r="FQ980" s="93"/>
      <c r="FR980" s="101"/>
      <c r="FS980" s="954">
        <f t="shared" si="80"/>
        <v>4.3999999999999997E-2</v>
      </c>
      <c r="FT980" s="93"/>
      <c r="FU980" s="955">
        <f t="shared" si="71"/>
        <v>9.73883329265316</v>
      </c>
      <c r="FV980" s="954">
        <f t="shared" si="72"/>
        <v>0.1016652</v>
      </c>
      <c r="FW980" s="93"/>
      <c r="FX980" s="93"/>
      <c r="FY980" s="93"/>
      <c r="FZ980" s="93"/>
      <c r="GA980" s="93"/>
      <c r="GB980" s="93"/>
      <c r="GC980" s="260"/>
      <c r="GD980" s="260"/>
      <c r="GE980" s="260"/>
      <c r="GF980" s="260"/>
      <c r="GG980" s="260"/>
      <c r="GH980" s="260"/>
      <c r="GI980" s="260"/>
      <c r="GJ980" s="260"/>
      <c r="GK980" s="260"/>
      <c r="GL980" s="260"/>
      <c r="GM980" s="260"/>
      <c r="GN980" s="260"/>
      <c r="GO980" s="260"/>
      <c r="GP980" s="260"/>
      <c r="GQ980" s="260"/>
    </row>
    <row r="981" spans="1:199" s="63" customFormat="1" hidden="1" x14ac:dyDescent="0.25">
      <c r="A981" s="101">
        <v>862</v>
      </c>
      <c r="B981" s="228">
        <f>COUNTIFS($E$1:E981,E981,$G$1:G981,G981)</f>
        <v>1</v>
      </c>
      <c r="C981" s="228"/>
      <c r="D981" s="966">
        <v>11385</v>
      </c>
      <c r="E981" s="233" t="s">
        <v>2671</v>
      </c>
      <c r="F981" s="107" t="s">
        <v>41</v>
      </c>
      <c r="G981" s="230">
        <v>445707443</v>
      </c>
      <c r="H981" s="230">
        <f t="shared" si="79"/>
        <v>75</v>
      </c>
      <c r="I981" s="107" t="s">
        <v>2672</v>
      </c>
      <c r="J981" s="107" t="s">
        <v>2673</v>
      </c>
      <c r="K981" s="749" t="s">
        <v>53</v>
      </c>
      <c r="L981" s="107" t="s">
        <v>48</v>
      </c>
      <c r="M981" s="230">
        <v>6</v>
      </c>
      <c r="N981" s="108" t="s">
        <v>760</v>
      </c>
      <c r="O981" s="108" t="s">
        <v>965</v>
      </c>
      <c r="P981" s="227"/>
      <c r="Q981" s="226" t="s">
        <v>2659</v>
      </c>
      <c r="R981" s="750"/>
      <c r="S981" s="750"/>
      <c r="T981" s="181"/>
      <c r="U981" s="799" t="s">
        <v>2670</v>
      </c>
      <c r="V981" s="799"/>
      <c r="W981" s="751" t="s">
        <v>2643</v>
      </c>
      <c r="X981" s="751"/>
      <c r="Y981" s="181"/>
      <c r="Z981" s="168"/>
      <c r="AA981" s="73"/>
      <c r="AB981" s="227" t="s">
        <v>2513</v>
      </c>
      <c r="AC981" s="86"/>
      <c r="AD981" s="755">
        <v>98</v>
      </c>
      <c r="AE981" s="755">
        <v>588</v>
      </c>
      <c r="AH981" s="63" t="s">
        <v>161</v>
      </c>
      <c r="AI981" s="755">
        <v>50</v>
      </c>
      <c r="AK981" s="224"/>
      <c r="AL981" s="755"/>
      <c r="AM981" s="224"/>
      <c r="AN981" s="224"/>
      <c r="AO981" s="224"/>
      <c r="AP981" s="756">
        <v>55.6</v>
      </c>
      <c r="AQ981" s="757">
        <v>22.4</v>
      </c>
      <c r="AR981" s="781">
        <v>19.5</v>
      </c>
      <c r="AS981" s="759">
        <f t="shared" si="58"/>
        <v>97.5</v>
      </c>
      <c r="AT981" s="760">
        <f t="shared" si="59"/>
        <v>2.4821428571428572</v>
      </c>
      <c r="AU981" s="22">
        <f t="shared" si="60"/>
        <v>48.401785714285715</v>
      </c>
      <c r="AV981" s="761">
        <f t="shared" si="61"/>
        <v>1.3269689737470167</v>
      </c>
      <c r="AW981" s="224">
        <v>53.2</v>
      </c>
      <c r="AX981" s="800">
        <v>0.66</v>
      </c>
      <c r="AY981" s="773">
        <v>1.18</v>
      </c>
      <c r="AZ981" s="224" t="s">
        <v>754</v>
      </c>
      <c r="BA981" s="763">
        <v>27.5</v>
      </c>
      <c r="BB981" s="87" t="s">
        <v>754</v>
      </c>
      <c r="BC981" s="69" t="s">
        <v>754</v>
      </c>
      <c r="BD981" s="69"/>
      <c r="BE981" s="224"/>
      <c r="BF981" s="224"/>
      <c r="BG981" s="224"/>
      <c r="BH981" s="224"/>
      <c r="BI981" s="87"/>
      <c r="BJ981" s="224">
        <v>27.6</v>
      </c>
      <c r="BK981" s="224">
        <v>72.400000000000006</v>
      </c>
      <c r="BL981" s="764">
        <f t="shared" si="62"/>
        <v>0.38121546961325964</v>
      </c>
      <c r="BM981" s="801">
        <v>0.13</v>
      </c>
      <c r="BN981" s="224" t="s">
        <v>754</v>
      </c>
      <c r="BO981" s="224">
        <v>95.6</v>
      </c>
      <c r="BP981" s="87">
        <v>74.599999999999994</v>
      </c>
      <c r="BQ981" s="159"/>
      <c r="BR981" s="766">
        <f t="shared" si="73"/>
        <v>7.1903999999999995</v>
      </c>
      <c r="BS981" s="69">
        <v>91.8</v>
      </c>
      <c r="BT981" s="69">
        <v>7033</v>
      </c>
      <c r="BU981" s="766">
        <f t="shared" si="74"/>
        <v>8.2000000000000028</v>
      </c>
      <c r="BV981" s="766">
        <f t="shared" si="75"/>
        <v>22.1312</v>
      </c>
      <c r="BW981" s="69">
        <v>8.6999999999999993</v>
      </c>
      <c r="BX981" s="768">
        <f t="shared" si="76"/>
        <v>1.9487999999999996</v>
      </c>
      <c r="BY981" s="69">
        <v>23.4</v>
      </c>
      <c r="BZ981" s="768">
        <f t="shared" si="77"/>
        <v>5.2416</v>
      </c>
      <c r="CA981" s="69">
        <v>66.7</v>
      </c>
      <c r="CB981" s="768">
        <f t="shared" si="78"/>
        <v>14.940799999999999</v>
      </c>
      <c r="CC981" s="766">
        <v>0.35</v>
      </c>
      <c r="CD981" s="224"/>
      <c r="CE981" s="224"/>
      <c r="CF981" s="224"/>
      <c r="CG981" s="224"/>
      <c r="CH981" s="224"/>
      <c r="CI981" s="224"/>
      <c r="CJ981" s="224"/>
      <c r="CK981" s="224"/>
      <c r="CL981" s="224"/>
      <c r="CM981" s="224"/>
      <c r="CN981" s="245"/>
      <c r="CO981" s="18"/>
      <c r="CP981" s="18"/>
      <c r="CQ981" s="18"/>
      <c r="CR981" s="18"/>
      <c r="CS981" s="18"/>
      <c r="CT981" s="18"/>
      <c r="CU981" s="769"/>
      <c r="CV981" s="86"/>
      <c r="CW981" s="224"/>
      <c r="CX981" s="224"/>
      <c r="CY981" s="224"/>
      <c r="CZ981" s="224" t="s">
        <v>930</v>
      </c>
      <c r="DA981" s="770" t="s">
        <v>930</v>
      </c>
      <c r="DB981" s="776"/>
      <c r="DC981" s="802" t="s">
        <v>2579</v>
      </c>
      <c r="DD981" s="224"/>
      <c r="DE981" s="224"/>
      <c r="DF981" s="224"/>
      <c r="DG981" s="224"/>
      <c r="DH981" s="224"/>
      <c r="DI981" s="68"/>
      <c r="DJ981" s="224"/>
      <c r="DK981" s="224"/>
      <c r="DL981" s="224"/>
      <c r="DM981" s="224"/>
      <c r="DN981" s="65" t="s">
        <v>1152</v>
      </c>
      <c r="DO981" s="224"/>
      <c r="DP981" s="545" t="s">
        <v>161</v>
      </c>
      <c r="DQ981" s="230"/>
      <c r="DR981" s="547"/>
      <c r="DS981" s="547"/>
      <c r="DT981" s="230"/>
      <c r="DU981" s="230"/>
      <c r="DV981" s="230"/>
      <c r="DW981" s="230"/>
      <c r="DX981" s="230"/>
      <c r="DY981" s="230"/>
      <c r="DZ981" s="230"/>
      <c r="EA981" s="230"/>
      <c r="EB981" s="230"/>
      <c r="EC981" s="230"/>
      <c r="ED981" s="230"/>
      <c r="EE981" s="230"/>
      <c r="EF981" s="230"/>
      <c r="EG981" s="230"/>
      <c r="EH981" s="547"/>
      <c r="EI981" s="282"/>
      <c r="EJ981" s="282"/>
      <c r="EK981" s="457"/>
      <c r="EL981" s="457"/>
      <c r="EM981" s="457"/>
      <c r="EN981" s="457"/>
      <c r="EO981" s="457"/>
      <c r="EP981" s="548"/>
      <c r="EQ981" s="548"/>
      <c r="ER981" s="457"/>
      <c r="ES981" s="548"/>
      <c r="ET981" s="548"/>
      <c r="EU981" s="457"/>
      <c r="EV981" s="457"/>
      <c r="EW981" s="233"/>
      <c r="EX981" s="992">
        <v>75</v>
      </c>
      <c r="EY981" s="950">
        <v>8465</v>
      </c>
      <c r="EZ981" s="950">
        <v>4000</v>
      </c>
      <c r="FA981" s="950">
        <v>38220</v>
      </c>
      <c r="FB981" s="950">
        <v>758</v>
      </c>
      <c r="FC981" s="951">
        <f t="shared" si="69"/>
        <v>96.569200000000009</v>
      </c>
      <c r="FD981" s="607">
        <f t="shared" si="70"/>
        <v>579.41520000000003</v>
      </c>
      <c r="FE981" s="93"/>
      <c r="FF981" s="93"/>
      <c r="FG981" s="93"/>
      <c r="FH981" s="93"/>
      <c r="FI981" s="589"/>
      <c r="FJ981" s="589"/>
      <c r="FK981" s="589"/>
      <c r="FL981" s="591"/>
      <c r="FM981" s="952"/>
      <c r="FN981" s="952"/>
      <c r="FO981" s="953"/>
      <c r="FP981" s="544"/>
      <c r="FQ981" s="93"/>
      <c r="FR981" s="101"/>
      <c r="FS981" s="954">
        <f t="shared" si="80"/>
        <v>9.8000000000000004E-2</v>
      </c>
      <c r="FT981" s="93"/>
      <c r="FU981" s="955">
        <f t="shared" si="71"/>
        <v>8.9545186060248074</v>
      </c>
      <c r="FV981" s="954">
        <f t="shared" si="72"/>
        <v>9.6569200000000008E-2</v>
      </c>
      <c r="FW981" s="93"/>
      <c r="FX981" s="93"/>
      <c r="FY981" s="93"/>
      <c r="FZ981" s="93"/>
      <c r="GA981" s="93"/>
      <c r="GB981" s="93"/>
      <c r="GC981" s="260"/>
      <c r="GD981" s="260"/>
      <c r="GE981" s="260"/>
      <c r="GF981" s="260"/>
      <c r="GG981" s="260"/>
      <c r="GH981" s="260"/>
      <c r="GI981" s="260"/>
      <c r="GJ981" s="260"/>
      <c r="GK981" s="260"/>
      <c r="GL981" s="260"/>
      <c r="GM981" s="260"/>
      <c r="GN981" s="260"/>
      <c r="GO981" s="260"/>
      <c r="GP981" s="260"/>
      <c r="GQ981" s="260"/>
    </row>
    <row r="982" spans="1:199" s="63" customFormat="1" hidden="1" x14ac:dyDescent="0.25">
      <c r="A982" s="101">
        <v>863</v>
      </c>
      <c r="B982" s="228">
        <f>COUNTIFS($E$1:E982,E982,$G$1:G982,G982)</f>
        <v>1</v>
      </c>
      <c r="C982" s="228"/>
      <c r="D982" s="966">
        <v>11386</v>
      </c>
      <c r="E982" s="233" t="s">
        <v>2674</v>
      </c>
      <c r="F982" s="107" t="s">
        <v>36</v>
      </c>
      <c r="G982" s="230">
        <v>530222198</v>
      </c>
      <c r="H982" s="230">
        <f t="shared" si="79"/>
        <v>66</v>
      </c>
      <c r="I982" s="107" t="s">
        <v>2672</v>
      </c>
      <c r="J982" s="107" t="s">
        <v>2675</v>
      </c>
      <c r="K982" s="749" t="s">
        <v>53</v>
      </c>
      <c r="L982" s="107" t="s">
        <v>48</v>
      </c>
      <c r="M982" s="230">
        <v>6</v>
      </c>
      <c r="N982" s="108" t="s">
        <v>760</v>
      </c>
      <c r="O982" s="108" t="s">
        <v>863</v>
      </c>
      <c r="P982" s="227"/>
      <c r="Q982" s="226" t="s">
        <v>2659</v>
      </c>
      <c r="R982" s="750"/>
      <c r="S982" s="750"/>
      <c r="T982" s="181"/>
      <c r="U982" s="799" t="s">
        <v>2670</v>
      </c>
      <c r="V982" s="799"/>
      <c r="W982" s="751" t="s">
        <v>2643</v>
      </c>
      <c r="X982" s="751"/>
      <c r="Y982" s="181"/>
      <c r="Z982" s="168"/>
      <c r="AA982" s="73"/>
      <c r="AB982" s="227" t="s">
        <v>2513</v>
      </c>
      <c r="AC982" s="86"/>
      <c r="AD982" s="755">
        <v>509</v>
      </c>
      <c r="AE982" s="755">
        <v>3000</v>
      </c>
      <c r="AH982" s="63" t="s">
        <v>158</v>
      </c>
      <c r="AI982" s="755">
        <v>250</v>
      </c>
      <c r="AK982" s="224"/>
      <c r="AL982" s="755"/>
      <c r="AM982" s="224"/>
      <c r="AN982" s="224"/>
      <c r="AO982" s="224"/>
      <c r="AP982" s="756">
        <v>75.7</v>
      </c>
      <c r="AQ982" s="757">
        <v>15.7</v>
      </c>
      <c r="AR982" s="781">
        <v>6.86</v>
      </c>
      <c r="AS982" s="759">
        <f t="shared" si="58"/>
        <v>98.26</v>
      </c>
      <c r="AT982" s="760">
        <f t="shared" si="59"/>
        <v>4.8216560509554141</v>
      </c>
      <c r="AU982" s="22">
        <f t="shared" si="60"/>
        <v>33.076560509554142</v>
      </c>
      <c r="AV982" s="761">
        <f t="shared" si="61"/>
        <v>3.3554964539007095</v>
      </c>
      <c r="AW982" s="224">
        <v>69.099999999999994</v>
      </c>
      <c r="AX982" s="800">
        <v>2.15</v>
      </c>
      <c r="AY982" s="773">
        <v>2.84</v>
      </c>
      <c r="AZ982" s="224" t="s">
        <v>754</v>
      </c>
      <c r="BA982" s="763">
        <v>43.1</v>
      </c>
      <c r="BB982" s="87" t="s">
        <v>754</v>
      </c>
      <c r="BC982" s="69" t="s">
        <v>754</v>
      </c>
      <c r="BD982" s="69"/>
      <c r="BE982" s="224"/>
      <c r="BF982" s="224"/>
      <c r="BG982" s="224"/>
      <c r="BH982" s="224"/>
      <c r="BI982" s="87"/>
      <c r="BJ982" s="224">
        <v>40.9</v>
      </c>
      <c r="BK982" s="224">
        <v>59.1</v>
      </c>
      <c r="BL982" s="764">
        <f t="shared" si="62"/>
        <v>0.69204737732656507</v>
      </c>
      <c r="BM982" s="801">
        <v>1.42</v>
      </c>
      <c r="BN982" s="224" t="s">
        <v>754</v>
      </c>
      <c r="BO982" s="224">
        <v>97.2</v>
      </c>
      <c r="BP982" s="87">
        <v>68.400000000000006</v>
      </c>
      <c r="BQ982" s="159"/>
      <c r="BR982" s="766">
        <f t="shared" si="73"/>
        <v>4.3017999999999992</v>
      </c>
      <c r="BS982" s="69">
        <v>73.5</v>
      </c>
      <c r="BT982" s="69">
        <v>9218</v>
      </c>
      <c r="BU982" s="766">
        <f t="shared" si="74"/>
        <v>26.5</v>
      </c>
      <c r="BV982" s="766">
        <f t="shared" si="75"/>
        <v>15.3232</v>
      </c>
      <c r="BW982" s="69">
        <v>9.1999999999999993</v>
      </c>
      <c r="BX982" s="768">
        <f t="shared" si="76"/>
        <v>1.4443999999999997</v>
      </c>
      <c r="BY982" s="69">
        <v>18.2</v>
      </c>
      <c r="BZ982" s="768">
        <f t="shared" si="77"/>
        <v>2.8573999999999997</v>
      </c>
      <c r="CA982" s="69">
        <v>70.2</v>
      </c>
      <c r="CB982" s="768">
        <f t="shared" si="78"/>
        <v>11.021400000000002</v>
      </c>
      <c r="CC982" s="766">
        <v>2.79</v>
      </c>
      <c r="CD982" s="224"/>
      <c r="CE982" s="224"/>
      <c r="CF982" s="224"/>
      <c r="CG982" s="224"/>
      <c r="CH982" s="224"/>
      <c r="CI982" s="224"/>
      <c r="CJ982" s="224"/>
      <c r="CK982" s="224"/>
      <c r="CL982" s="224"/>
      <c r="CM982" s="224"/>
      <c r="CN982" s="245"/>
      <c r="CO982" s="18"/>
      <c r="CP982" s="18"/>
      <c r="CQ982" s="18"/>
      <c r="CR982" s="18"/>
      <c r="CS982" s="18"/>
      <c r="CT982" s="18"/>
      <c r="CU982" s="769"/>
      <c r="CV982" s="86"/>
      <c r="CW982" s="224"/>
      <c r="CX982" s="224"/>
      <c r="CY982" s="224"/>
      <c r="CZ982" s="224" t="s">
        <v>928</v>
      </c>
      <c r="DA982" s="770" t="s">
        <v>928</v>
      </c>
      <c r="DB982" s="776"/>
      <c r="DC982" s="802" t="s">
        <v>2609</v>
      </c>
      <c r="DD982" s="224"/>
      <c r="DE982" s="224"/>
      <c r="DF982" s="224"/>
      <c r="DG982" s="224"/>
      <c r="DH982" s="224"/>
      <c r="DI982" s="68"/>
      <c r="DJ982" s="224"/>
      <c r="DK982" s="224"/>
      <c r="DL982" s="224"/>
      <c r="DM982" s="224"/>
      <c r="DN982" s="65" t="s">
        <v>1151</v>
      </c>
      <c r="DO982" s="224"/>
      <c r="DP982" s="545" t="s">
        <v>158</v>
      </c>
      <c r="DQ982" s="230"/>
      <c r="DR982" s="547"/>
      <c r="DS982" s="547"/>
      <c r="DT982" s="230"/>
      <c r="DU982" s="230"/>
      <c r="DV982" s="230"/>
      <c r="DW982" s="230"/>
      <c r="DX982" s="230"/>
      <c r="DY982" s="230"/>
      <c r="DZ982" s="230"/>
      <c r="EA982" s="230"/>
      <c r="EB982" s="230"/>
      <c r="EC982" s="230"/>
      <c r="ED982" s="230"/>
      <c r="EE982" s="230"/>
      <c r="EF982" s="230"/>
      <c r="EG982" s="230"/>
      <c r="EH982" s="547"/>
      <c r="EI982" s="282"/>
      <c r="EJ982" s="282"/>
      <c r="EK982" s="457"/>
      <c r="EL982" s="457"/>
      <c r="EM982" s="457"/>
      <c r="EN982" s="457"/>
      <c r="EO982" s="457"/>
      <c r="EP982" s="548"/>
      <c r="EQ982" s="548"/>
      <c r="ER982" s="457"/>
      <c r="ES982" s="548"/>
      <c r="ET982" s="548"/>
      <c r="EU982" s="457"/>
      <c r="EV982" s="457"/>
      <c r="EW982" s="233"/>
      <c r="EX982" s="992">
        <v>75</v>
      </c>
      <c r="EY982" s="950">
        <v>19568</v>
      </c>
      <c r="EZ982" s="950">
        <v>4000</v>
      </c>
      <c r="FA982" s="950">
        <v>38220</v>
      </c>
      <c r="FB982" s="950">
        <v>3810</v>
      </c>
      <c r="FC982" s="951">
        <f t="shared" si="69"/>
        <v>485.39400000000006</v>
      </c>
      <c r="FD982" s="607">
        <f t="shared" si="70"/>
        <v>2912.3640000000005</v>
      </c>
      <c r="FE982" s="93"/>
      <c r="FF982" s="93"/>
      <c r="FG982" s="93"/>
      <c r="FH982" s="93"/>
      <c r="FI982" s="589"/>
      <c r="FJ982" s="589"/>
      <c r="FK982" s="589"/>
      <c r="FL982" s="591"/>
      <c r="FM982" s="952"/>
      <c r="FN982" s="952"/>
      <c r="FO982" s="953"/>
      <c r="FP982" s="544"/>
      <c r="FQ982" s="93"/>
      <c r="FR982" s="101"/>
      <c r="FS982" s="954">
        <f t="shared" si="80"/>
        <v>0.50900000000000001</v>
      </c>
      <c r="FT982" s="93"/>
      <c r="FU982" s="955">
        <f t="shared" si="71"/>
        <v>19.47056418642682</v>
      </c>
      <c r="FV982" s="954">
        <f t="shared" si="72"/>
        <v>0.48539400000000005</v>
      </c>
      <c r="FW982" s="93"/>
      <c r="FX982" s="93"/>
      <c r="FY982" s="93"/>
      <c r="FZ982" s="93"/>
      <c r="GA982" s="93"/>
      <c r="GB982" s="93"/>
      <c r="GC982" s="260"/>
      <c r="GD982" s="260"/>
      <c r="GE982" s="260"/>
      <c r="GF982" s="260"/>
      <c r="GG982" s="260"/>
      <c r="GH982" s="260"/>
      <c r="GI982" s="260"/>
      <c r="GJ982" s="260"/>
      <c r="GK982" s="260"/>
      <c r="GL982" s="260"/>
      <c r="GM982" s="260"/>
      <c r="GN982" s="260"/>
      <c r="GO982" s="260"/>
      <c r="GP982" s="260"/>
      <c r="GQ982" s="260"/>
    </row>
    <row r="983" spans="1:199" s="63" customFormat="1" hidden="1" x14ac:dyDescent="0.25">
      <c r="A983" s="101">
        <v>864</v>
      </c>
      <c r="B983" s="228">
        <f>COUNTIFS($E$1:E983,E983,$G$1:G983,G983)</f>
        <v>1</v>
      </c>
      <c r="C983" s="228"/>
      <c r="D983" s="966">
        <v>11387</v>
      </c>
      <c r="E983" s="233" t="s">
        <v>2676</v>
      </c>
      <c r="F983" s="107" t="s">
        <v>43</v>
      </c>
      <c r="G983" s="230">
        <v>400206403</v>
      </c>
      <c r="H983" s="230">
        <f t="shared" si="79"/>
        <v>79</v>
      </c>
      <c r="I983" s="107" t="s">
        <v>2672</v>
      </c>
      <c r="J983" s="107" t="s">
        <v>2677</v>
      </c>
      <c r="K983" s="749" t="s">
        <v>53</v>
      </c>
      <c r="L983" s="107" t="s">
        <v>48</v>
      </c>
      <c r="M983" s="230">
        <v>2</v>
      </c>
      <c r="N983" s="108" t="s">
        <v>760</v>
      </c>
      <c r="O983" s="108" t="s">
        <v>863</v>
      </c>
      <c r="P983" s="227"/>
      <c r="Q983" s="226" t="s">
        <v>2659</v>
      </c>
      <c r="R983" s="750"/>
      <c r="S983" s="750"/>
      <c r="T983" s="181"/>
      <c r="U983" s="799" t="s">
        <v>2670</v>
      </c>
      <c r="V983" s="799"/>
      <c r="W983" s="751" t="s">
        <v>2643</v>
      </c>
      <c r="X983" s="751"/>
      <c r="Y983" s="181"/>
      <c r="Z983" s="168"/>
      <c r="AA983" s="73"/>
      <c r="AB983" s="227" t="s">
        <v>2513</v>
      </c>
      <c r="AC983" s="86"/>
      <c r="AD983" s="755">
        <v>44</v>
      </c>
      <c r="AE983" s="755">
        <v>87</v>
      </c>
      <c r="AH983" s="63" t="s">
        <v>161</v>
      </c>
      <c r="AI983" s="755">
        <v>50</v>
      </c>
      <c r="AK983" s="224"/>
      <c r="AL983" s="755"/>
      <c r="AM983" s="224"/>
      <c r="AN983" s="224"/>
      <c r="AO983" s="224"/>
      <c r="AP983" s="756">
        <v>19.8</v>
      </c>
      <c r="AQ983" s="757">
        <v>70.400000000000006</v>
      </c>
      <c r="AR983" s="781">
        <v>7.97</v>
      </c>
      <c r="AS983" s="759">
        <f t="shared" si="58"/>
        <v>98.17</v>
      </c>
      <c r="AT983" s="760">
        <f t="shared" si="59"/>
        <v>0.28125</v>
      </c>
      <c r="AU983" s="22">
        <f t="shared" si="60"/>
        <v>2.2415625000000001</v>
      </c>
      <c r="AV983" s="761">
        <f t="shared" si="61"/>
        <v>0.25264769682276383</v>
      </c>
      <c r="AW983" s="224">
        <v>17.7</v>
      </c>
      <c r="AX983" s="800">
        <v>0.52</v>
      </c>
      <c r="AY983" s="773">
        <v>2.65</v>
      </c>
      <c r="AZ983" s="224" t="s">
        <v>754</v>
      </c>
      <c r="BA983" s="763">
        <v>25</v>
      </c>
      <c r="BB983" s="87" t="s">
        <v>754</v>
      </c>
      <c r="BC983" s="69" t="s">
        <v>754</v>
      </c>
      <c r="BD983" s="69"/>
      <c r="BE983" s="224"/>
      <c r="BF983" s="224"/>
      <c r="BG983" s="224"/>
      <c r="BH983" s="224"/>
      <c r="BI983" s="87"/>
      <c r="BJ983" s="224">
        <v>50.5</v>
      </c>
      <c r="BK983" s="224">
        <v>49.5</v>
      </c>
      <c r="BL983" s="764">
        <f t="shared" si="62"/>
        <v>1.0202020202020201</v>
      </c>
      <c r="BM983" s="801">
        <v>0.1</v>
      </c>
      <c r="BN983" s="224" t="s">
        <v>754</v>
      </c>
      <c r="BO983" s="224">
        <v>93.6</v>
      </c>
      <c r="BP983" s="87">
        <v>57.7</v>
      </c>
      <c r="BQ983" s="159"/>
      <c r="BR983" s="766">
        <f t="shared" si="73"/>
        <v>56.953600000000002</v>
      </c>
      <c r="BS983" s="69">
        <v>94.7</v>
      </c>
      <c r="BT983" s="69">
        <v>11020</v>
      </c>
      <c r="BU983" s="766">
        <f t="shared" si="74"/>
        <v>5.2999999999999972</v>
      </c>
      <c r="BV983" s="766">
        <f t="shared" si="75"/>
        <v>69.555199999999999</v>
      </c>
      <c r="BW983" s="69">
        <v>25</v>
      </c>
      <c r="BX983" s="768">
        <f t="shared" si="76"/>
        <v>17.600000000000001</v>
      </c>
      <c r="BY983" s="69">
        <v>55.9</v>
      </c>
      <c r="BZ983" s="768">
        <f t="shared" si="77"/>
        <v>39.3536</v>
      </c>
      <c r="CA983" s="69">
        <v>17.899999999999999</v>
      </c>
      <c r="CB983" s="768">
        <f t="shared" si="78"/>
        <v>12.601600000000001</v>
      </c>
      <c r="CC983" s="766">
        <v>0.28000000000000003</v>
      </c>
      <c r="CD983" s="224"/>
      <c r="CE983" s="224"/>
      <c r="CF983" s="224"/>
      <c r="CG983" s="224"/>
      <c r="CH983" s="224"/>
      <c r="CI983" s="224"/>
      <c r="CJ983" s="224"/>
      <c r="CK983" s="224"/>
      <c r="CL983" s="224"/>
      <c r="CM983" s="224"/>
      <c r="CN983" s="245"/>
      <c r="CO983" s="18"/>
      <c r="CP983" s="18"/>
      <c r="CQ983" s="18"/>
      <c r="CR983" s="18"/>
      <c r="CS983" s="18"/>
      <c r="CT983" s="18"/>
      <c r="CU983" s="769"/>
      <c r="CV983" s="86"/>
      <c r="CW983" s="224"/>
      <c r="CX983" s="224"/>
      <c r="CY983" s="224"/>
      <c r="CZ983" s="224" t="s">
        <v>927</v>
      </c>
      <c r="DA983" s="770" t="s">
        <v>927</v>
      </c>
      <c r="DB983" s="776"/>
      <c r="DC983" s="802" t="s">
        <v>2549</v>
      </c>
      <c r="DD983" s="224"/>
      <c r="DE983" s="224"/>
      <c r="DF983" s="224"/>
      <c r="DG983" s="224"/>
      <c r="DH983" s="224"/>
      <c r="DI983" s="68"/>
      <c r="DJ983" s="224"/>
      <c r="DK983" s="224"/>
      <c r="DL983" s="224"/>
      <c r="DM983" s="224"/>
      <c r="DN983" s="65" t="s">
        <v>1151</v>
      </c>
      <c r="DO983" s="224"/>
      <c r="DP983" s="545" t="s">
        <v>161</v>
      </c>
      <c r="DQ983" s="230"/>
      <c r="DR983" s="547"/>
      <c r="DS983" s="547"/>
      <c r="DT983" s="230"/>
      <c r="DU983" s="230"/>
      <c r="DV983" s="230"/>
      <c r="DW983" s="230"/>
      <c r="DX983" s="230"/>
      <c r="DY983" s="230"/>
      <c r="DZ983" s="230"/>
      <c r="EA983" s="230"/>
      <c r="EB983" s="230"/>
      <c r="EC983" s="230"/>
      <c r="ED983" s="230"/>
      <c r="EE983" s="230"/>
      <c r="EF983" s="230"/>
      <c r="EG983" s="230"/>
      <c r="EH983" s="547"/>
      <c r="EI983" s="282"/>
      <c r="EJ983" s="282"/>
      <c r="EK983" s="457"/>
      <c r="EL983" s="457"/>
      <c r="EM983" s="457"/>
      <c r="EN983" s="457"/>
      <c r="EO983" s="457"/>
      <c r="EP983" s="548"/>
      <c r="EQ983" s="548"/>
      <c r="ER983" s="457"/>
      <c r="ES983" s="548"/>
      <c r="ET983" s="548"/>
      <c r="EU983" s="457"/>
      <c r="EV983" s="457"/>
      <c r="EW983" s="233"/>
      <c r="EX983" s="992">
        <v>75</v>
      </c>
      <c r="EY983" s="950">
        <v>1817</v>
      </c>
      <c r="EZ983" s="950">
        <v>4000</v>
      </c>
      <c r="FA983" s="950">
        <v>38220</v>
      </c>
      <c r="FB983" s="950">
        <v>312</v>
      </c>
      <c r="FC983" s="951">
        <f t="shared" si="69"/>
        <v>39.748799999999996</v>
      </c>
      <c r="FD983" s="607">
        <f t="shared" si="70"/>
        <v>79.497599999999991</v>
      </c>
      <c r="FE983" s="93"/>
      <c r="FF983" s="93"/>
      <c r="FG983" s="93"/>
      <c r="FH983" s="93"/>
      <c r="FI983" s="589"/>
      <c r="FJ983" s="589"/>
      <c r="FK983" s="589"/>
      <c r="FL983" s="591"/>
      <c r="FM983" s="952"/>
      <c r="FN983" s="952"/>
      <c r="FO983" s="953"/>
      <c r="FP983" s="544"/>
      <c r="FQ983" s="93"/>
      <c r="FR983" s="101"/>
      <c r="FS983" s="954">
        <f t="shared" si="80"/>
        <v>4.3999999999999997E-2</v>
      </c>
      <c r="FT983" s="93"/>
      <c r="FU983" s="955">
        <f t="shared" si="71"/>
        <v>17.17116125481563</v>
      </c>
      <c r="FV983" s="954">
        <f t="shared" si="72"/>
        <v>3.9748799999999994E-2</v>
      </c>
      <c r="FW983" s="93"/>
      <c r="FX983" s="93"/>
      <c r="FY983" s="93"/>
      <c r="FZ983" s="93"/>
      <c r="GA983" s="93"/>
      <c r="GB983" s="93"/>
      <c r="GC983" s="260"/>
      <c r="GD983" s="260"/>
      <c r="GE983" s="260"/>
      <c r="GF983" s="260"/>
      <c r="GG983" s="260"/>
      <c r="GH983" s="260"/>
      <c r="GI983" s="260"/>
      <c r="GJ983" s="260"/>
      <c r="GK983" s="260"/>
      <c r="GL983" s="260"/>
      <c r="GM983" s="260"/>
      <c r="GN983" s="260"/>
      <c r="GO983" s="260"/>
      <c r="GP983" s="260"/>
      <c r="GQ983" s="260"/>
    </row>
    <row r="984" spans="1:199" s="63" customFormat="1" hidden="1" x14ac:dyDescent="0.25">
      <c r="A984" s="101">
        <v>865</v>
      </c>
      <c r="B984" s="228">
        <f>COUNTIFS($E$1:E984,E984,$G$1:G984,G984)</f>
        <v>1</v>
      </c>
      <c r="C984" s="228"/>
      <c r="D984" s="966">
        <v>11388</v>
      </c>
      <c r="E984" s="233" t="s">
        <v>2678</v>
      </c>
      <c r="F984" s="107" t="s">
        <v>64</v>
      </c>
      <c r="G984" s="230">
        <v>6110180791</v>
      </c>
      <c r="H984" s="230">
        <f t="shared" si="79"/>
        <v>58</v>
      </c>
      <c r="I984" s="107" t="s">
        <v>2672</v>
      </c>
      <c r="J984" s="107" t="s">
        <v>2679</v>
      </c>
      <c r="K984" s="749" t="s">
        <v>53</v>
      </c>
      <c r="L984" s="107" t="s">
        <v>48</v>
      </c>
      <c r="M984" s="230">
        <v>7</v>
      </c>
      <c r="N984" s="108" t="s">
        <v>760</v>
      </c>
      <c r="O984" s="108" t="s">
        <v>863</v>
      </c>
      <c r="P984" s="227"/>
      <c r="Q984" s="226" t="s">
        <v>2659</v>
      </c>
      <c r="R984" s="750"/>
      <c r="S984" s="750"/>
      <c r="T984" s="181"/>
      <c r="U984" s="799" t="s">
        <v>2670</v>
      </c>
      <c r="V984" s="799"/>
      <c r="W984" s="751" t="s">
        <v>2643</v>
      </c>
      <c r="X984" s="751"/>
      <c r="Y984" s="181"/>
      <c r="Z984" s="168"/>
      <c r="AA984" s="73"/>
      <c r="AB984" s="227" t="s">
        <v>2513</v>
      </c>
      <c r="AC984" s="86"/>
      <c r="AD984" s="755">
        <v>492</v>
      </c>
      <c r="AE984" s="755">
        <v>3400</v>
      </c>
      <c r="AH984" s="63" t="s">
        <v>158</v>
      </c>
      <c r="AI984" s="755">
        <v>250</v>
      </c>
      <c r="AK984" s="224"/>
      <c r="AL984" s="755"/>
      <c r="AM984" s="224"/>
      <c r="AN984" s="224"/>
      <c r="AO984" s="224"/>
      <c r="AP984" s="756">
        <v>61.3</v>
      </c>
      <c r="AQ984" s="757">
        <v>24.7</v>
      </c>
      <c r="AR984" s="781">
        <v>11.4</v>
      </c>
      <c r="AS984" s="759">
        <f t="shared" si="58"/>
        <v>97.4</v>
      </c>
      <c r="AT984" s="760">
        <f t="shared" si="59"/>
        <v>2.4817813765182186</v>
      </c>
      <c r="AU984" s="22">
        <f t="shared" si="60"/>
        <v>28.292307692307695</v>
      </c>
      <c r="AV984" s="761">
        <f t="shared" si="61"/>
        <v>1.6980609418282546</v>
      </c>
      <c r="AW984" s="224">
        <v>55.4</v>
      </c>
      <c r="AX984" s="800">
        <v>1.96</v>
      </c>
      <c r="AY984" s="773">
        <v>3.19</v>
      </c>
      <c r="AZ984" s="224" t="s">
        <v>754</v>
      </c>
      <c r="BA984" s="763">
        <v>41.9</v>
      </c>
      <c r="BB984" s="87" t="s">
        <v>754</v>
      </c>
      <c r="BC984" s="69" t="s">
        <v>754</v>
      </c>
      <c r="BD984" s="69"/>
      <c r="BE984" s="224"/>
      <c r="BF984" s="224"/>
      <c r="BG984" s="224"/>
      <c r="BH984" s="224"/>
      <c r="BI984" s="87"/>
      <c r="BJ984" s="224">
        <v>36.299999999999997</v>
      </c>
      <c r="BK984" s="224">
        <v>63.7</v>
      </c>
      <c r="BL984" s="764">
        <f t="shared" si="62"/>
        <v>0.56985871271585553</v>
      </c>
      <c r="BM984" s="801">
        <v>1.26</v>
      </c>
      <c r="BN984" s="224" t="s">
        <v>754</v>
      </c>
      <c r="BO984" s="224">
        <v>94.4</v>
      </c>
      <c r="BP984" s="87">
        <v>78.099999999999994</v>
      </c>
      <c r="BQ984" s="159"/>
      <c r="BR984" s="766">
        <f t="shared" si="73"/>
        <v>14.177800000000001</v>
      </c>
      <c r="BS984" s="69">
        <v>87.4</v>
      </c>
      <c r="BT984" s="69">
        <v>10626</v>
      </c>
      <c r="BU984" s="766">
        <f t="shared" si="74"/>
        <v>12.599999999999994</v>
      </c>
      <c r="BV984" s="766">
        <f t="shared" si="75"/>
        <v>24.354199999999999</v>
      </c>
      <c r="BW984" s="69">
        <v>21.2</v>
      </c>
      <c r="BX984" s="768">
        <f t="shared" si="76"/>
        <v>5.2363999999999997</v>
      </c>
      <c r="BY984" s="69">
        <v>36.200000000000003</v>
      </c>
      <c r="BZ984" s="768">
        <f t="shared" si="77"/>
        <v>8.9414000000000016</v>
      </c>
      <c r="CA984" s="69">
        <v>41.2</v>
      </c>
      <c r="CB984" s="768">
        <f t="shared" si="78"/>
        <v>10.176399999999999</v>
      </c>
      <c r="CC984" s="766">
        <v>0.71</v>
      </c>
      <c r="CD984" s="224"/>
      <c r="CE984" s="224"/>
      <c r="CF984" s="224"/>
      <c r="CG984" s="224"/>
      <c r="CH984" s="224"/>
      <c r="CI984" s="224"/>
      <c r="CJ984" s="224"/>
      <c r="CK984" s="224"/>
      <c r="CL984" s="224"/>
      <c r="CM984" s="224"/>
      <c r="CN984" s="245"/>
      <c r="CO984" s="18"/>
      <c r="CP984" s="18"/>
      <c r="CQ984" s="18"/>
      <c r="CR984" s="18"/>
      <c r="CS984" s="18"/>
      <c r="CT984" s="18"/>
      <c r="CU984" s="769"/>
      <c r="CV984" s="86"/>
      <c r="CW984" s="224"/>
      <c r="CX984" s="224"/>
      <c r="CY984" s="224"/>
      <c r="CZ984" s="224" t="s">
        <v>927</v>
      </c>
      <c r="DA984" s="770" t="s">
        <v>928</v>
      </c>
      <c r="DB984" s="776"/>
      <c r="DC984" s="802" t="s">
        <v>2579</v>
      </c>
      <c r="DD984" s="224"/>
      <c r="DE984" s="224"/>
      <c r="DF984" s="224"/>
      <c r="DG984" s="224"/>
      <c r="DH984" s="224"/>
      <c r="DI984" s="68"/>
      <c r="DJ984" s="224"/>
      <c r="DK984" s="224"/>
      <c r="DL984" s="224"/>
      <c r="DM984" s="224"/>
      <c r="DN984" s="65" t="s">
        <v>1151</v>
      </c>
      <c r="DO984" s="224"/>
      <c r="DP984" s="545" t="s">
        <v>158</v>
      </c>
      <c r="DQ984" s="230"/>
      <c r="DR984" s="547"/>
      <c r="DS984" s="547"/>
      <c r="DT984" s="230"/>
      <c r="DU984" s="230"/>
      <c r="DV984" s="230"/>
      <c r="DW984" s="230"/>
      <c r="DX984" s="230"/>
      <c r="DY984" s="230"/>
      <c r="DZ984" s="230"/>
      <c r="EA984" s="230"/>
      <c r="EB984" s="230"/>
      <c r="EC984" s="230"/>
      <c r="ED984" s="230"/>
      <c r="EE984" s="230"/>
      <c r="EF984" s="230"/>
      <c r="EG984" s="230"/>
      <c r="EH984" s="547"/>
      <c r="EI984" s="282"/>
      <c r="EJ984" s="282"/>
      <c r="EK984" s="457"/>
      <c r="EL984" s="457"/>
      <c r="EM984" s="457"/>
      <c r="EN984" s="457"/>
      <c r="EO984" s="457"/>
      <c r="EP984" s="548"/>
      <c r="EQ984" s="548"/>
      <c r="ER984" s="457"/>
      <c r="ES984" s="548"/>
      <c r="ET984" s="548"/>
      <c r="EU984" s="457"/>
      <c r="EV984" s="457"/>
      <c r="EW984" s="233"/>
      <c r="EX984" s="992">
        <v>75</v>
      </c>
      <c r="EY984" s="950">
        <v>11436</v>
      </c>
      <c r="EZ984" s="950">
        <v>4000</v>
      </c>
      <c r="FA984" s="950">
        <v>38220</v>
      </c>
      <c r="FB984" s="950">
        <v>3658</v>
      </c>
      <c r="FC984" s="951">
        <f t="shared" si="69"/>
        <v>466.0292</v>
      </c>
      <c r="FD984" s="607">
        <f t="shared" si="70"/>
        <v>3262.2044000000001</v>
      </c>
      <c r="FE984" s="93"/>
      <c r="FF984" s="93"/>
      <c r="FG984" s="93"/>
      <c r="FH984" s="93"/>
      <c r="FI984" s="589"/>
      <c r="FJ984" s="589"/>
      <c r="FK984" s="589"/>
      <c r="FL984" s="591"/>
      <c r="FM984" s="952"/>
      <c r="FN984" s="952"/>
      <c r="FO984" s="953"/>
      <c r="FP984" s="544"/>
      <c r="FQ984" s="93"/>
      <c r="FR984" s="101"/>
      <c r="FS984" s="954">
        <f t="shared" si="80"/>
        <v>0.49199999999999999</v>
      </c>
      <c r="FT984" s="93"/>
      <c r="FU984" s="955">
        <f t="shared" si="71"/>
        <v>31.9867086393844</v>
      </c>
      <c r="FV984" s="954">
        <f t="shared" si="72"/>
        <v>0.46602919999999998</v>
      </c>
      <c r="FW984" s="93"/>
      <c r="FX984" s="93"/>
      <c r="FY984" s="93"/>
      <c r="FZ984" s="93"/>
      <c r="GA984" s="93"/>
      <c r="GB984" s="93"/>
      <c r="GC984" s="260"/>
      <c r="GD984" s="260"/>
      <c r="GE984" s="260"/>
      <c r="GF984" s="260"/>
      <c r="GG984" s="260"/>
      <c r="GH984" s="260"/>
      <c r="GI984" s="260"/>
      <c r="GJ984" s="260"/>
      <c r="GK984" s="260"/>
      <c r="GL984" s="260"/>
      <c r="GM984" s="260"/>
      <c r="GN984" s="260"/>
      <c r="GO984" s="260"/>
      <c r="GP984" s="260"/>
      <c r="GQ984" s="260"/>
    </row>
    <row r="985" spans="1:199" s="63" customFormat="1" hidden="1" x14ac:dyDescent="0.25">
      <c r="A985" s="101">
        <v>866</v>
      </c>
      <c r="B985" s="228">
        <f>COUNTIFS($E$1:E985,E985,$G$1:G985,G985)</f>
        <v>1</v>
      </c>
      <c r="C985" s="228"/>
      <c r="D985" s="966">
        <v>11389</v>
      </c>
      <c r="E985" s="233" t="s">
        <v>2680</v>
      </c>
      <c r="F985" s="107" t="s">
        <v>1813</v>
      </c>
      <c r="G985" s="230">
        <v>5604051112</v>
      </c>
      <c r="H985" s="230">
        <f t="shared" si="79"/>
        <v>63</v>
      </c>
      <c r="I985" s="107" t="s">
        <v>2672</v>
      </c>
      <c r="J985" s="107" t="s">
        <v>2681</v>
      </c>
      <c r="K985" s="749" t="s">
        <v>53</v>
      </c>
      <c r="L985" s="107" t="s">
        <v>48</v>
      </c>
      <c r="M985" s="230">
        <v>6</v>
      </c>
      <c r="N985" s="108" t="s">
        <v>757</v>
      </c>
      <c r="O985" s="108" t="s">
        <v>863</v>
      </c>
      <c r="P985" s="227"/>
      <c r="Q985" s="226" t="s">
        <v>2659</v>
      </c>
      <c r="R985" s="750"/>
      <c r="S985" s="750"/>
      <c r="T985" s="181"/>
      <c r="U985" s="799" t="s">
        <v>2670</v>
      </c>
      <c r="V985" s="799"/>
      <c r="W985" s="751" t="s">
        <v>2643</v>
      </c>
      <c r="X985" s="751"/>
      <c r="Y985" s="181"/>
      <c r="Z985" s="168"/>
      <c r="AA985" s="73"/>
      <c r="AB985" s="227" t="s">
        <v>2513</v>
      </c>
      <c r="AC985" s="86"/>
      <c r="AD985" s="755">
        <v>99</v>
      </c>
      <c r="AE985" s="755">
        <v>594</v>
      </c>
      <c r="AH985" s="63" t="s">
        <v>161</v>
      </c>
      <c r="AI985" s="755">
        <v>100</v>
      </c>
      <c r="AK985" s="224"/>
      <c r="AL985" s="755"/>
      <c r="AM985" s="224"/>
      <c r="AN985" s="224"/>
      <c r="AO985" s="224"/>
      <c r="AP985" s="756">
        <v>63.3</v>
      </c>
      <c r="AQ985" s="757">
        <v>32.4</v>
      </c>
      <c r="AR985" s="781">
        <v>2.87</v>
      </c>
      <c r="AS985" s="759">
        <f t="shared" si="58"/>
        <v>98.57</v>
      </c>
      <c r="AT985" s="760">
        <f t="shared" si="59"/>
        <v>1.9537037037037037</v>
      </c>
      <c r="AU985" s="22">
        <f t="shared" si="60"/>
        <v>5.6071296296296298</v>
      </c>
      <c r="AV985" s="761">
        <f t="shared" si="61"/>
        <v>1.7947263963708535</v>
      </c>
      <c r="AW985" s="224">
        <v>52.9</v>
      </c>
      <c r="AX985" s="800">
        <v>3.86</v>
      </c>
      <c r="AY985" s="773">
        <v>6.1</v>
      </c>
      <c r="AZ985" s="224" t="s">
        <v>754</v>
      </c>
      <c r="BA985" s="763">
        <v>43.9</v>
      </c>
      <c r="BB985" s="87" t="s">
        <v>754</v>
      </c>
      <c r="BC985" s="69" t="s">
        <v>754</v>
      </c>
      <c r="BD985" s="69"/>
      <c r="BE985" s="224"/>
      <c r="BF985" s="224"/>
      <c r="BG985" s="224"/>
      <c r="BH985" s="224"/>
      <c r="BI985" s="87"/>
      <c r="BJ985" s="224">
        <v>53.3</v>
      </c>
      <c r="BK985" s="224">
        <v>46.7</v>
      </c>
      <c r="BL985" s="764">
        <f t="shared" si="62"/>
        <v>1.1413276231263383</v>
      </c>
      <c r="BM985" s="801">
        <v>1.54</v>
      </c>
      <c r="BN985" s="224" t="s">
        <v>754</v>
      </c>
      <c r="BO985" s="224">
        <v>93.1</v>
      </c>
      <c r="BP985" s="87">
        <v>71</v>
      </c>
      <c r="BQ985" s="159"/>
      <c r="BR985" s="766">
        <f t="shared" si="73"/>
        <v>5.4431999999999992</v>
      </c>
      <c r="BS985" s="69">
        <v>73.3</v>
      </c>
      <c r="BT985" s="69">
        <v>8045</v>
      </c>
      <c r="BU985" s="766">
        <f t="shared" si="74"/>
        <v>26.700000000000003</v>
      </c>
      <c r="BV985" s="766">
        <f t="shared" si="75"/>
        <v>31.914000000000001</v>
      </c>
      <c r="BW985" s="69">
        <v>9.1</v>
      </c>
      <c r="BX985" s="768">
        <f t="shared" si="76"/>
        <v>2.9483999999999999</v>
      </c>
      <c r="BY985" s="69">
        <v>7.7</v>
      </c>
      <c r="BZ985" s="768">
        <f t="shared" si="77"/>
        <v>2.4947999999999997</v>
      </c>
      <c r="CA985" s="69">
        <v>81.7</v>
      </c>
      <c r="CB985" s="768">
        <f t="shared" si="78"/>
        <v>26.470800000000001</v>
      </c>
      <c r="CC985" s="766">
        <v>4.8</v>
      </c>
      <c r="CD985" s="224"/>
      <c r="CE985" s="224"/>
      <c r="CF985" s="224"/>
      <c r="CG985" s="224"/>
      <c r="CH985" s="224"/>
      <c r="CI985" s="224"/>
      <c r="CJ985" s="224"/>
      <c r="CK985" s="224"/>
      <c r="CL985" s="224"/>
      <c r="CM985" s="224"/>
      <c r="CN985" s="245"/>
      <c r="CO985" s="18"/>
      <c r="CP985" s="18"/>
      <c r="CQ985" s="18"/>
      <c r="CR985" s="18"/>
      <c r="CS985" s="18"/>
      <c r="CT985" s="18"/>
      <c r="CU985" s="769"/>
      <c r="CV985" s="86"/>
      <c r="CW985" s="224"/>
      <c r="CX985" s="224"/>
      <c r="CY985" s="224"/>
      <c r="CZ985" s="224" t="s">
        <v>927</v>
      </c>
      <c r="DA985" s="770" t="s">
        <v>928</v>
      </c>
      <c r="DB985" s="776"/>
      <c r="DC985" s="802" t="s">
        <v>2579</v>
      </c>
      <c r="DD985" s="224"/>
      <c r="DE985" s="224"/>
      <c r="DF985" s="224"/>
      <c r="DG985" s="224"/>
      <c r="DH985" s="224"/>
      <c r="DI985" s="68"/>
      <c r="DJ985" s="224"/>
      <c r="DK985" s="224"/>
      <c r="DL985" s="224"/>
      <c r="DM985" s="224"/>
      <c r="DN985" s="65" t="s">
        <v>1151</v>
      </c>
      <c r="DO985" s="224"/>
      <c r="DP985" s="545" t="s">
        <v>161</v>
      </c>
      <c r="DQ985" s="230"/>
      <c r="DR985" s="547"/>
      <c r="DS985" s="547"/>
      <c r="DT985" s="230"/>
      <c r="DU985" s="230"/>
      <c r="DV985" s="230"/>
      <c r="DW985" s="230"/>
      <c r="DX985" s="230"/>
      <c r="DY985" s="230"/>
      <c r="DZ985" s="230"/>
      <c r="EA985" s="230"/>
      <c r="EB985" s="230"/>
      <c r="EC985" s="230"/>
      <c r="ED985" s="230"/>
      <c r="EE985" s="230"/>
      <c r="EF985" s="230"/>
      <c r="EG985" s="230"/>
      <c r="EH985" s="547"/>
      <c r="EI985" s="282"/>
      <c r="EJ985" s="282"/>
      <c r="EK985" s="457"/>
      <c r="EL985" s="457"/>
      <c r="EM985" s="457"/>
      <c r="EN985" s="457"/>
      <c r="EO985" s="457"/>
      <c r="EP985" s="548"/>
      <c r="EQ985" s="548"/>
      <c r="ER985" s="457"/>
      <c r="ES985" s="548"/>
      <c r="ET985" s="548"/>
      <c r="EU985" s="457"/>
      <c r="EV985" s="457"/>
      <c r="EW985" s="233"/>
      <c r="EX985" s="992">
        <v>75</v>
      </c>
      <c r="EY985" s="950">
        <v>2867</v>
      </c>
      <c r="EZ985" s="950">
        <v>4000</v>
      </c>
      <c r="FA985" s="950">
        <v>38220</v>
      </c>
      <c r="FB985" s="950">
        <v>776</v>
      </c>
      <c r="FC985" s="951">
        <f t="shared" si="69"/>
        <v>98.862400000000008</v>
      </c>
      <c r="FD985" s="607">
        <f t="shared" si="70"/>
        <v>593.17440000000011</v>
      </c>
      <c r="FE985" s="93"/>
      <c r="FF985" s="93"/>
      <c r="FG985" s="93"/>
      <c r="FH985" s="93"/>
      <c r="FI985" s="589"/>
      <c r="FJ985" s="589"/>
      <c r="FK985" s="589"/>
      <c r="FL985" s="591"/>
      <c r="FM985" s="952"/>
      <c r="FN985" s="952"/>
      <c r="FO985" s="953"/>
      <c r="FP985" s="544"/>
      <c r="FQ985" s="93"/>
      <c r="FR985" s="101"/>
      <c r="FS985" s="954">
        <f t="shared" si="80"/>
        <v>9.9000000000000005E-2</v>
      </c>
      <c r="FT985" s="93"/>
      <c r="FU985" s="955">
        <f t="shared" si="71"/>
        <v>27.066620160446458</v>
      </c>
      <c r="FV985" s="954">
        <f t="shared" si="72"/>
        <v>9.8862400000000003E-2</v>
      </c>
      <c r="FW985" s="93"/>
      <c r="FX985" s="93"/>
      <c r="FY985" s="93"/>
      <c r="FZ985" s="93"/>
      <c r="GA985" s="93"/>
      <c r="GB985" s="93"/>
      <c r="GC985" s="260"/>
      <c r="GD985" s="260"/>
      <c r="GE985" s="260"/>
      <c r="GF985" s="260"/>
      <c r="GG985" s="260"/>
      <c r="GH985" s="260"/>
      <c r="GI985" s="260"/>
      <c r="GJ985" s="260"/>
      <c r="GK985" s="260"/>
      <c r="GL985" s="260"/>
      <c r="GM985" s="260"/>
      <c r="GN985" s="260"/>
      <c r="GO985" s="260"/>
      <c r="GP985" s="260"/>
      <c r="GQ985" s="260"/>
    </row>
    <row r="986" spans="1:199" s="63" customFormat="1" hidden="1" x14ac:dyDescent="0.25">
      <c r="A986" s="101">
        <v>867</v>
      </c>
      <c r="B986" s="228">
        <f>COUNTIFS($E$1:E986,E986,$G$1:G986,G986)</f>
        <v>1</v>
      </c>
      <c r="C986" s="228"/>
      <c r="D986" s="966">
        <v>11390</v>
      </c>
      <c r="E986" s="233" t="s">
        <v>2224</v>
      </c>
      <c r="F986" s="107" t="s">
        <v>62</v>
      </c>
      <c r="G986" s="230">
        <v>391112428</v>
      </c>
      <c r="H986" s="230">
        <f t="shared" si="79"/>
        <v>80</v>
      </c>
      <c r="I986" s="107" t="s">
        <v>2672</v>
      </c>
      <c r="J986" s="107" t="s">
        <v>2682</v>
      </c>
      <c r="K986" s="749" t="s">
        <v>53</v>
      </c>
      <c r="L986" s="107" t="s">
        <v>48</v>
      </c>
      <c r="M986" s="230">
        <v>10</v>
      </c>
      <c r="N986" s="108" t="s">
        <v>586</v>
      </c>
      <c r="O986" s="108" t="s">
        <v>863</v>
      </c>
      <c r="P986" s="227"/>
      <c r="Q986" s="226" t="s">
        <v>2659</v>
      </c>
      <c r="R986" s="750"/>
      <c r="S986" s="750"/>
      <c r="T986" s="181"/>
      <c r="U986" s="799" t="s">
        <v>2670</v>
      </c>
      <c r="V986" s="799"/>
      <c r="W986" s="751" t="s">
        <v>2643</v>
      </c>
      <c r="X986" s="751"/>
      <c r="Y986" s="181"/>
      <c r="Z986" s="168"/>
      <c r="AA986" s="73"/>
      <c r="AB986" s="227" t="s">
        <v>2513</v>
      </c>
      <c r="AC986" s="86"/>
      <c r="AD986" s="755">
        <v>77</v>
      </c>
      <c r="AE986" s="755">
        <v>765</v>
      </c>
      <c r="AH986" s="63" t="s">
        <v>158</v>
      </c>
      <c r="AI986" s="755">
        <v>100</v>
      </c>
      <c r="AK986" s="224"/>
      <c r="AL986" s="755"/>
      <c r="AM986" s="224"/>
      <c r="AN986" s="224"/>
      <c r="AO986" s="224"/>
      <c r="AP986" s="756">
        <v>32.1</v>
      </c>
      <c r="AQ986" s="757">
        <v>31.8</v>
      </c>
      <c r="AR986" s="781">
        <v>35</v>
      </c>
      <c r="AS986" s="759">
        <f t="shared" si="58"/>
        <v>98.9</v>
      </c>
      <c r="AT986" s="760">
        <f t="shared" si="59"/>
        <v>1.0094339622641511</v>
      </c>
      <c r="AU986" s="22">
        <f t="shared" si="60"/>
        <v>35.330188679245289</v>
      </c>
      <c r="AV986" s="761">
        <f t="shared" si="61"/>
        <v>0.48053892215568866</v>
      </c>
      <c r="AW986" s="224">
        <v>22.9</v>
      </c>
      <c r="AX986" s="800">
        <v>6.28</v>
      </c>
      <c r="AY986" s="773">
        <v>19.8</v>
      </c>
      <c r="AZ986" s="224" t="s">
        <v>754</v>
      </c>
      <c r="BA986" s="763">
        <v>10.5</v>
      </c>
      <c r="BB986" s="87" t="s">
        <v>754</v>
      </c>
      <c r="BC986" s="69" t="s">
        <v>754</v>
      </c>
      <c r="BD986" s="69"/>
      <c r="BE986" s="224"/>
      <c r="BF986" s="224"/>
      <c r="BG986" s="224"/>
      <c r="BH986" s="224"/>
      <c r="BI986" s="87"/>
      <c r="BJ986" s="224">
        <v>62.7</v>
      </c>
      <c r="BK986" s="224">
        <v>37.299999999999997</v>
      </c>
      <c r="BL986" s="764">
        <f t="shared" si="62"/>
        <v>1.6809651474530833</v>
      </c>
      <c r="BM986" s="801">
        <v>1.79</v>
      </c>
      <c r="BN986" s="224" t="s">
        <v>754</v>
      </c>
      <c r="BO986" s="224">
        <v>95.9</v>
      </c>
      <c r="BP986" s="87">
        <v>43.6</v>
      </c>
      <c r="BQ986" s="159"/>
      <c r="BR986" s="766">
        <f t="shared" si="73"/>
        <v>19.080000000000002</v>
      </c>
      <c r="BS986" s="69">
        <v>93.4</v>
      </c>
      <c r="BT986" s="69">
        <v>10041</v>
      </c>
      <c r="BU986" s="766">
        <f t="shared" si="74"/>
        <v>6.5999999999999943</v>
      </c>
      <c r="BV986" s="766">
        <f t="shared" si="75"/>
        <v>31.482000000000003</v>
      </c>
      <c r="BW986" s="69">
        <v>5.9</v>
      </c>
      <c r="BX986" s="768">
        <f t="shared" si="76"/>
        <v>1.8762000000000001</v>
      </c>
      <c r="BY986" s="69">
        <v>54.1</v>
      </c>
      <c r="BZ986" s="768">
        <f t="shared" si="77"/>
        <v>17.203800000000001</v>
      </c>
      <c r="CA986" s="69">
        <v>39</v>
      </c>
      <c r="CB986" s="768">
        <f t="shared" si="78"/>
        <v>12.402000000000001</v>
      </c>
      <c r="CC986" s="766">
        <v>1.06</v>
      </c>
      <c r="CD986" s="224"/>
      <c r="CE986" s="224"/>
      <c r="CF986" s="224"/>
      <c r="CG986" s="224"/>
      <c r="CH986" s="224"/>
      <c r="CI986" s="224"/>
      <c r="CJ986" s="224"/>
      <c r="CK986" s="224"/>
      <c r="CL986" s="224"/>
      <c r="CM986" s="224"/>
      <c r="CN986" s="245"/>
      <c r="CO986" s="18"/>
      <c r="CP986" s="18"/>
      <c r="CQ986" s="18"/>
      <c r="CR986" s="18"/>
      <c r="CS986" s="18"/>
      <c r="CT986" s="18"/>
      <c r="CU986" s="769"/>
      <c r="CV986" s="86"/>
      <c r="CW986" s="224"/>
      <c r="CX986" s="224"/>
      <c r="CY986" s="224"/>
      <c r="CZ986" s="224" t="s">
        <v>1294</v>
      </c>
      <c r="DA986" s="224" t="s">
        <v>1294</v>
      </c>
      <c r="DB986" s="776"/>
      <c r="DC986" s="803" t="s">
        <v>2683</v>
      </c>
      <c r="DD986" s="224"/>
      <c r="DE986" s="224"/>
      <c r="DF986" s="224"/>
      <c r="DG986" s="224"/>
      <c r="DH986" s="224"/>
      <c r="DI986" s="68"/>
      <c r="DJ986" s="224"/>
      <c r="DK986" s="224"/>
      <c r="DL986" s="224"/>
      <c r="DM986" s="224"/>
      <c r="DN986" s="65" t="s">
        <v>1151</v>
      </c>
      <c r="DO986" s="224"/>
      <c r="DP986" s="545" t="s">
        <v>158</v>
      </c>
      <c r="DQ986" s="230"/>
      <c r="DR986" s="547"/>
      <c r="DS986" s="547"/>
      <c r="DT986" s="230"/>
      <c r="DU986" s="230"/>
      <c r="DV986" s="230"/>
      <c r="DW986" s="230"/>
      <c r="DX986" s="230"/>
      <c r="DY986" s="230"/>
      <c r="DZ986" s="230"/>
      <c r="EA986" s="230"/>
      <c r="EB986" s="230"/>
      <c r="EC986" s="230"/>
      <c r="ED986" s="230"/>
      <c r="EE986" s="230"/>
      <c r="EF986" s="230"/>
      <c r="EG986" s="230"/>
      <c r="EH986" s="547"/>
      <c r="EI986" s="282"/>
      <c r="EJ986" s="282"/>
      <c r="EK986" s="457"/>
      <c r="EL986" s="457"/>
      <c r="EM986" s="457"/>
      <c r="EN986" s="457"/>
      <c r="EO986" s="457"/>
      <c r="EP986" s="548"/>
      <c r="EQ986" s="548"/>
      <c r="ER986" s="457"/>
      <c r="ES986" s="548"/>
      <c r="ET986" s="548"/>
      <c r="EU986" s="457"/>
      <c r="EV986" s="457"/>
      <c r="EW986" s="233"/>
      <c r="EX986" s="992">
        <v>75</v>
      </c>
      <c r="EY986" s="950">
        <v>70431</v>
      </c>
      <c r="EZ986" s="950">
        <v>4000</v>
      </c>
      <c r="FA986" s="950">
        <v>38220</v>
      </c>
      <c r="FB986" s="950">
        <v>1998</v>
      </c>
      <c r="FC986" s="951">
        <f t="shared" si="69"/>
        <v>254.54519999999999</v>
      </c>
      <c r="FD986" s="607">
        <f t="shared" si="70"/>
        <v>2545.4519999999998</v>
      </c>
      <c r="FE986" s="93"/>
      <c r="FF986" s="93"/>
      <c r="FG986" s="93"/>
      <c r="FH986" s="93"/>
      <c r="FI986" s="589"/>
      <c r="FJ986" s="589"/>
      <c r="FK986" s="589"/>
      <c r="FL986" s="591"/>
      <c r="FM986" s="952"/>
      <c r="FN986" s="952"/>
      <c r="FO986" s="953"/>
      <c r="FP986" s="544"/>
      <c r="FQ986" s="93"/>
      <c r="FR986" s="101"/>
      <c r="FS986" s="954">
        <f t="shared" si="80"/>
        <v>7.6999999999999999E-2</v>
      </c>
      <c r="FT986" s="93"/>
      <c r="FU986" s="955">
        <f t="shared" si="71"/>
        <v>2.8368190143544747</v>
      </c>
      <c r="FV986" s="954">
        <f t="shared" si="72"/>
        <v>0.25454519999999997</v>
      </c>
      <c r="FW986" s="93"/>
      <c r="FX986" s="93"/>
      <c r="FY986" s="93"/>
      <c r="FZ986" s="93"/>
      <c r="GA986" s="93"/>
      <c r="GB986" s="93"/>
      <c r="GC986" s="260"/>
      <c r="GD986" s="260"/>
      <c r="GE986" s="260"/>
      <c r="GF986" s="260"/>
      <c r="GG986" s="260"/>
      <c r="GH986" s="260"/>
      <c r="GI986" s="260"/>
      <c r="GJ986" s="260"/>
      <c r="GK986" s="260"/>
      <c r="GL986" s="260"/>
      <c r="GM986" s="260"/>
      <c r="GN986" s="260"/>
      <c r="GO986" s="260"/>
      <c r="GP986" s="260"/>
      <c r="GQ986" s="260"/>
    </row>
    <row r="987" spans="1:199" s="63" customFormat="1" hidden="1" x14ac:dyDescent="0.25">
      <c r="A987" s="101">
        <v>868</v>
      </c>
      <c r="B987" s="228">
        <f>COUNTIFS($E$1:E987,E987,$G$1:G987,G987)</f>
        <v>1</v>
      </c>
      <c r="C987" s="228"/>
      <c r="D987" s="966">
        <v>11391</v>
      </c>
      <c r="E987" s="233" t="s">
        <v>2684</v>
      </c>
      <c r="F987" s="107" t="s">
        <v>2685</v>
      </c>
      <c r="G987" s="230">
        <v>410508079</v>
      </c>
      <c r="H987" s="230">
        <f t="shared" si="79"/>
        <v>78</v>
      </c>
      <c r="I987" s="107" t="s">
        <v>2672</v>
      </c>
      <c r="J987" s="107" t="s">
        <v>2686</v>
      </c>
      <c r="K987" s="749" t="s">
        <v>53</v>
      </c>
      <c r="L987" s="107" t="s">
        <v>48</v>
      </c>
      <c r="M987" s="230">
        <v>7</v>
      </c>
      <c r="N987" s="108" t="s">
        <v>760</v>
      </c>
      <c r="O987" s="108" t="s">
        <v>863</v>
      </c>
      <c r="P987" s="227"/>
      <c r="Q987" s="226" t="s">
        <v>2659</v>
      </c>
      <c r="R987" s="750"/>
      <c r="S987" s="750"/>
      <c r="T987" s="181"/>
      <c r="U987" s="799" t="s">
        <v>2670</v>
      </c>
      <c r="V987" s="799"/>
      <c r="W987" s="751" t="s">
        <v>2643</v>
      </c>
      <c r="X987" s="751"/>
      <c r="Y987" s="181"/>
      <c r="Z987" s="168"/>
      <c r="AA987" s="73"/>
      <c r="AB987" s="227" t="s">
        <v>2513</v>
      </c>
      <c r="AC987" s="86"/>
      <c r="AD987" s="755">
        <v>226</v>
      </c>
      <c r="AE987" s="755">
        <v>1500</v>
      </c>
      <c r="AH987" s="63" t="s">
        <v>161</v>
      </c>
      <c r="AI987" s="755">
        <v>150</v>
      </c>
      <c r="AK987" s="224"/>
      <c r="AL987" s="755"/>
      <c r="AM987" s="224"/>
      <c r="AN987" s="224"/>
      <c r="AO987" s="224"/>
      <c r="AP987" s="756">
        <v>13.6</v>
      </c>
      <c r="AQ987" s="757">
        <v>79.2</v>
      </c>
      <c r="AR987" s="781">
        <v>5.61</v>
      </c>
      <c r="AS987" s="759">
        <f t="shared" si="58"/>
        <v>98.41</v>
      </c>
      <c r="AT987" s="760">
        <f t="shared" si="59"/>
        <v>0.17171717171717171</v>
      </c>
      <c r="AU987" s="22">
        <f t="shared" si="60"/>
        <v>0.96333333333333337</v>
      </c>
      <c r="AV987" s="761">
        <f t="shared" si="61"/>
        <v>0.16035844829619147</v>
      </c>
      <c r="AW987" s="224">
        <v>11</v>
      </c>
      <c r="AX987" s="800">
        <v>0.27</v>
      </c>
      <c r="AY987" s="773">
        <v>1.97</v>
      </c>
      <c r="AZ987" s="224" t="s">
        <v>754</v>
      </c>
      <c r="BA987" s="763">
        <v>35.4</v>
      </c>
      <c r="BB987" s="87" t="s">
        <v>754</v>
      </c>
      <c r="BC987" s="69" t="s">
        <v>754</v>
      </c>
      <c r="BD987" s="69"/>
      <c r="BE987" s="224"/>
      <c r="BF987" s="224"/>
      <c r="BG987" s="224"/>
      <c r="BH987" s="224"/>
      <c r="BI987" s="87"/>
      <c r="BJ987" s="224">
        <v>26.8</v>
      </c>
      <c r="BK987" s="224">
        <v>73.2</v>
      </c>
      <c r="BL987" s="764">
        <f t="shared" si="62"/>
        <v>0.36612021857923499</v>
      </c>
      <c r="BM987" s="801">
        <v>0.11</v>
      </c>
      <c r="BN987" s="224" t="s">
        <v>754</v>
      </c>
      <c r="BO987" s="224">
        <v>93.8</v>
      </c>
      <c r="BP987" s="87">
        <v>47</v>
      </c>
      <c r="BQ987" s="159"/>
      <c r="BR987" s="766">
        <f t="shared" si="73"/>
        <v>47.440800000000003</v>
      </c>
      <c r="BS987" s="69">
        <v>73</v>
      </c>
      <c r="BT987" s="69">
        <v>7852</v>
      </c>
      <c r="BU987" s="766">
        <f t="shared" si="74"/>
        <v>27</v>
      </c>
      <c r="BV987" s="766">
        <f t="shared" si="75"/>
        <v>78.091200000000015</v>
      </c>
      <c r="BW987" s="69">
        <v>32.200000000000003</v>
      </c>
      <c r="BX987" s="768">
        <f t="shared" si="76"/>
        <v>25.502400000000002</v>
      </c>
      <c r="BY987" s="69">
        <v>27.7</v>
      </c>
      <c r="BZ987" s="768">
        <f t="shared" si="77"/>
        <v>21.938400000000001</v>
      </c>
      <c r="CA987" s="69">
        <v>38.700000000000003</v>
      </c>
      <c r="CB987" s="768">
        <f t="shared" si="78"/>
        <v>30.650400000000005</v>
      </c>
      <c r="CC987" s="766">
        <v>1.01</v>
      </c>
      <c r="CD987" s="224"/>
      <c r="CE987" s="224"/>
      <c r="CF987" s="224"/>
      <c r="CG987" s="224"/>
      <c r="CH987" s="224"/>
      <c r="CI987" s="224"/>
      <c r="CJ987" s="224"/>
      <c r="CK987" s="224"/>
      <c r="CL987" s="224"/>
      <c r="CM987" s="224"/>
      <c r="CN987" s="245"/>
      <c r="CO987" s="18"/>
      <c r="CP987" s="18"/>
      <c r="CQ987" s="18"/>
      <c r="CR987" s="18"/>
      <c r="CS987" s="18"/>
      <c r="CT987" s="18"/>
      <c r="CU987" s="769"/>
      <c r="CV987" s="86"/>
      <c r="CW987" s="224"/>
      <c r="CX987" s="224"/>
      <c r="CY987" s="224"/>
      <c r="CZ987" s="224" t="s">
        <v>927</v>
      </c>
      <c r="DA987" s="770" t="s">
        <v>927</v>
      </c>
      <c r="DB987" s="776"/>
      <c r="DC987" s="802" t="s">
        <v>2609</v>
      </c>
      <c r="DD987" s="224"/>
      <c r="DE987" s="224"/>
      <c r="DF987" s="224"/>
      <c r="DG987" s="224"/>
      <c r="DH987" s="224"/>
      <c r="DI987" s="68"/>
      <c r="DJ987" s="224"/>
      <c r="DK987" s="224"/>
      <c r="DL987" s="224"/>
      <c r="DM987" s="224"/>
      <c r="DN987" s="65" t="s">
        <v>1151</v>
      </c>
      <c r="DO987" s="224"/>
      <c r="DP987" s="545" t="s">
        <v>161</v>
      </c>
      <c r="DQ987" s="230"/>
      <c r="DR987" s="547"/>
      <c r="DS987" s="547"/>
      <c r="DT987" s="230"/>
      <c r="DU987" s="230"/>
      <c r="DV987" s="230"/>
      <c r="DW987" s="230"/>
      <c r="DX987" s="230"/>
      <c r="DY987" s="230"/>
      <c r="DZ987" s="230"/>
      <c r="EA987" s="230"/>
      <c r="EB987" s="230"/>
      <c r="EC987" s="230"/>
      <c r="ED987" s="230"/>
      <c r="EE987" s="230"/>
      <c r="EF987" s="230"/>
      <c r="EG987" s="230"/>
      <c r="EH987" s="547"/>
      <c r="EI987" s="282"/>
      <c r="EJ987" s="282"/>
      <c r="EK987" s="457"/>
      <c r="EL987" s="457"/>
      <c r="EM987" s="457"/>
      <c r="EN987" s="457"/>
      <c r="EO987" s="457"/>
      <c r="EP987" s="548"/>
      <c r="EQ987" s="548"/>
      <c r="ER987" s="457"/>
      <c r="ES987" s="548"/>
      <c r="ET987" s="548"/>
      <c r="EU987" s="457"/>
      <c r="EV987" s="457"/>
      <c r="EW987" s="233"/>
      <c r="EX987" s="992">
        <v>75</v>
      </c>
      <c r="EY987" s="950">
        <v>7265</v>
      </c>
      <c r="EZ987" s="950">
        <v>4000</v>
      </c>
      <c r="FA987" s="950">
        <v>38220</v>
      </c>
      <c r="FB987" s="950">
        <v>1792</v>
      </c>
      <c r="FC987" s="951">
        <f t="shared" si="69"/>
        <v>228.30080000000001</v>
      </c>
      <c r="FD987" s="607">
        <f t="shared" si="70"/>
        <v>1598.1056000000001</v>
      </c>
      <c r="FE987" s="93"/>
      <c r="FF987" s="93"/>
      <c r="FG987" s="93"/>
      <c r="FH987" s="93"/>
      <c r="FI987" s="589"/>
      <c r="FJ987" s="589"/>
      <c r="FK987" s="589"/>
      <c r="FL987" s="591"/>
      <c r="FM987" s="952"/>
      <c r="FN987" s="952"/>
      <c r="FO987" s="953"/>
      <c r="FP987" s="544"/>
      <c r="FQ987" s="93"/>
      <c r="FR987" s="101"/>
      <c r="FS987" s="954">
        <f t="shared" si="80"/>
        <v>0.22600000000000001</v>
      </c>
      <c r="FT987" s="93"/>
      <c r="FU987" s="955">
        <f t="shared" si="71"/>
        <v>24.666207845836201</v>
      </c>
      <c r="FV987" s="954">
        <f t="shared" si="72"/>
        <v>0.2283008</v>
      </c>
      <c r="FW987" s="93"/>
      <c r="FX987" s="93"/>
      <c r="FY987" s="93"/>
      <c r="FZ987" s="93"/>
      <c r="GA987" s="93"/>
      <c r="GB987" s="93"/>
      <c r="GC987" s="260"/>
      <c r="GD987" s="260"/>
      <c r="GE987" s="260"/>
      <c r="GF987" s="260"/>
      <c r="GG987" s="260"/>
      <c r="GH987" s="260"/>
      <c r="GI987" s="260"/>
      <c r="GJ987" s="260"/>
      <c r="GK987" s="260"/>
      <c r="GL987" s="260"/>
      <c r="GM987" s="260"/>
      <c r="GN987" s="260"/>
      <c r="GO987" s="260"/>
      <c r="GP987" s="260"/>
      <c r="GQ987" s="260"/>
    </row>
    <row r="988" spans="1:199" s="63" customFormat="1" hidden="1" x14ac:dyDescent="0.25">
      <c r="A988" s="101">
        <v>869</v>
      </c>
      <c r="B988" s="228">
        <f>COUNTIFS($E$1:E988,E988,$G$1:G988,G988)</f>
        <v>1</v>
      </c>
      <c r="C988" s="228"/>
      <c r="D988" s="966">
        <v>11392</v>
      </c>
      <c r="E988" s="233" t="s">
        <v>645</v>
      </c>
      <c r="F988" s="107" t="s">
        <v>58</v>
      </c>
      <c r="G988" s="230">
        <v>6257110563</v>
      </c>
      <c r="H988" s="230">
        <f t="shared" si="79"/>
        <v>57</v>
      </c>
      <c r="I988" s="107" t="s">
        <v>2672</v>
      </c>
      <c r="J988" s="107" t="s">
        <v>2687</v>
      </c>
      <c r="K988" s="749" t="s">
        <v>53</v>
      </c>
      <c r="L988" s="107" t="s">
        <v>48</v>
      </c>
      <c r="M988" s="230">
        <v>3</v>
      </c>
      <c r="N988" s="108" t="s">
        <v>760</v>
      </c>
      <c r="O988" s="108" t="s">
        <v>863</v>
      </c>
      <c r="P988" s="227"/>
      <c r="Q988" s="226" t="s">
        <v>2659</v>
      </c>
      <c r="R988" s="750"/>
      <c r="S988" s="750"/>
      <c r="T988" s="181"/>
      <c r="U988" s="799" t="s">
        <v>2670</v>
      </c>
      <c r="V988" s="799"/>
      <c r="W988" s="751" t="s">
        <v>2643</v>
      </c>
      <c r="X988" s="751"/>
      <c r="Y988" s="181"/>
      <c r="Z988" s="168"/>
      <c r="AA988" s="73"/>
      <c r="AB988" s="227" t="s">
        <v>2513</v>
      </c>
      <c r="AC988" s="86"/>
      <c r="AD988" s="755">
        <v>315</v>
      </c>
      <c r="AE988" s="755">
        <v>945</v>
      </c>
      <c r="AH988" s="63" t="s">
        <v>158</v>
      </c>
      <c r="AI988" s="755">
        <v>100</v>
      </c>
      <c r="AK988" s="224"/>
      <c r="AL988" s="755"/>
      <c r="AM988" s="224"/>
      <c r="AN988" s="224"/>
      <c r="AO988" s="224"/>
      <c r="AP988" s="756">
        <v>33.700000000000003</v>
      </c>
      <c r="AQ988" s="757">
        <v>62.5</v>
      </c>
      <c r="AR988" s="781">
        <v>3.88</v>
      </c>
      <c r="AS988" s="759">
        <f t="shared" si="58"/>
        <v>100.08</v>
      </c>
      <c r="AT988" s="760">
        <f t="shared" si="59"/>
        <v>0.53920000000000001</v>
      </c>
      <c r="AU988" s="22">
        <f t="shared" si="60"/>
        <v>2.0920960000000002</v>
      </c>
      <c r="AV988" s="761">
        <f t="shared" si="61"/>
        <v>0.50768303705935536</v>
      </c>
      <c r="AW988" s="224">
        <v>29.9</v>
      </c>
      <c r="AX988" s="800">
        <v>0.7</v>
      </c>
      <c r="AY988" s="773">
        <v>2.0699999999999998</v>
      </c>
      <c r="AZ988" s="224" t="s">
        <v>754</v>
      </c>
      <c r="BA988" s="763">
        <v>37.299999999999997</v>
      </c>
      <c r="BB988" s="87" t="s">
        <v>754</v>
      </c>
      <c r="BC988" s="69" t="s">
        <v>754</v>
      </c>
      <c r="BD988" s="69"/>
      <c r="BE988" s="224"/>
      <c r="BF988" s="224"/>
      <c r="BG988" s="224"/>
      <c r="BH988" s="224"/>
      <c r="BI988" s="87"/>
      <c r="BJ988" s="224">
        <v>50.1</v>
      </c>
      <c r="BK988" s="224">
        <v>49.9</v>
      </c>
      <c r="BL988" s="764">
        <f t="shared" si="62"/>
        <v>1.0040080160320641</v>
      </c>
      <c r="BM988" s="801">
        <v>0.32</v>
      </c>
      <c r="BN988" s="224" t="s">
        <v>754</v>
      </c>
      <c r="BO988" s="224">
        <v>88.1</v>
      </c>
      <c r="BP988" s="87">
        <v>31.5</v>
      </c>
      <c r="BQ988" s="159"/>
      <c r="BR988" s="766">
        <f t="shared" si="73"/>
        <v>35.375</v>
      </c>
      <c r="BS988" s="69">
        <v>95.5</v>
      </c>
      <c r="BT988" s="69">
        <v>9136</v>
      </c>
      <c r="BU988" s="766">
        <f t="shared" si="74"/>
        <v>4.5</v>
      </c>
      <c r="BV988" s="766">
        <f t="shared" si="75"/>
        <v>61.5</v>
      </c>
      <c r="BW988" s="69">
        <v>17.3</v>
      </c>
      <c r="BX988" s="768">
        <f t="shared" si="76"/>
        <v>10.8125</v>
      </c>
      <c r="BY988" s="69">
        <v>39.299999999999997</v>
      </c>
      <c r="BZ988" s="768">
        <f t="shared" si="77"/>
        <v>24.5625</v>
      </c>
      <c r="CA988" s="69">
        <v>41.8</v>
      </c>
      <c r="CB988" s="768">
        <f t="shared" si="78"/>
        <v>26.125</v>
      </c>
      <c r="CC988" s="766">
        <v>1.33</v>
      </c>
      <c r="CD988" s="224"/>
      <c r="CE988" s="224"/>
      <c r="CF988" s="224"/>
      <c r="CG988" s="224"/>
      <c r="CH988" s="224"/>
      <c r="CI988" s="224"/>
      <c r="CJ988" s="224"/>
      <c r="CK988" s="224"/>
      <c r="CL988" s="224"/>
      <c r="CM988" s="224"/>
      <c r="CN988" s="245"/>
      <c r="CO988" s="18"/>
      <c r="CP988" s="18"/>
      <c r="CQ988" s="18"/>
      <c r="CR988" s="18"/>
      <c r="CS988" s="18"/>
      <c r="CT988" s="18"/>
      <c r="CU988" s="769"/>
      <c r="CV988" s="86"/>
      <c r="CW988" s="224"/>
      <c r="CX988" s="224"/>
      <c r="CY988" s="224"/>
      <c r="CZ988" s="224" t="s">
        <v>935</v>
      </c>
      <c r="DA988" s="770" t="s">
        <v>935</v>
      </c>
      <c r="DB988" s="776"/>
      <c r="DC988" s="802" t="s">
        <v>2688</v>
      </c>
      <c r="DD988" s="224"/>
      <c r="DE988" s="224"/>
      <c r="DF988" s="224"/>
      <c r="DG988" s="224"/>
      <c r="DH988" s="224"/>
      <c r="DI988" s="68"/>
      <c r="DJ988" s="224"/>
      <c r="DK988" s="224"/>
      <c r="DL988" s="224"/>
      <c r="DM988" s="224"/>
      <c r="DN988" s="65" t="s">
        <v>1152</v>
      </c>
      <c r="DO988" s="224"/>
      <c r="DP988" s="545" t="s">
        <v>158</v>
      </c>
      <c r="DQ988" s="230"/>
      <c r="DR988" s="547"/>
      <c r="DS988" s="547"/>
      <c r="DT988" s="230"/>
      <c r="DU988" s="230"/>
      <c r="DV988" s="230"/>
      <c r="DW988" s="230"/>
      <c r="DX988" s="230"/>
      <c r="DY988" s="230"/>
      <c r="DZ988" s="230"/>
      <c r="EA988" s="230"/>
      <c r="EB988" s="230"/>
      <c r="EC988" s="230"/>
      <c r="ED988" s="230"/>
      <c r="EE988" s="230"/>
      <c r="EF988" s="230"/>
      <c r="EG988" s="230"/>
      <c r="EH988" s="547"/>
      <c r="EI988" s="282"/>
      <c r="EJ988" s="282"/>
      <c r="EK988" s="457"/>
      <c r="EL988" s="457"/>
      <c r="EM988" s="457"/>
      <c r="EN988" s="457"/>
      <c r="EO988" s="457"/>
      <c r="EP988" s="548"/>
      <c r="EQ988" s="548"/>
      <c r="ER988" s="457"/>
      <c r="ES988" s="548"/>
      <c r="ET988" s="548"/>
      <c r="EU988" s="457"/>
      <c r="EV988" s="457"/>
      <c r="EW988" s="233"/>
      <c r="EX988" s="992">
        <v>75</v>
      </c>
      <c r="EY988" s="950">
        <v>6123</v>
      </c>
      <c r="EZ988" s="950">
        <v>4000</v>
      </c>
      <c r="FA988" s="950">
        <v>38220</v>
      </c>
      <c r="FB988" s="950">
        <v>2832</v>
      </c>
      <c r="FC988" s="951">
        <f t="shared" si="69"/>
        <v>360.79679999999996</v>
      </c>
      <c r="FD988" s="607">
        <f t="shared" si="70"/>
        <v>1082.3903999999998</v>
      </c>
      <c r="FE988" s="93"/>
      <c r="FF988" s="93"/>
      <c r="FG988" s="93"/>
      <c r="FH988" s="93"/>
      <c r="FI988" s="589"/>
      <c r="FJ988" s="589"/>
      <c r="FK988" s="589"/>
      <c r="FL988" s="591"/>
      <c r="FM988" s="952"/>
      <c r="FN988" s="952"/>
      <c r="FO988" s="953"/>
      <c r="FP988" s="544"/>
      <c r="FQ988" s="93"/>
      <c r="FR988" s="101"/>
      <c r="FS988" s="954">
        <f t="shared" si="80"/>
        <v>0.315</v>
      </c>
      <c r="FT988" s="93"/>
      <c r="FU988" s="955">
        <f t="shared" si="71"/>
        <v>46.25183733463988</v>
      </c>
      <c r="FV988" s="954">
        <f t="shared" si="72"/>
        <v>0.36079679999999997</v>
      </c>
      <c r="FW988" s="93"/>
      <c r="FX988" s="93"/>
      <c r="FY988" s="93"/>
      <c r="FZ988" s="93"/>
      <c r="GA988" s="93"/>
      <c r="GB988" s="93"/>
      <c r="GC988" s="260"/>
      <c r="GD988" s="260"/>
      <c r="GE988" s="260"/>
      <c r="GF988" s="260"/>
      <c r="GG988" s="260"/>
      <c r="GH988" s="260"/>
      <c r="GI988" s="260"/>
      <c r="GJ988" s="260"/>
      <c r="GK988" s="260"/>
      <c r="GL988" s="260"/>
      <c r="GM988" s="260"/>
      <c r="GN988" s="260"/>
      <c r="GO988" s="260"/>
      <c r="GP988" s="260"/>
      <c r="GQ988" s="260"/>
    </row>
    <row r="989" spans="1:199" s="63" customFormat="1" hidden="1" x14ac:dyDescent="0.25">
      <c r="A989" s="101">
        <v>870</v>
      </c>
      <c r="B989" s="228">
        <f>COUNTIFS($E$1:E989,E989,$G$1:G989,G989)</f>
        <v>2</v>
      </c>
      <c r="C989" s="228"/>
      <c r="D989" s="966">
        <v>11393</v>
      </c>
      <c r="E989" s="233" t="s">
        <v>1952</v>
      </c>
      <c r="F989" s="107" t="s">
        <v>73</v>
      </c>
      <c r="G989" s="230">
        <v>520920206</v>
      </c>
      <c r="H989" s="230">
        <f t="shared" si="79"/>
        <v>67</v>
      </c>
      <c r="I989" s="107" t="s">
        <v>2672</v>
      </c>
      <c r="J989" s="107" t="s">
        <v>2689</v>
      </c>
      <c r="K989" s="749" t="s">
        <v>53</v>
      </c>
      <c r="L989" s="107" t="s">
        <v>48</v>
      </c>
      <c r="M989" s="230">
        <v>6</v>
      </c>
      <c r="N989" s="108" t="s">
        <v>760</v>
      </c>
      <c r="O989" s="108" t="s">
        <v>863</v>
      </c>
      <c r="P989" s="227"/>
      <c r="Q989" s="226" t="s">
        <v>2659</v>
      </c>
      <c r="R989" s="750"/>
      <c r="S989" s="750"/>
      <c r="T989" s="181"/>
      <c r="U989" s="799" t="s">
        <v>2670</v>
      </c>
      <c r="V989" s="799"/>
      <c r="W989" s="751" t="s">
        <v>2643</v>
      </c>
      <c r="X989" s="751"/>
      <c r="Y989" s="181"/>
      <c r="Z989" s="168"/>
      <c r="AA989" s="73"/>
      <c r="AB989" s="227" t="s">
        <v>2513</v>
      </c>
      <c r="AC989" s="86"/>
      <c r="AD989" s="755">
        <v>111</v>
      </c>
      <c r="AE989" s="755">
        <v>664</v>
      </c>
      <c r="AH989" s="63" t="s">
        <v>158</v>
      </c>
      <c r="AI989" s="755">
        <v>50</v>
      </c>
      <c r="AK989" s="224"/>
      <c r="AL989" s="755"/>
      <c r="AM989" s="224"/>
      <c r="AN989" s="224"/>
      <c r="AO989" s="224"/>
      <c r="AP989" s="756">
        <v>20.7</v>
      </c>
      <c r="AQ989" s="757">
        <v>61.6</v>
      </c>
      <c r="AR989" s="781">
        <v>15.6</v>
      </c>
      <c r="AS989" s="759">
        <f t="shared" si="58"/>
        <v>97.9</v>
      </c>
      <c r="AT989" s="760">
        <f t="shared" si="59"/>
        <v>0.33603896103896103</v>
      </c>
      <c r="AU989" s="22">
        <f t="shared" si="60"/>
        <v>5.2422077922077923</v>
      </c>
      <c r="AV989" s="761">
        <f t="shared" si="61"/>
        <v>0.26813471502590669</v>
      </c>
      <c r="AW989" s="224">
        <v>19.899999999999999</v>
      </c>
      <c r="AX989" s="800">
        <v>0.15</v>
      </c>
      <c r="AY989" s="773">
        <v>0.7</v>
      </c>
      <c r="AZ989" s="224" t="s">
        <v>754</v>
      </c>
      <c r="BA989" s="763">
        <v>69.2</v>
      </c>
      <c r="BB989" s="87" t="s">
        <v>754</v>
      </c>
      <c r="BC989" s="69" t="s">
        <v>754</v>
      </c>
      <c r="BD989" s="69"/>
      <c r="BE989" s="224"/>
      <c r="BF989" s="224"/>
      <c r="BG989" s="224"/>
      <c r="BH989" s="224"/>
      <c r="BI989" s="87"/>
      <c r="BJ989" s="224">
        <v>31.2</v>
      </c>
      <c r="BK989" s="224">
        <v>68.8</v>
      </c>
      <c r="BL989" s="764">
        <f t="shared" si="62"/>
        <v>0.45348837209302328</v>
      </c>
      <c r="BM989" s="801">
        <v>0.59</v>
      </c>
      <c r="BN989" s="224" t="s">
        <v>754</v>
      </c>
      <c r="BO989" s="224">
        <v>97.1</v>
      </c>
      <c r="BP989" s="87">
        <v>80.2</v>
      </c>
      <c r="BQ989" s="159"/>
      <c r="BR989" s="766">
        <f t="shared" si="73"/>
        <v>45.337600000000002</v>
      </c>
      <c r="BS989" s="69">
        <v>95.8</v>
      </c>
      <c r="BT989" s="69">
        <v>17988</v>
      </c>
      <c r="BU989" s="766">
        <f t="shared" si="74"/>
        <v>4.2000000000000028</v>
      </c>
      <c r="BV989" s="766">
        <f t="shared" si="75"/>
        <v>60.984000000000002</v>
      </c>
      <c r="BW989" s="69">
        <v>27</v>
      </c>
      <c r="BX989" s="768">
        <f t="shared" si="76"/>
        <v>16.632000000000001</v>
      </c>
      <c r="BY989" s="69">
        <v>46.6</v>
      </c>
      <c r="BZ989" s="768">
        <f t="shared" si="77"/>
        <v>28.7056</v>
      </c>
      <c r="CA989" s="69">
        <v>25.4</v>
      </c>
      <c r="CB989" s="768">
        <f t="shared" si="78"/>
        <v>15.646399999999998</v>
      </c>
      <c r="CC989" s="766">
        <v>0.23</v>
      </c>
      <c r="CD989" s="224"/>
      <c r="CE989" s="224"/>
      <c r="CF989" s="224"/>
      <c r="CG989" s="224"/>
      <c r="CH989" s="224"/>
      <c r="CI989" s="224"/>
      <c r="CJ989" s="224"/>
      <c r="CK989" s="224"/>
      <c r="CL989" s="224"/>
      <c r="CM989" s="224"/>
      <c r="CN989" s="245"/>
      <c r="CO989" s="18"/>
      <c r="CP989" s="18"/>
      <c r="CQ989" s="18"/>
      <c r="CR989" s="18"/>
      <c r="CS989" s="18"/>
      <c r="CT989" s="18"/>
      <c r="CU989" s="769"/>
      <c r="CV989" s="86"/>
      <c r="CW989" s="224"/>
      <c r="CX989" s="224"/>
      <c r="CY989" s="224"/>
      <c r="CZ989" s="224" t="s">
        <v>927</v>
      </c>
      <c r="DA989" s="770" t="s">
        <v>927</v>
      </c>
      <c r="DB989" s="776"/>
      <c r="DC989" s="802" t="s">
        <v>2549</v>
      </c>
      <c r="DD989" s="224"/>
      <c r="DE989" s="224"/>
      <c r="DF989" s="224"/>
      <c r="DG989" s="224"/>
      <c r="DH989" s="224"/>
      <c r="DI989" s="68"/>
      <c r="DJ989" s="224"/>
      <c r="DK989" s="224"/>
      <c r="DL989" s="224"/>
      <c r="DM989" s="224"/>
      <c r="DN989" s="65" t="s">
        <v>1151</v>
      </c>
      <c r="DO989" s="224"/>
      <c r="DP989" s="545" t="s">
        <v>158</v>
      </c>
      <c r="DQ989" s="230"/>
      <c r="DR989" s="547"/>
      <c r="DS989" s="547"/>
      <c r="DT989" s="230"/>
      <c r="DU989" s="230"/>
      <c r="DV989" s="230"/>
      <c r="DW989" s="230"/>
      <c r="DX989" s="230"/>
      <c r="DY989" s="230"/>
      <c r="DZ989" s="230"/>
      <c r="EA989" s="230"/>
      <c r="EB989" s="230"/>
      <c r="EC989" s="230"/>
      <c r="ED989" s="230"/>
      <c r="EE989" s="230"/>
      <c r="EF989" s="230"/>
      <c r="EG989" s="230"/>
      <c r="EH989" s="547"/>
      <c r="EI989" s="282"/>
      <c r="EJ989" s="282"/>
      <c r="EK989" s="457"/>
      <c r="EL989" s="457"/>
      <c r="EM989" s="457"/>
      <c r="EN989" s="457"/>
      <c r="EO989" s="457"/>
      <c r="EP989" s="548"/>
      <c r="EQ989" s="548"/>
      <c r="ER989" s="457"/>
      <c r="ES989" s="548"/>
      <c r="ET989" s="548"/>
      <c r="EU989" s="457"/>
      <c r="EV989" s="457"/>
      <c r="EW989" s="233"/>
      <c r="EX989" s="992">
        <v>75</v>
      </c>
      <c r="EY989" s="950">
        <v>4498</v>
      </c>
      <c r="EZ989" s="950">
        <v>4000</v>
      </c>
      <c r="FA989" s="950">
        <v>38220</v>
      </c>
      <c r="FB989" s="950">
        <v>923</v>
      </c>
      <c r="FC989" s="951">
        <f t="shared" si="69"/>
        <v>117.59020000000001</v>
      </c>
      <c r="FD989" s="607">
        <f t="shared" si="70"/>
        <v>705.54120000000012</v>
      </c>
      <c r="FE989" s="93"/>
      <c r="FF989" s="93"/>
      <c r="FG989" s="93"/>
      <c r="FH989" s="93"/>
      <c r="FI989" s="589"/>
      <c r="FJ989" s="589"/>
      <c r="FK989" s="589"/>
      <c r="FL989" s="591"/>
      <c r="FM989" s="952"/>
      <c r="FN989" s="952"/>
      <c r="FO989" s="953"/>
      <c r="FP989" s="544"/>
      <c r="FQ989" s="93"/>
      <c r="FR989" s="101"/>
      <c r="FS989" s="954">
        <f t="shared" si="80"/>
        <v>0.111</v>
      </c>
      <c r="FT989" s="93"/>
      <c r="FU989" s="955">
        <f t="shared" si="71"/>
        <v>20.520231213872833</v>
      </c>
      <c r="FV989" s="954">
        <f t="shared" si="72"/>
        <v>0.11759020000000001</v>
      </c>
      <c r="FW989" s="93"/>
      <c r="FX989" s="93"/>
      <c r="FY989" s="93"/>
      <c r="FZ989" s="93"/>
      <c r="GA989" s="93"/>
      <c r="GB989" s="93"/>
      <c r="GC989" s="260"/>
      <c r="GD989" s="260"/>
      <c r="GE989" s="260"/>
      <c r="GF989" s="260"/>
      <c r="GG989" s="260"/>
      <c r="GH989" s="260"/>
      <c r="GI989" s="260"/>
      <c r="GJ989" s="260"/>
      <c r="GK989" s="260"/>
      <c r="GL989" s="260"/>
      <c r="GM989" s="260"/>
      <c r="GN989" s="260"/>
      <c r="GO989" s="260"/>
      <c r="GP989" s="260"/>
      <c r="GQ989" s="260"/>
    </row>
    <row r="990" spans="1:199" s="63" customFormat="1" hidden="1" x14ac:dyDescent="0.25">
      <c r="A990" s="101">
        <v>871</v>
      </c>
      <c r="B990" s="228">
        <f>COUNTIFS($E$1:E990,E990,$G$1:G990,G990)</f>
        <v>1</v>
      </c>
      <c r="C990" s="228"/>
      <c r="D990" s="966">
        <v>11402</v>
      </c>
      <c r="E990" s="233" t="s">
        <v>2690</v>
      </c>
      <c r="F990" s="107" t="s">
        <v>650</v>
      </c>
      <c r="G990" s="230">
        <v>365226415</v>
      </c>
      <c r="H990" s="230">
        <f t="shared" si="79"/>
        <v>83</v>
      </c>
      <c r="I990" s="107" t="s">
        <v>2691</v>
      </c>
      <c r="J990" s="107" t="s">
        <v>34</v>
      </c>
      <c r="K990" s="749" t="s">
        <v>28</v>
      </c>
      <c r="L990" s="107" t="s">
        <v>48</v>
      </c>
      <c r="M990" s="230">
        <v>15</v>
      </c>
      <c r="N990" s="108">
        <v>8</v>
      </c>
      <c r="O990" s="108" t="s">
        <v>863</v>
      </c>
      <c r="P990" s="227"/>
      <c r="Q990" s="226" t="s">
        <v>2659</v>
      </c>
      <c r="R990" s="750"/>
      <c r="S990" s="750"/>
      <c r="T990" s="181"/>
      <c r="U990" s="799" t="s">
        <v>2670</v>
      </c>
      <c r="V990" s="799"/>
      <c r="W990" s="751" t="s">
        <v>2643</v>
      </c>
      <c r="X990" s="751"/>
      <c r="Y990" s="181"/>
      <c r="Z990" s="168"/>
      <c r="AA990" s="73"/>
      <c r="AB990" s="227" t="s">
        <v>2513</v>
      </c>
      <c r="AC990" s="86"/>
      <c r="AD990" s="755">
        <v>694</v>
      </c>
      <c r="AE990" s="755">
        <v>1300</v>
      </c>
      <c r="AH990" s="63" t="s">
        <v>351</v>
      </c>
      <c r="AI990" s="755">
        <v>150</v>
      </c>
      <c r="AK990" s="224"/>
      <c r="AL990" s="755"/>
      <c r="AM990" s="224"/>
      <c r="AN990" s="224"/>
      <c r="AO990" s="224"/>
      <c r="AP990" s="756">
        <v>33.200000000000003</v>
      </c>
      <c r="AQ990" s="757">
        <v>17.7</v>
      </c>
      <c r="AR990" s="781">
        <v>46.3</v>
      </c>
      <c r="AS990" s="759">
        <f t="shared" si="58"/>
        <v>97.2</v>
      </c>
      <c r="AT990" s="760">
        <f t="shared" si="59"/>
        <v>1.8757062146892658</v>
      </c>
      <c r="AU990" s="22">
        <f t="shared" si="60"/>
        <v>86.845197740113008</v>
      </c>
      <c r="AV990" s="761">
        <f t="shared" si="61"/>
        <v>0.51875000000000004</v>
      </c>
      <c r="AW990" s="224">
        <v>24.6</v>
      </c>
      <c r="AX990" s="800">
        <v>1.73</v>
      </c>
      <c r="AY990" s="773">
        <v>5.21</v>
      </c>
      <c r="AZ990" s="224" t="s">
        <v>754</v>
      </c>
      <c r="BA990" s="763">
        <v>5.5</v>
      </c>
      <c r="BB990" s="87" t="s">
        <v>754</v>
      </c>
      <c r="BC990" s="69" t="s">
        <v>754</v>
      </c>
      <c r="BD990" s="69"/>
      <c r="BE990" s="224"/>
      <c r="BF990" s="224"/>
      <c r="BG990" s="224"/>
      <c r="BH990" s="224"/>
      <c r="BI990" s="87"/>
      <c r="BJ990" s="224">
        <v>42.5</v>
      </c>
      <c r="BK990" s="224">
        <v>57.5</v>
      </c>
      <c r="BL990" s="764">
        <f t="shared" si="62"/>
        <v>0.73913043478260865</v>
      </c>
      <c r="BM990" s="801">
        <v>0.24</v>
      </c>
      <c r="BN990" s="224" t="s">
        <v>754</v>
      </c>
      <c r="BO990" s="224">
        <v>60.5</v>
      </c>
      <c r="BP990" s="87">
        <v>59.6</v>
      </c>
      <c r="BQ990" s="159"/>
      <c r="BR990" s="766" t="s">
        <v>754</v>
      </c>
      <c r="BS990" s="69">
        <v>78.400000000000006</v>
      </c>
      <c r="BT990" s="69">
        <v>9074</v>
      </c>
      <c r="BU990" s="766">
        <f t="shared" si="74"/>
        <v>21.599999999999994</v>
      </c>
      <c r="BV990" s="766" t="s">
        <v>754</v>
      </c>
      <c r="BW990" s="766" t="s">
        <v>754</v>
      </c>
      <c r="BX990" s="766" t="s">
        <v>754</v>
      </c>
      <c r="BY990" s="766" t="s">
        <v>754</v>
      </c>
      <c r="BZ990" s="766" t="s">
        <v>754</v>
      </c>
      <c r="CA990" s="766" t="s">
        <v>754</v>
      </c>
      <c r="CB990" s="766" t="s">
        <v>754</v>
      </c>
      <c r="CC990" s="766">
        <v>0</v>
      </c>
      <c r="CD990" s="224"/>
      <c r="CE990" s="224"/>
      <c r="CF990" s="224"/>
      <c r="CG990" s="224"/>
      <c r="CH990" s="224"/>
      <c r="CI990" s="224"/>
      <c r="CJ990" s="224"/>
      <c r="CK990" s="224"/>
      <c r="CL990" s="224"/>
      <c r="CM990" s="224"/>
      <c r="CN990" s="245"/>
      <c r="CO990" s="18"/>
      <c r="CP990" s="18"/>
      <c r="CQ990" s="18"/>
      <c r="CR990" s="18"/>
      <c r="CS990" s="18"/>
      <c r="CT990" s="18"/>
      <c r="CU990" s="769"/>
      <c r="CV990" s="86"/>
      <c r="CW990" s="224"/>
      <c r="CX990" s="224"/>
      <c r="CY990" s="224"/>
      <c r="CZ990" s="224" t="s">
        <v>1291</v>
      </c>
      <c r="DA990" s="770" t="s">
        <v>1291</v>
      </c>
      <c r="DB990" s="776"/>
      <c r="DC990" s="776"/>
      <c r="DD990" s="224"/>
      <c r="DE990" s="224"/>
      <c r="DF990" s="224"/>
      <c r="DG990" s="224"/>
      <c r="DH990" s="224"/>
      <c r="DI990" s="68"/>
      <c r="DJ990" s="224"/>
      <c r="DK990" s="224"/>
      <c r="DL990" s="224"/>
      <c r="DM990" s="224"/>
      <c r="DN990" s="65" t="s">
        <v>1152</v>
      </c>
      <c r="DO990" s="224"/>
      <c r="DP990" s="545" t="s">
        <v>351</v>
      </c>
      <c r="DQ990" s="230"/>
      <c r="DR990" s="547"/>
      <c r="DS990" s="547"/>
      <c r="DT990" s="230"/>
      <c r="DU990" s="230"/>
      <c r="DV990" s="230"/>
      <c r="DW990" s="230"/>
      <c r="DX990" s="230"/>
      <c r="DY990" s="230"/>
      <c r="DZ990" s="230"/>
      <c r="EA990" s="230"/>
      <c r="EB990" s="230"/>
      <c r="EC990" s="230"/>
      <c r="ED990" s="230"/>
      <c r="EE990" s="230"/>
      <c r="EF990" s="230"/>
      <c r="EG990" s="230"/>
      <c r="EH990" s="547"/>
      <c r="EI990" s="282"/>
      <c r="EJ990" s="282"/>
      <c r="EK990" s="457"/>
      <c r="EL990" s="457"/>
      <c r="EM990" s="457"/>
      <c r="EN990" s="457"/>
      <c r="EO990" s="457"/>
      <c r="EP990" s="548"/>
      <c r="EQ990" s="548"/>
      <c r="ER990" s="457"/>
      <c r="ES990" s="548"/>
      <c r="ET990" s="548"/>
      <c r="EU990" s="457"/>
      <c r="EV990" s="457"/>
      <c r="EW990" s="233"/>
      <c r="EX990" s="992">
        <v>75</v>
      </c>
      <c r="EY990" s="950">
        <v>53671</v>
      </c>
      <c r="EZ990" s="950">
        <v>4000</v>
      </c>
      <c r="FA990" s="950">
        <v>38220</v>
      </c>
      <c r="FB990" s="950">
        <v>706</v>
      </c>
      <c r="FC990" s="951">
        <f t="shared" si="69"/>
        <v>89.944400000000002</v>
      </c>
      <c r="FD990" s="607">
        <f t="shared" si="70"/>
        <v>1349.1659999999999</v>
      </c>
      <c r="FE990" s="93"/>
      <c r="FF990" s="93"/>
      <c r="FG990" s="93"/>
      <c r="FH990" s="93"/>
      <c r="FI990" s="589"/>
      <c r="FJ990" s="589"/>
      <c r="FK990" s="589"/>
      <c r="FL990" s="591"/>
      <c r="FM990" s="952"/>
      <c r="FN990" s="952"/>
      <c r="FO990" s="953"/>
      <c r="FP990" s="544"/>
      <c r="FQ990" s="93"/>
      <c r="FR990" s="101"/>
      <c r="FS990" s="954">
        <f t="shared" si="80"/>
        <v>0.69399999999999995</v>
      </c>
      <c r="FT990" s="93"/>
      <c r="FU990" s="955">
        <f t="shared" si="71"/>
        <v>1.3154217361331073</v>
      </c>
      <c r="FV990" s="954">
        <f t="shared" si="72"/>
        <v>8.9944400000000008E-2</v>
      </c>
      <c r="FW990" s="93"/>
      <c r="FX990" s="93"/>
      <c r="FY990" s="93"/>
      <c r="FZ990" s="93"/>
      <c r="GA990" s="93"/>
      <c r="GB990" s="93"/>
      <c r="GC990" s="260"/>
      <c r="GD990" s="260"/>
      <c r="GE990" s="260"/>
      <c r="GF990" s="260"/>
      <c r="GG990" s="260"/>
      <c r="GH990" s="260"/>
      <c r="GI990" s="260"/>
      <c r="GJ990" s="260"/>
      <c r="GK990" s="260"/>
      <c r="GL990" s="260"/>
      <c r="GM990" s="260"/>
      <c r="GN990" s="260"/>
      <c r="GO990" s="260"/>
      <c r="GP990" s="260"/>
      <c r="GQ990" s="260"/>
    </row>
    <row r="991" spans="1:199" s="63" customFormat="1" hidden="1" x14ac:dyDescent="0.25">
      <c r="A991" s="101">
        <v>872</v>
      </c>
      <c r="B991" s="228">
        <f>COUNTIFS($E$1:E991,E991,$G$1:G991,G991)</f>
        <v>1</v>
      </c>
      <c r="C991" s="228"/>
      <c r="D991" s="966">
        <v>11403</v>
      </c>
      <c r="E991" s="233" t="s">
        <v>2692</v>
      </c>
      <c r="F991" s="107" t="s">
        <v>65</v>
      </c>
      <c r="G991" s="230">
        <v>7557305349</v>
      </c>
      <c r="H991" s="230">
        <f t="shared" si="79"/>
        <v>44</v>
      </c>
      <c r="I991" s="107" t="s">
        <v>2691</v>
      </c>
      <c r="J991" s="107" t="s">
        <v>1089</v>
      </c>
      <c r="K991" s="749" t="s">
        <v>53</v>
      </c>
      <c r="L991" s="107" t="s">
        <v>48</v>
      </c>
      <c r="M991" s="230">
        <v>21</v>
      </c>
      <c r="N991" s="108" t="s">
        <v>1955</v>
      </c>
      <c r="O991" s="108" t="s">
        <v>863</v>
      </c>
      <c r="P991" s="227"/>
      <c r="Q991" s="226" t="s">
        <v>2659</v>
      </c>
      <c r="R991" s="750"/>
      <c r="S991" s="750"/>
      <c r="T991" s="181"/>
      <c r="U991" s="799" t="s">
        <v>2670</v>
      </c>
      <c r="V991" s="799"/>
      <c r="W991" s="751" t="s">
        <v>2643</v>
      </c>
      <c r="X991" s="751"/>
      <c r="Y991" s="181"/>
      <c r="Z991" s="168"/>
      <c r="AA991" s="73"/>
      <c r="AB991" s="227" t="s">
        <v>2513</v>
      </c>
      <c r="AC991" s="86"/>
      <c r="AD991" s="755">
        <v>28843</v>
      </c>
      <c r="AE991" s="804">
        <v>605000</v>
      </c>
      <c r="AH991" s="63" t="s">
        <v>161</v>
      </c>
      <c r="AI991" s="755">
        <v>10000</v>
      </c>
      <c r="AK991" s="224"/>
      <c r="AL991" s="755"/>
      <c r="AM991" s="224"/>
      <c r="AN991" s="224"/>
      <c r="AO991" s="224"/>
      <c r="AP991" s="756">
        <v>10.7</v>
      </c>
      <c r="AQ991" s="757">
        <v>14</v>
      </c>
      <c r="AR991" s="781">
        <v>72.2</v>
      </c>
      <c r="AS991" s="759">
        <f t="shared" si="58"/>
        <v>96.9</v>
      </c>
      <c r="AT991" s="760">
        <f t="shared" si="59"/>
        <v>0.76428571428571423</v>
      </c>
      <c r="AU991" s="22">
        <f t="shared" si="60"/>
        <v>55.181428571428569</v>
      </c>
      <c r="AV991" s="761">
        <f t="shared" si="61"/>
        <v>0.12412993039443154</v>
      </c>
      <c r="AW991" s="224">
        <v>10.1</v>
      </c>
      <c r="AX991" s="800">
        <v>0.1</v>
      </c>
      <c r="AY991" s="773">
        <v>1.6</v>
      </c>
      <c r="AZ991" s="224" t="s">
        <v>754</v>
      </c>
      <c r="BA991" s="763" t="s">
        <v>754</v>
      </c>
      <c r="BB991" s="87" t="s">
        <v>754</v>
      </c>
      <c r="BC991" s="69" t="s">
        <v>754</v>
      </c>
      <c r="BD991" s="69"/>
      <c r="BE991" s="224"/>
      <c r="BF991" s="224"/>
      <c r="BG991" s="224"/>
      <c r="BH991" s="224"/>
      <c r="BI991" s="87"/>
      <c r="BJ991" s="224">
        <v>2.4300000000000002</v>
      </c>
      <c r="BK991" s="224">
        <v>97.5</v>
      </c>
      <c r="BL991" s="764">
        <f t="shared" si="62"/>
        <v>2.4923076923076926E-2</v>
      </c>
      <c r="BM991" s="801">
        <v>0</v>
      </c>
      <c r="BN991" s="224" t="s">
        <v>754</v>
      </c>
      <c r="BO991" s="224">
        <v>56.9</v>
      </c>
      <c r="BP991" s="87">
        <v>59.5</v>
      </c>
      <c r="BQ991" s="159"/>
      <c r="BR991" s="766">
        <f t="shared" ref="BR991:BR1010" si="81">BX991+BZ991</f>
        <v>12.417999999999999</v>
      </c>
      <c r="BS991" s="69">
        <v>89.6</v>
      </c>
      <c r="BT991" s="69">
        <v>16192</v>
      </c>
      <c r="BU991" s="766">
        <f t="shared" si="74"/>
        <v>10.400000000000006</v>
      </c>
      <c r="BV991" s="766">
        <f t="shared" ref="BV991:BV1010" si="82">BX991+BZ991+CB991</f>
        <v>13.719999999999999</v>
      </c>
      <c r="BW991" s="69">
        <v>11.2</v>
      </c>
      <c r="BX991" s="768">
        <f t="shared" ref="BX991:BX1010" si="83">BW991*AQ991/100</f>
        <v>1.5679999999999998</v>
      </c>
      <c r="BY991" s="69">
        <v>77.5</v>
      </c>
      <c r="BZ991" s="768">
        <f t="shared" ref="BZ991:BZ1010" si="84">BY991*AQ991/100</f>
        <v>10.85</v>
      </c>
      <c r="CA991" s="69">
        <v>9.3000000000000007</v>
      </c>
      <c r="CB991" s="768">
        <f t="shared" ref="CB991:CB1010" si="85">CA991*AQ991/100</f>
        <v>1.3020000000000003</v>
      </c>
      <c r="CC991" s="766">
        <v>0.03</v>
      </c>
      <c r="CD991" s="224"/>
      <c r="CE991" s="224"/>
      <c r="CF991" s="224"/>
      <c r="CG991" s="224"/>
      <c r="CH991" s="224"/>
      <c r="CI991" s="224"/>
      <c r="CJ991" s="224"/>
      <c r="CK991" s="224"/>
      <c r="CL991" s="224"/>
      <c r="CM991" s="224"/>
      <c r="CN991" s="245"/>
      <c r="CO991" s="18"/>
      <c r="CP991" s="18"/>
      <c r="CQ991" s="18"/>
      <c r="CR991" s="18"/>
      <c r="CS991" s="18"/>
      <c r="CT991" s="18"/>
      <c r="CU991" s="769"/>
      <c r="CV991" s="86"/>
      <c r="CW991" s="224"/>
      <c r="CX991" s="224"/>
      <c r="CY991" s="224"/>
      <c r="CZ991" s="224" t="s">
        <v>1292</v>
      </c>
      <c r="DA991" s="770" t="s">
        <v>1292</v>
      </c>
      <c r="DB991" s="776"/>
      <c r="DC991" s="802" t="s">
        <v>2693</v>
      </c>
      <c r="DD991" s="224"/>
      <c r="DE991" s="224"/>
      <c r="DF991" s="224"/>
      <c r="DG991" s="224"/>
      <c r="DH991" s="224"/>
      <c r="DI991" s="68"/>
      <c r="DJ991" s="224"/>
      <c r="DK991" s="224"/>
      <c r="DL991" s="224"/>
      <c r="DM991" s="224"/>
      <c r="DN991" s="65" t="s">
        <v>1152</v>
      </c>
      <c r="DO991" s="224"/>
      <c r="DP991" s="545" t="s">
        <v>161</v>
      </c>
      <c r="DQ991" s="230"/>
      <c r="DR991" s="547"/>
      <c r="DS991" s="547"/>
      <c r="DT991" s="230"/>
      <c r="DU991" s="230"/>
      <c r="DV991" s="230"/>
      <c r="DW991" s="230"/>
      <c r="DX991" s="230"/>
      <c r="DY991" s="230"/>
      <c r="DZ991" s="230"/>
      <c r="EA991" s="230"/>
      <c r="EB991" s="230"/>
      <c r="EC991" s="230"/>
      <c r="ED991" s="230"/>
      <c r="EE991" s="230"/>
      <c r="EF991" s="230"/>
      <c r="EG991" s="230"/>
      <c r="EH991" s="547"/>
      <c r="EI991" s="282"/>
      <c r="EJ991" s="282"/>
      <c r="EK991" s="457"/>
      <c r="EL991" s="457"/>
      <c r="EM991" s="457"/>
      <c r="EN991" s="457"/>
      <c r="EO991" s="457"/>
      <c r="EP991" s="548"/>
      <c r="EQ991" s="548"/>
      <c r="ER991" s="457"/>
      <c r="ES991" s="548"/>
      <c r="ET991" s="548"/>
      <c r="EU991" s="457"/>
      <c r="EV991" s="457"/>
      <c r="EW991" s="233"/>
      <c r="EX991" s="992">
        <v>75</v>
      </c>
      <c r="EY991" s="950">
        <v>253985</v>
      </c>
      <c r="EZ991" s="950">
        <v>4000</v>
      </c>
      <c r="FA991" s="950">
        <v>38220</v>
      </c>
      <c r="FB991" s="950">
        <v>231715</v>
      </c>
      <c r="FC991" s="951">
        <f t="shared" si="69"/>
        <v>29520.491000000002</v>
      </c>
      <c r="FD991" s="607">
        <f t="shared" si="70"/>
        <v>619930.31099999999</v>
      </c>
      <c r="FE991" s="93"/>
      <c r="FF991" s="93"/>
      <c r="FG991" s="93"/>
      <c r="FH991" s="93"/>
      <c r="FI991" s="589"/>
      <c r="FJ991" s="589"/>
      <c r="FK991" s="589"/>
      <c r="FL991" s="591"/>
      <c r="FM991" s="952"/>
      <c r="FN991" s="952"/>
      <c r="FO991" s="953"/>
      <c r="FP991" s="544"/>
      <c r="FQ991" s="93"/>
      <c r="FR991" s="101"/>
      <c r="FS991" s="954">
        <f t="shared" si="80"/>
        <v>28.843</v>
      </c>
      <c r="FT991" s="93"/>
      <c r="FU991" s="955">
        <f t="shared" si="71"/>
        <v>91.231765655452094</v>
      </c>
      <c r="FV991" s="954">
        <f t="shared" si="72"/>
        <v>29.520491000000003</v>
      </c>
      <c r="FW991" s="93"/>
      <c r="FX991" s="93"/>
      <c r="FY991" s="93"/>
      <c r="FZ991" s="93"/>
      <c r="GA991" s="93"/>
      <c r="GB991" s="93"/>
      <c r="GC991" s="260"/>
      <c r="GD991" s="260"/>
      <c r="GE991" s="260"/>
      <c r="GF991" s="260"/>
      <c r="GG991" s="260"/>
      <c r="GH991" s="260"/>
      <c r="GI991" s="260"/>
      <c r="GJ991" s="260"/>
      <c r="GK991" s="260"/>
      <c r="GL991" s="260"/>
      <c r="GM991" s="260"/>
      <c r="GN991" s="260"/>
      <c r="GO991" s="260"/>
      <c r="GP991" s="260"/>
      <c r="GQ991" s="260"/>
    </row>
    <row r="992" spans="1:199" s="63" customFormat="1" hidden="1" x14ac:dyDescent="0.25">
      <c r="A992" s="101">
        <v>873</v>
      </c>
      <c r="B992" s="228">
        <f>COUNTIFS($E$1:E992,E992,$G$1:G992,G992)</f>
        <v>2</v>
      </c>
      <c r="C992" s="228"/>
      <c r="D992" s="966">
        <v>11411</v>
      </c>
      <c r="E992" s="233" t="s">
        <v>2436</v>
      </c>
      <c r="F992" s="107" t="s">
        <v>41</v>
      </c>
      <c r="G992" s="230">
        <v>445716079</v>
      </c>
      <c r="H992" s="230">
        <f t="shared" si="79"/>
        <v>75</v>
      </c>
      <c r="I992" s="107" t="s">
        <v>2694</v>
      </c>
      <c r="J992" s="107" t="s">
        <v>34</v>
      </c>
      <c r="K992" s="749" t="s">
        <v>53</v>
      </c>
      <c r="L992" s="107" t="s">
        <v>48</v>
      </c>
      <c r="M992" s="230">
        <v>22</v>
      </c>
      <c r="N992" s="108" t="s">
        <v>575</v>
      </c>
      <c r="O992" s="108" t="s">
        <v>863</v>
      </c>
      <c r="P992" s="227"/>
      <c r="Q992" s="226" t="s">
        <v>2659</v>
      </c>
      <c r="R992" s="750"/>
      <c r="S992" s="750"/>
      <c r="T992" s="181"/>
      <c r="U992" s="799" t="s">
        <v>2670</v>
      </c>
      <c r="V992" s="799"/>
      <c r="W992" s="751" t="s">
        <v>2643</v>
      </c>
      <c r="X992" s="751"/>
      <c r="Y992" s="181"/>
      <c r="Z992" s="168"/>
      <c r="AA992" s="73"/>
      <c r="AB992" s="227" t="s">
        <v>2651</v>
      </c>
      <c r="AC992" s="86"/>
      <c r="AD992" s="755">
        <v>11084</v>
      </c>
      <c r="AE992" s="755">
        <v>244000</v>
      </c>
      <c r="AH992" s="63" t="s">
        <v>161</v>
      </c>
      <c r="AI992" s="755">
        <v>10000</v>
      </c>
      <c r="AK992" s="224"/>
      <c r="AL992" s="755"/>
      <c r="AM992" s="224"/>
      <c r="AN992" s="224"/>
      <c r="AO992" s="224"/>
      <c r="AP992" s="756">
        <v>0.89</v>
      </c>
      <c r="AQ992" s="757">
        <v>14.6</v>
      </c>
      <c r="AR992" s="781">
        <v>83.6</v>
      </c>
      <c r="AS992" s="759">
        <f t="shared" si="58"/>
        <v>99.089999999999989</v>
      </c>
      <c r="AT992" s="760">
        <f t="shared" si="59"/>
        <v>6.095890410958904E-2</v>
      </c>
      <c r="AU992" s="22">
        <f t="shared" si="60"/>
        <v>5.0961643835616437</v>
      </c>
      <c r="AV992" s="761">
        <f t="shared" si="61"/>
        <v>9.0631364562118143E-3</v>
      </c>
      <c r="AW992" s="224">
        <v>0.57999999999999996</v>
      </c>
      <c r="AX992" s="800">
        <v>2.1000000000000001E-2</v>
      </c>
      <c r="AY992" s="773">
        <v>2.36</v>
      </c>
      <c r="AZ992" s="224" t="s">
        <v>754</v>
      </c>
      <c r="BA992" s="763" t="s">
        <v>754</v>
      </c>
      <c r="BB992" s="87" t="s">
        <v>754</v>
      </c>
      <c r="BC992" s="69" t="s">
        <v>754</v>
      </c>
      <c r="BD992" s="69"/>
      <c r="BE992" s="224"/>
      <c r="BF992" s="224"/>
      <c r="BG992" s="224"/>
      <c r="BH992" s="224"/>
      <c r="BI992" s="87"/>
      <c r="BJ992" s="224">
        <v>65.8</v>
      </c>
      <c r="BK992" s="224">
        <v>34.200000000000003</v>
      </c>
      <c r="BL992" s="764">
        <f t="shared" si="62"/>
        <v>1.9239766081871343</v>
      </c>
      <c r="BM992" s="801">
        <v>1.4E-2</v>
      </c>
      <c r="BN992" s="224" t="s">
        <v>754</v>
      </c>
      <c r="BO992" s="224">
        <v>68.900000000000006</v>
      </c>
      <c r="BP992" s="87">
        <v>74.5</v>
      </c>
      <c r="BQ992" s="159"/>
      <c r="BR992" s="766">
        <f t="shared" si="81"/>
        <v>13.490399999999999</v>
      </c>
      <c r="BS992" s="69">
        <v>98.7</v>
      </c>
      <c r="BT992" s="69">
        <v>18115</v>
      </c>
      <c r="BU992" s="766">
        <f t="shared" si="74"/>
        <v>1.2999999999999972</v>
      </c>
      <c r="BV992" s="766">
        <f t="shared" si="82"/>
        <v>14.4102</v>
      </c>
      <c r="BW992" s="69">
        <v>16.8</v>
      </c>
      <c r="BX992" s="768">
        <f t="shared" si="83"/>
        <v>2.4527999999999999</v>
      </c>
      <c r="BY992" s="69">
        <v>75.599999999999994</v>
      </c>
      <c r="BZ992" s="768">
        <f t="shared" si="84"/>
        <v>11.037599999999999</v>
      </c>
      <c r="CA992" s="69">
        <v>6.3</v>
      </c>
      <c r="CB992" s="768">
        <f t="shared" si="85"/>
        <v>0.91979999999999995</v>
      </c>
      <c r="CC992" s="766">
        <v>7.0000000000000007E-2</v>
      </c>
      <c r="CD992" s="224"/>
      <c r="CE992" s="224"/>
      <c r="CF992" s="224"/>
      <c r="CG992" s="224"/>
      <c r="CH992" s="224"/>
      <c r="CI992" s="224"/>
      <c r="CJ992" s="224"/>
      <c r="CK992" s="224"/>
      <c r="CL992" s="224"/>
      <c r="CM992" s="224"/>
      <c r="CN992" s="245"/>
      <c r="CO992" s="18"/>
      <c r="CP992" s="18"/>
      <c r="CQ992" s="18"/>
      <c r="CR992" s="18"/>
      <c r="CS992" s="18"/>
      <c r="CT992" s="18"/>
      <c r="CU992" s="769"/>
      <c r="CV992" s="86"/>
      <c r="CW992" s="224"/>
      <c r="CX992" s="224"/>
      <c r="CY992" s="224"/>
      <c r="CZ992" s="224" t="s">
        <v>933</v>
      </c>
      <c r="DA992" s="770" t="s">
        <v>933</v>
      </c>
      <c r="DB992" s="776"/>
      <c r="DC992" s="802" t="s">
        <v>2528</v>
      </c>
      <c r="DD992" s="224"/>
      <c r="DE992" s="224"/>
      <c r="DF992" s="224"/>
      <c r="DG992" s="224"/>
      <c r="DH992" s="224"/>
      <c r="DI992" s="68"/>
      <c r="DJ992" s="224"/>
      <c r="DK992" s="224"/>
      <c r="DL992" s="224"/>
      <c r="DM992" s="224"/>
      <c r="DN992" s="65" t="s">
        <v>1152</v>
      </c>
      <c r="DO992" s="224"/>
      <c r="DP992" s="545" t="s">
        <v>161</v>
      </c>
      <c r="DQ992" s="230"/>
      <c r="DR992" s="547"/>
      <c r="DS992" s="547"/>
      <c r="DT992" s="230"/>
      <c r="DU992" s="230"/>
      <c r="DV992" s="230"/>
      <c r="DW992" s="230"/>
      <c r="DX992" s="230"/>
      <c r="DY992" s="230"/>
      <c r="DZ992" s="230"/>
      <c r="EA992" s="230"/>
      <c r="EB992" s="230"/>
      <c r="EC992" s="230"/>
      <c r="ED992" s="230"/>
      <c r="EE992" s="230"/>
      <c r="EF992" s="230"/>
      <c r="EG992" s="230"/>
      <c r="EH992" s="547"/>
      <c r="EI992" s="282"/>
      <c r="EJ992" s="282"/>
      <c r="EK992" s="457"/>
      <c r="EL992" s="457"/>
      <c r="EM992" s="457"/>
      <c r="EN992" s="457"/>
      <c r="EO992" s="457"/>
      <c r="EP992" s="548"/>
      <c r="EQ992" s="548"/>
      <c r="ER992" s="457"/>
      <c r="ES992" s="548"/>
      <c r="ET992" s="548"/>
      <c r="EU992" s="457"/>
      <c r="EV992" s="457"/>
      <c r="EW992" s="233"/>
      <c r="EX992" s="992">
        <v>75</v>
      </c>
      <c r="EY992" s="950">
        <v>100943</v>
      </c>
      <c r="EZ992" s="950">
        <v>4000</v>
      </c>
      <c r="FA992" s="950">
        <v>38220</v>
      </c>
      <c r="FB992" s="950">
        <v>87503</v>
      </c>
      <c r="FC992" s="951">
        <f t="shared" si="69"/>
        <v>11147.8822</v>
      </c>
      <c r="FD992" s="607">
        <f t="shared" si="70"/>
        <v>245253.40840000001</v>
      </c>
      <c r="FE992" s="93"/>
      <c r="FF992" s="93"/>
      <c r="FG992" s="93"/>
      <c r="FH992" s="93"/>
      <c r="FI992" s="589"/>
      <c r="FJ992" s="589"/>
      <c r="FK992" s="589"/>
      <c r="FL992" s="591"/>
      <c r="FM992" s="952"/>
      <c r="FN992" s="952"/>
      <c r="FO992" s="953"/>
      <c r="FP992" s="544"/>
      <c r="FQ992" s="93"/>
      <c r="FR992" s="101"/>
      <c r="FS992" s="954">
        <f t="shared" si="80"/>
        <v>11.084</v>
      </c>
      <c r="FT992" s="93"/>
      <c r="FU992" s="955">
        <f t="shared" si="71"/>
        <v>86.685555214328872</v>
      </c>
      <c r="FV992" s="954">
        <f t="shared" si="72"/>
        <v>11.1478822</v>
      </c>
      <c r="FW992" s="93"/>
      <c r="FX992" s="93"/>
      <c r="FY992" s="93"/>
      <c r="FZ992" s="93"/>
      <c r="GA992" s="93"/>
      <c r="GB992" s="93"/>
      <c r="GC992" s="260"/>
      <c r="GD992" s="260"/>
      <c r="GE992" s="260"/>
      <c r="GF992" s="260"/>
      <c r="GG992" s="260"/>
      <c r="GH992" s="260"/>
      <c r="GI992" s="260"/>
      <c r="GJ992" s="260"/>
      <c r="GK992" s="260"/>
      <c r="GL992" s="260"/>
      <c r="GM992" s="260"/>
      <c r="GN992" s="260"/>
      <c r="GO992" s="260"/>
      <c r="GP992" s="260"/>
      <c r="GQ992" s="260"/>
    </row>
    <row r="993" spans="1:201" s="63" customFormat="1" hidden="1" x14ac:dyDescent="0.25">
      <c r="A993" s="101">
        <v>874</v>
      </c>
      <c r="B993" s="228">
        <f>COUNTIFS($E$1:E993,E993,$G$1:G993,G993)</f>
        <v>1</v>
      </c>
      <c r="C993" s="228"/>
      <c r="D993" s="966">
        <v>11412</v>
      </c>
      <c r="E993" s="233" t="s">
        <v>2695</v>
      </c>
      <c r="F993" s="107" t="s">
        <v>30</v>
      </c>
      <c r="G993" s="230">
        <v>6811150852</v>
      </c>
      <c r="H993" s="230">
        <f t="shared" si="79"/>
        <v>51</v>
      </c>
      <c r="I993" s="107" t="s">
        <v>2694</v>
      </c>
      <c r="J993" s="107" t="s">
        <v>2696</v>
      </c>
      <c r="K993" s="749" t="s">
        <v>53</v>
      </c>
      <c r="L993" s="107" t="s">
        <v>48</v>
      </c>
      <c r="M993" s="230">
        <v>23</v>
      </c>
      <c r="N993" s="108" t="s">
        <v>757</v>
      </c>
      <c r="O993" s="108" t="s">
        <v>863</v>
      </c>
      <c r="P993" s="227"/>
      <c r="Q993" s="226" t="s">
        <v>2659</v>
      </c>
      <c r="R993" s="750"/>
      <c r="S993" s="750"/>
      <c r="T993" s="181"/>
      <c r="U993" s="799" t="s">
        <v>2670</v>
      </c>
      <c r="V993" s="799"/>
      <c r="W993" s="805" t="s">
        <v>2697</v>
      </c>
      <c r="X993" s="751"/>
      <c r="Y993" s="181"/>
      <c r="Z993" s="168"/>
      <c r="AA993" s="73"/>
      <c r="AB993" s="227" t="s">
        <v>2651</v>
      </c>
      <c r="AC993" s="86"/>
      <c r="AD993" s="755">
        <v>7517</v>
      </c>
      <c r="AE993" s="755">
        <v>173000</v>
      </c>
      <c r="AH993" s="63" t="s">
        <v>158</v>
      </c>
      <c r="AI993" s="755">
        <v>10000</v>
      </c>
      <c r="AK993" s="224"/>
      <c r="AL993" s="755"/>
      <c r="AM993" s="224"/>
      <c r="AN993" s="224"/>
      <c r="AO993" s="224"/>
      <c r="AP993" s="756">
        <v>0.33</v>
      </c>
      <c r="AQ993" s="757">
        <v>18.600000000000001</v>
      </c>
      <c r="AR993" s="781">
        <v>80.3</v>
      </c>
      <c r="AS993" s="759">
        <f t="shared" si="58"/>
        <v>99.23</v>
      </c>
      <c r="AT993" s="760">
        <f t="shared" si="59"/>
        <v>1.7741935483870968E-2</v>
      </c>
      <c r="AU993" s="22">
        <f t="shared" si="60"/>
        <v>1.4246774193548386</v>
      </c>
      <c r="AV993" s="761">
        <f t="shared" si="61"/>
        <v>3.3367037411526795E-3</v>
      </c>
      <c r="AW993" s="224">
        <v>9.6000000000000002E-2</v>
      </c>
      <c r="AX993" s="800">
        <v>2.4E-2</v>
      </c>
      <c r="AY993" s="773">
        <v>7.37</v>
      </c>
      <c r="AZ993" s="224" t="s">
        <v>754</v>
      </c>
      <c r="BA993" s="763" t="s">
        <v>754</v>
      </c>
      <c r="BB993" s="87" t="s">
        <v>754</v>
      </c>
      <c r="BC993" s="69" t="s">
        <v>754</v>
      </c>
      <c r="BD993" s="69"/>
      <c r="BE993" s="224"/>
      <c r="BF993" s="224"/>
      <c r="BG993" s="224"/>
      <c r="BH993" s="224"/>
      <c r="BI993" s="87"/>
      <c r="BJ993" s="224">
        <v>76.900000000000006</v>
      </c>
      <c r="BK993" s="224">
        <v>23.1</v>
      </c>
      <c r="BL993" s="764">
        <f t="shared" si="62"/>
        <v>3.329004329004329</v>
      </c>
      <c r="BM993" s="765">
        <v>0</v>
      </c>
      <c r="BN993" s="224" t="s">
        <v>754</v>
      </c>
      <c r="BO993" s="224">
        <v>55</v>
      </c>
      <c r="BP993" s="87">
        <v>66.7</v>
      </c>
      <c r="BQ993" s="159"/>
      <c r="BR993" s="766">
        <f t="shared" si="81"/>
        <v>17.763000000000002</v>
      </c>
      <c r="BS993" s="69">
        <v>98.6</v>
      </c>
      <c r="BT993" s="69">
        <v>16458</v>
      </c>
      <c r="BU993" s="766">
        <f t="shared" si="74"/>
        <v>1.4000000000000057</v>
      </c>
      <c r="BV993" s="766">
        <f t="shared" si="82"/>
        <v>18.302400000000002</v>
      </c>
      <c r="BW993" s="69">
        <v>9.1</v>
      </c>
      <c r="BX993" s="768">
        <f t="shared" si="83"/>
        <v>1.6926000000000001</v>
      </c>
      <c r="BY993" s="69">
        <v>86.4</v>
      </c>
      <c r="BZ993" s="768">
        <f t="shared" si="84"/>
        <v>16.070400000000003</v>
      </c>
      <c r="CA993" s="69">
        <v>2.9</v>
      </c>
      <c r="CB993" s="768">
        <f t="shared" si="85"/>
        <v>0.5394000000000001</v>
      </c>
      <c r="CC993" s="766">
        <v>0.02</v>
      </c>
      <c r="CD993" s="224"/>
      <c r="CE993" s="224"/>
      <c r="CF993" s="224"/>
      <c r="CG993" s="224"/>
      <c r="CH993" s="224"/>
      <c r="CI993" s="224"/>
      <c r="CJ993" s="224"/>
      <c r="CK993" s="224"/>
      <c r="CL993" s="224"/>
      <c r="CM993" s="224"/>
      <c r="CN993" s="245"/>
      <c r="CO993" s="18"/>
      <c r="CP993" s="18"/>
      <c r="CQ993" s="18"/>
      <c r="CR993" s="18"/>
      <c r="CS993" s="18"/>
      <c r="CT993" s="18"/>
      <c r="CU993" s="769"/>
      <c r="CV993" s="86"/>
      <c r="CW993" s="224"/>
      <c r="CX993" s="224"/>
      <c r="CY993" s="224"/>
      <c r="CZ993" s="224" t="s">
        <v>936</v>
      </c>
      <c r="DA993" s="770" t="s">
        <v>936</v>
      </c>
      <c r="DB993" s="776"/>
      <c r="DC993" s="802" t="s">
        <v>2528</v>
      </c>
      <c r="DD993" s="224"/>
      <c r="DE993" s="224"/>
      <c r="DF993" s="224"/>
      <c r="DG993" s="224"/>
      <c r="DH993" s="224"/>
      <c r="DI993" s="68"/>
      <c r="DJ993" s="224"/>
      <c r="DK993" s="224"/>
      <c r="DL993" s="224"/>
      <c r="DM993" s="224"/>
      <c r="DN993" s="65" t="s">
        <v>1151</v>
      </c>
      <c r="DO993" s="224"/>
      <c r="DP993" s="545" t="s">
        <v>158</v>
      </c>
      <c r="DQ993" s="230"/>
      <c r="DR993" s="547"/>
      <c r="DS993" s="547"/>
      <c r="DT993" s="230"/>
      <c r="DU993" s="230"/>
      <c r="DV993" s="230"/>
      <c r="DW993" s="230"/>
      <c r="DX993" s="230"/>
      <c r="DY993" s="230"/>
      <c r="DZ993" s="230"/>
      <c r="EA993" s="230"/>
      <c r="EB993" s="230"/>
      <c r="EC993" s="230"/>
      <c r="ED993" s="230"/>
      <c r="EE993" s="230"/>
      <c r="EF993" s="230"/>
      <c r="EG993" s="230"/>
      <c r="EH993" s="547"/>
      <c r="EI993" s="282"/>
      <c r="EJ993" s="282"/>
      <c r="EK993" s="457"/>
      <c r="EL993" s="457"/>
      <c r="EM993" s="457"/>
      <c r="EN993" s="457"/>
      <c r="EO993" s="457"/>
      <c r="EP993" s="548"/>
      <c r="EQ993" s="548"/>
      <c r="ER993" s="457"/>
      <c r="ES993" s="548"/>
      <c r="ET993" s="548"/>
      <c r="EU993" s="457"/>
      <c r="EV993" s="457"/>
      <c r="EW993" s="233"/>
      <c r="EX993" s="992">
        <v>75</v>
      </c>
      <c r="EY993" s="950">
        <v>98204</v>
      </c>
      <c r="EZ993" s="950">
        <v>4000</v>
      </c>
      <c r="FA993" s="950">
        <v>38220</v>
      </c>
      <c r="FB993" s="950">
        <v>74190</v>
      </c>
      <c r="FC993" s="951">
        <f t="shared" si="69"/>
        <v>9451.8059999999987</v>
      </c>
      <c r="FD993" s="607">
        <f t="shared" si="70"/>
        <v>217391.53799999997</v>
      </c>
      <c r="FE993" s="93"/>
      <c r="FF993" s="93"/>
      <c r="FG993" s="93"/>
      <c r="FH993" s="93"/>
      <c r="FI993" s="589"/>
      <c r="FJ993" s="589"/>
      <c r="FK993" s="589"/>
      <c r="FL993" s="591"/>
      <c r="FM993" s="952"/>
      <c r="FN993" s="952"/>
      <c r="FO993" s="953"/>
      <c r="FP993" s="544"/>
      <c r="FQ993" s="93"/>
      <c r="FR993" s="101"/>
      <c r="FS993" s="954">
        <f t="shared" si="80"/>
        <v>7.5170000000000003</v>
      </c>
      <c r="FT993" s="93"/>
      <c r="FU993" s="955">
        <f t="shared" si="71"/>
        <v>75.546820903425527</v>
      </c>
      <c r="FV993" s="954">
        <f t="shared" si="72"/>
        <v>9.4518059999999995</v>
      </c>
      <c r="FW993" s="93"/>
      <c r="FX993" s="93"/>
      <c r="FY993" s="93"/>
      <c r="FZ993" s="93"/>
      <c r="GA993" s="93"/>
      <c r="GB993" s="93"/>
      <c r="GC993" s="260"/>
      <c r="GD993" s="260"/>
      <c r="GE993" s="260"/>
      <c r="GF993" s="260"/>
      <c r="GG993" s="260"/>
      <c r="GH993" s="260"/>
      <c r="GI993" s="260"/>
      <c r="GJ993" s="260"/>
      <c r="GK993" s="260"/>
      <c r="GL993" s="260"/>
      <c r="GM993" s="260"/>
      <c r="GN993" s="260"/>
      <c r="GO993" s="260"/>
      <c r="GP993" s="260"/>
      <c r="GQ993" s="260"/>
    </row>
    <row r="994" spans="1:201" s="63" customFormat="1" hidden="1" x14ac:dyDescent="0.25">
      <c r="A994" s="101">
        <v>875</v>
      </c>
      <c r="B994" s="228">
        <f>COUNTIFS($E$1:E994,E994,$G$1:G994,G994)</f>
        <v>1</v>
      </c>
      <c r="C994" s="228"/>
      <c r="D994" s="966">
        <v>11413</v>
      </c>
      <c r="E994" s="233" t="s">
        <v>2698</v>
      </c>
      <c r="F994" s="107" t="s">
        <v>178</v>
      </c>
      <c r="G994" s="230">
        <v>6005041251</v>
      </c>
      <c r="H994" s="230">
        <f t="shared" si="79"/>
        <v>59</v>
      </c>
      <c r="I994" s="107" t="s">
        <v>2694</v>
      </c>
      <c r="J994" s="107" t="s">
        <v>34</v>
      </c>
      <c r="K994" s="749" t="s">
        <v>53</v>
      </c>
      <c r="L994" s="107" t="s">
        <v>48</v>
      </c>
      <c r="M994" s="230">
        <v>6</v>
      </c>
      <c r="N994" s="108">
        <v>2</v>
      </c>
      <c r="O994" s="108" t="s">
        <v>863</v>
      </c>
      <c r="P994" s="227"/>
      <c r="Q994" s="226" t="s">
        <v>2659</v>
      </c>
      <c r="R994" s="750"/>
      <c r="S994" s="750"/>
      <c r="T994" s="181"/>
      <c r="U994" s="799" t="s">
        <v>2670</v>
      </c>
      <c r="V994" s="799"/>
      <c r="W994" s="805" t="s">
        <v>2697</v>
      </c>
      <c r="X994" s="751"/>
      <c r="Y994" s="181"/>
      <c r="Z994" s="168"/>
      <c r="AA994" s="73"/>
      <c r="AB994" s="227" t="s">
        <v>2651</v>
      </c>
      <c r="AC994" s="86"/>
      <c r="AD994" s="755">
        <v>45</v>
      </c>
      <c r="AE994" s="755">
        <v>1000</v>
      </c>
      <c r="AH994" s="63" t="s">
        <v>161</v>
      </c>
      <c r="AI994" s="755">
        <v>100</v>
      </c>
      <c r="AK994" s="224"/>
      <c r="AL994" s="755"/>
      <c r="AM994" s="224"/>
      <c r="AN994" s="224"/>
      <c r="AO994" s="224"/>
      <c r="AP994" s="756">
        <v>31.1</v>
      </c>
      <c r="AQ994" s="757">
        <v>65.900000000000006</v>
      </c>
      <c r="AR994" s="781">
        <v>2.2999999999999998</v>
      </c>
      <c r="AS994" s="759">
        <f t="shared" si="58"/>
        <v>99.300000000000011</v>
      </c>
      <c r="AT994" s="760">
        <f t="shared" si="59"/>
        <v>0.47192716236722304</v>
      </c>
      <c r="AU994" s="22">
        <f t="shared" si="60"/>
        <v>1.0854324734446128</v>
      </c>
      <c r="AV994" s="761">
        <f t="shared" si="61"/>
        <v>0.45601173020527858</v>
      </c>
      <c r="AW994" s="224">
        <v>17.8</v>
      </c>
      <c r="AX994" s="800">
        <v>10.4</v>
      </c>
      <c r="AY994" s="773">
        <v>33.5</v>
      </c>
      <c r="AZ994" s="224" t="s">
        <v>754</v>
      </c>
      <c r="BA994" s="763">
        <v>14.2</v>
      </c>
      <c r="BB994" s="87" t="s">
        <v>754</v>
      </c>
      <c r="BC994" s="69" t="s">
        <v>754</v>
      </c>
      <c r="BD994" s="69"/>
      <c r="BE994" s="224"/>
      <c r="BF994" s="224"/>
      <c r="BG994" s="224"/>
      <c r="BH994" s="224"/>
      <c r="BI994" s="87"/>
      <c r="BJ994" s="224">
        <v>40.799999999999997</v>
      </c>
      <c r="BK994" s="224">
        <v>59.2</v>
      </c>
      <c r="BL994" s="764">
        <f t="shared" si="62"/>
        <v>0.68918918918918914</v>
      </c>
      <c r="BM994" s="765" t="s">
        <v>754</v>
      </c>
      <c r="BN994" s="224" t="s">
        <v>754</v>
      </c>
      <c r="BO994" s="224">
        <v>62.6</v>
      </c>
      <c r="BP994" s="87">
        <v>47.4</v>
      </c>
      <c r="BQ994" s="159"/>
      <c r="BR994" s="766">
        <f t="shared" si="81"/>
        <v>15.157000000000002</v>
      </c>
      <c r="BS994" s="69">
        <v>91</v>
      </c>
      <c r="BT994" s="69">
        <v>7992</v>
      </c>
      <c r="BU994" s="766">
        <f t="shared" si="74"/>
        <v>9</v>
      </c>
      <c r="BV994" s="766">
        <f t="shared" si="82"/>
        <v>65.372800000000012</v>
      </c>
      <c r="BW994" s="69">
        <v>4.9000000000000004</v>
      </c>
      <c r="BX994" s="768">
        <f t="shared" si="83"/>
        <v>3.2291000000000003</v>
      </c>
      <c r="BY994" s="69">
        <v>18.100000000000001</v>
      </c>
      <c r="BZ994" s="768">
        <f t="shared" si="84"/>
        <v>11.927900000000001</v>
      </c>
      <c r="CA994" s="69">
        <v>76.2</v>
      </c>
      <c r="CB994" s="768">
        <f t="shared" si="85"/>
        <v>50.215800000000009</v>
      </c>
      <c r="CC994" s="766">
        <v>1.44</v>
      </c>
      <c r="CD994" s="224"/>
      <c r="CE994" s="224"/>
      <c r="CF994" s="224"/>
      <c r="CG994" s="224"/>
      <c r="CH994" s="224"/>
      <c r="CI994" s="224"/>
      <c r="CJ994" s="224"/>
      <c r="CK994" s="224"/>
      <c r="CL994" s="224"/>
      <c r="CM994" s="224"/>
      <c r="CN994" s="245"/>
      <c r="CO994" s="18"/>
      <c r="CP994" s="18"/>
      <c r="CQ994" s="18"/>
      <c r="CR994" s="18"/>
      <c r="CS994" s="18"/>
      <c r="CT994" s="18"/>
      <c r="CU994" s="769"/>
      <c r="CV994" s="86"/>
      <c r="CW994" s="224"/>
      <c r="CX994" s="224"/>
      <c r="CY994" s="224"/>
      <c r="CZ994" s="224" t="s">
        <v>927</v>
      </c>
      <c r="DA994" s="770" t="s">
        <v>927</v>
      </c>
      <c r="DB994" s="776"/>
      <c r="DC994" s="802" t="s">
        <v>2699</v>
      </c>
      <c r="DD994" s="224"/>
      <c r="DE994" s="224"/>
      <c r="DF994" s="224"/>
      <c r="DG994" s="224"/>
      <c r="DH994" s="224"/>
      <c r="DI994" s="68"/>
      <c r="DJ994" s="224"/>
      <c r="DK994" s="224"/>
      <c r="DL994" s="224"/>
      <c r="DM994" s="224"/>
      <c r="DN994" s="65" t="s">
        <v>1151</v>
      </c>
      <c r="DO994" s="224"/>
      <c r="DP994" s="545" t="s">
        <v>161</v>
      </c>
      <c r="DQ994" s="230"/>
      <c r="DR994" s="547"/>
      <c r="DS994" s="547"/>
      <c r="DT994" s="230"/>
      <c r="DU994" s="230"/>
      <c r="DV994" s="230"/>
      <c r="DW994" s="230"/>
      <c r="DX994" s="230"/>
      <c r="DY994" s="230"/>
      <c r="DZ994" s="230"/>
      <c r="EA994" s="230"/>
      <c r="EB994" s="230"/>
      <c r="EC994" s="230"/>
      <c r="ED994" s="230"/>
      <c r="EE994" s="230"/>
      <c r="EF994" s="230"/>
      <c r="EG994" s="230"/>
      <c r="EH994" s="547"/>
      <c r="EI994" s="282"/>
      <c r="EJ994" s="282"/>
      <c r="EK994" s="457"/>
      <c r="EL994" s="457"/>
      <c r="EM994" s="457"/>
      <c r="EN994" s="457"/>
      <c r="EO994" s="457"/>
      <c r="EP994" s="548"/>
      <c r="EQ994" s="548"/>
      <c r="ER994" s="457"/>
      <c r="ES994" s="548"/>
      <c r="ET994" s="548"/>
      <c r="EU994" s="457"/>
      <c r="EV994" s="457"/>
      <c r="EW994" s="233"/>
      <c r="EX994" s="992">
        <v>75</v>
      </c>
      <c r="EY994" s="950">
        <v>2892</v>
      </c>
      <c r="EZ994" s="950">
        <v>4000</v>
      </c>
      <c r="FA994" s="950">
        <v>38220</v>
      </c>
      <c r="FB994" s="950">
        <v>296</v>
      </c>
      <c r="FC994" s="951">
        <f t="shared" si="69"/>
        <v>37.7104</v>
      </c>
      <c r="FD994" s="607">
        <f t="shared" si="70"/>
        <v>226.26240000000001</v>
      </c>
      <c r="FE994" s="93"/>
      <c r="FF994" s="93"/>
      <c r="FG994" s="93"/>
      <c r="FH994" s="93"/>
      <c r="FI994" s="589"/>
      <c r="FJ994" s="589"/>
      <c r="FK994" s="589"/>
      <c r="FL994" s="591"/>
      <c r="FM994" s="952"/>
      <c r="FN994" s="952"/>
      <c r="FO994" s="953"/>
      <c r="FP994" s="544"/>
      <c r="FQ994" s="93"/>
      <c r="FR994" s="101"/>
      <c r="FS994" s="954">
        <f t="shared" si="80"/>
        <v>4.4999999999999998E-2</v>
      </c>
      <c r="FT994" s="93"/>
      <c r="FU994" s="955">
        <f t="shared" si="71"/>
        <v>10.235131396957122</v>
      </c>
      <c r="FV994" s="954">
        <f t="shared" si="72"/>
        <v>3.7710399999999998E-2</v>
      </c>
      <c r="FW994" s="93"/>
      <c r="FX994" s="93"/>
      <c r="FY994" s="93"/>
      <c r="FZ994" s="93"/>
      <c r="GA994" s="93"/>
      <c r="GB994" s="93"/>
      <c r="GC994" s="260"/>
      <c r="GD994" s="260"/>
      <c r="GE994" s="260"/>
      <c r="GF994" s="260"/>
      <c r="GG994" s="260"/>
      <c r="GH994" s="260"/>
      <c r="GI994" s="260"/>
      <c r="GJ994" s="260"/>
      <c r="GK994" s="260"/>
      <c r="GL994" s="260"/>
      <c r="GM994" s="260"/>
      <c r="GN994" s="260"/>
      <c r="GO994" s="260"/>
      <c r="GP994" s="260"/>
      <c r="GQ994" s="260"/>
    </row>
    <row r="995" spans="1:201" s="63" customFormat="1" hidden="1" x14ac:dyDescent="0.25">
      <c r="A995" s="101">
        <v>876</v>
      </c>
      <c r="B995" s="228">
        <f>COUNTIFS($E$1:E995,E995,$G$1:G995,G995)</f>
        <v>1</v>
      </c>
      <c r="C995" s="228"/>
      <c r="D995" s="966">
        <v>11424</v>
      </c>
      <c r="E995" s="233" t="s">
        <v>2700</v>
      </c>
      <c r="F995" s="107" t="s">
        <v>43</v>
      </c>
      <c r="G995" s="230">
        <v>5906217229</v>
      </c>
      <c r="H995" s="230">
        <f t="shared" si="79"/>
        <v>60</v>
      </c>
      <c r="I995" s="107" t="s">
        <v>2701</v>
      </c>
      <c r="J995" s="107" t="s">
        <v>89</v>
      </c>
      <c r="K995" s="749" t="s">
        <v>53</v>
      </c>
      <c r="L995" s="107" t="s">
        <v>48</v>
      </c>
      <c r="M995" s="230">
        <v>9</v>
      </c>
      <c r="N995" s="108" t="s">
        <v>1696</v>
      </c>
      <c r="O995" s="108" t="s">
        <v>863</v>
      </c>
      <c r="P995" s="227"/>
      <c r="Q995" s="226" t="s">
        <v>2659</v>
      </c>
      <c r="R995" s="750"/>
      <c r="S995" s="750"/>
      <c r="T995" s="181"/>
      <c r="U995" s="799" t="s">
        <v>2670</v>
      </c>
      <c r="V995" s="799"/>
      <c r="W995" s="805" t="s">
        <v>2697</v>
      </c>
      <c r="X995" s="751"/>
      <c r="Y995" s="181"/>
      <c r="Z995" s="168"/>
      <c r="AA995" s="73"/>
      <c r="AB995" s="227" t="s">
        <v>2513</v>
      </c>
      <c r="AC995" s="86"/>
      <c r="AD995" s="755">
        <v>23503</v>
      </c>
      <c r="AE995" s="755">
        <v>211000</v>
      </c>
      <c r="AH995" s="63" t="s">
        <v>2648</v>
      </c>
      <c r="AI995" s="755">
        <v>10000</v>
      </c>
      <c r="AK995" s="224"/>
      <c r="AL995" s="755"/>
      <c r="AM995" s="224"/>
      <c r="AN995" s="224"/>
      <c r="AO995" s="224"/>
      <c r="AP995" s="756">
        <v>4.62</v>
      </c>
      <c r="AQ995" s="757">
        <v>14.9</v>
      </c>
      <c r="AR995" s="781">
        <v>79.099999999999994</v>
      </c>
      <c r="AS995" s="759">
        <f t="shared" si="58"/>
        <v>98.62</v>
      </c>
      <c r="AT995" s="760">
        <f t="shared" si="59"/>
        <v>0.31006711409395971</v>
      </c>
      <c r="AU995" s="22">
        <f t="shared" si="60"/>
        <v>24.526308724832212</v>
      </c>
      <c r="AV995" s="761">
        <f t="shared" si="61"/>
        <v>4.9148936170212765E-2</v>
      </c>
      <c r="AW995" s="224">
        <v>3.97</v>
      </c>
      <c r="AX995" s="800">
        <v>0.15</v>
      </c>
      <c r="AY995" s="773">
        <v>3.33</v>
      </c>
      <c r="AZ995" s="224" t="s">
        <v>754</v>
      </c>
      <c r="BA995" s="763">
        <v>57.1</v>
      </c>
      <c r="BB995" s="87" t="s">
        <v>754</v>
      </c>
      <c r="BC995" s="69" t="s">
        <v>754</v>
      </c>
      <c r="BD995" s="69"/>
      <c r="BE995" s="224"/>
      <c r="BF995" s="224"/>
      <c r="BG995" s="224"/>
      <c r="BH995" s="224"/>
      <c r="BI995" s="87"/>
      <c r="BJ995" s="224">
        <v>68.8</v>
      </c>
      <c r="BK995" s="224">
        <v>31.2</v>
      </c>
      <c r="BL995" s="764">
        <f t="shared" si="62"/>
        <v>2.2051282051282053</v>
      </c>
      <c r="BM995" s="765">
        <v>0</v>
      </c>
      <c r="BN995" s="224" t="s">
        <v>754</v>
      </c>
      <c r="BO995" s="224">
        <v>62.8</v>
      </c>
      <c r="BP995" s="87">
        <v>67.099999999999994</v>
      </c>
      <c r="BQ995" s="159"/>
      <c r="BR995" s="766">
        <f t="shared" si="81"/>
        <v>13.484500000000001</v>
      </c>
      <c r="BS995" s="69">
        <v>95.5</v>
      </c>
      <c r="BT995" s="69">
        <v>17449</v>
      </c>
      <c r="BU995" s="766">
        <f t="shared" si="74"/>
        <v>4.5</v>
      </c>
      <c r="BV995" s="766">
        <f t="shared" si="82"/>
        <v>14.721200000000001</v>
      </c>
      <c r="BW995" s="69">
        <v>42.3</v>
      </c>
      <c r="BX995" s="768">
        <f t="shared" si="83"/>
        <v>6.3026999999999997</v>
      </c>
      <c r="BY995" s="69">
        <v>48.2</v>
      </c>
      <c r="BZ995" s="768">
        <f t="shared" si="84"/>
        <v>7.1818000000000008</v>
      </c>
      <c r="CA995" s="69">
        <v>8.3000000000000007</v>
      </c>
      <c r="CB995" s="768">
        <f t="shared" si="85"/>
        <v>1.2367000000000001</v>
      </c>
      <c r="CC995" s="766">
        <v>0.06</v>
      </c>
      <c r="CD995" s="224"/>
      <c r="CE995" s="224"/>
      <c r="CF995" s="224"/>
      <c r="CG995" s="224"/>
      <c r="CH995" s="224"/>
      <c r="CI995" s="224"/>
      <c r="CJ995" s="224"/>
      <c r="CK995" s="224"/>
      <c r="CL995" s="224"/>
      <c r="CM995" s="224"/>
      <c r="CN995" s="245"/>
      <c r="CO995" s="18"/>
      <c r="CP995" s="18"/>
      <c r="CQ995" s="18"/>
      <c r="CR995" s="18"/>
      <c r="CS995" s="18"/>
      <c r="CT995" s="18"/>
      <c r="CU995" s="769"/>
      <c r="CV995" s="86"/>
      <c r="CW995" s="224"/>
      <c r="CX995" s="224"/>
      <c r="CY995" s="224"/>
      <c r="CZ995" s="224" t="s">
        <v>936</v>
      </c>
      <c r="DA995" s="770" t="s">
        <v>936</v>
      </c>
      <c r="DB995" s="776"/>
      <c r="DC995" s="802" t="s">
        <v>2528</v>
      </c>
      <c r="DD995" s="224"/>
      <c r="DE995" s="224"/>
      <c r="DF995" s="224"/>
      <c r="DG995" s="224"/>
      <c r="DH995" s="224"/>
      <c r="DI995" s="68"/>
      <c r="DJ995" s="224"/>
      <c r="DK995" s="224"/>
      <c r="DL995" s="224"/>
      <c r="DM995" s="224"/>
      <c r="DN995" s="65" t="s">
        <v>1151</v>
      </c>
      <c r="DO995" s="224"/>
      <c r="DP995" s="545" t="s">
        <v>2648</v>
      </c>
      <c r="DQ995" s="230"/>
      <c r="DR995" s="547"/>
      <c r="DS995" s="547"/>
      <c r="DT995" s="230"/>
      <c r="DU995" s="230"/>
      <c r="DV995" s="230"/>
      <c r="DW995" s="230"/>
      <c r="DX995" s="230"/>
      <c r="DY995" s="230"/>
      <c r="DZ995" s="230"/>
      <c r="EA995" s="230"/>
      <c r="EB995" s="230"/>
      <c r="EC995" s="230"/>
      <c r="ED995" s="230"/>
      <c r="EE995" s="230"/>
      <c r="EF995" s="230"/>
      <c r="EG995" s="230"/>
      <c r="EH995" s="547"/>
      <c r="EI995" s="282"/>
      <c r="EJ995" s="282"/>
      <c r="EK995" s="457"/>
      <c r="EL995" s="457"/>
      <c r="EM995" s="457"/>
      <c r="EN995" s="457"/>
      <c r="EO995" s="457"/>
      <c r="EP995" s="548"/>
      <c r="EQ995" s="548"/>
      <c r="ER995" s="457"/>
      <c r="ES995" s="548"/>
      <c r="ET995" s="548"/>
      <c r="EU995" s="457"/>
      <c r="EV995" s="457"/>
      <c r="EW995" s="233"/>
      <c r="EX995" s="992">
        <v>75</v>
      </c>
      <c r="EY995" s="950">
        <v>358461</v>
      </c>
      <c r="EZ995" s="950">
        <v>4000</v>
      </c>
      <c r="FA995" s="950">
        <v>38220</v>
      </c>
      <c r="FB995" s="950">
        <v>187018</v>
      </c>
      <c r="FC995" s="951">
        <f t="shared" si="69"/>
        <v>23826.093199999999</v>
      </c>
      <c r="FD995" s="607">
        <f t="shared" si="70"/>
        <v>214434.8388</v>
      </c>
      <c r="FE995" s="93"/>
      <c r="FF995" s="93"/>
      <c r="FG995" s="93"/>
      <c r="FH995" s="93"/>
      <c r="FI995" s="589"/>
      <c r="FJ995" s="589"/>
      <c r="FK995" s="589"/>
      <c r="FL995" s="591"/>
      <c r="FM995" s="952"/>
      <c r="FN995" s="952"/>
      <c r="FO995" s="953"/>
      <c r="FP995" s="544"/>
      <c r="FQ995" s="93"/>
      <c r="FR995" s="101"/>
      <c r="FS995" s="954">
        <f t="shared" si="80"/>
        <v>23.503</v>
      </c>
      <c r="FT995" s="93"/>
      <c r="FU995" s="955">
        <f t="shared" si="71"/>
        <v>52.172481804157215</v>
      </c>
      <c r="FV995" s="954">
        <f t="shared" si="72"/>
        <v>23.826093199999999</v>
      </c>
      <c r="FW995" s="93"/>
      <c r="FX995" s="93"/>
      <c r="FY995" s="93"/>
      <c r="FZ995" s="93"/>
      <c r="GA995" s="93"/>
      <c r="GB995" s="93"/>
      <c r="GC995" s="260"/>
      <c r="GD995" s="260"/>
      <c r="GE995" s="260"/>
      <c r="GF995" s="260"/>
      <c r="GG995" s="260"/>
      <c r="GH995" s="260"/>
      <c r="GI995" s="260"/>
      <c r="GJ995" s="260"/>
      <c r="GK995" s="260"/>
      <c r="GL995" s="260"/>
      <c r="GM995" s="260"/>
      <c r="GN995" s="260"/>
      <c r="GO995" s="260"/>
      <c r="GP995" s="260"/>
      <c r="GQ995" s="260"/>
    </row>
    <row r="996" spans="1:201" s="63" customFormat="1" hidden="1" x14ac:dyDescent="0.25">
      <c r="A996" s="101">
        <v>877</v>
      </c>
      <c r="B996" s="228">
        <f>COUNTIFS($E$1:E996,E996,$G$1:G996,G996)</f>
        <v>2</v>
      </c>
      <c r="C996" s="228"/>
      <c r="D996" s="966">
        <v>11426</v>
      </c>
      <c r="E996" s="233" t="s">
        <v>627</v>
      </c>
      <c r="F996" s="107" t="s">
        <v>73</v>
      </c>
      <c r="G996" s="230">
        <v>9007035741</v>
      </c>
      <c r="H996" s="230">
        <f t="shared" si="79"/>
        <v>29</v>
      </c>
      <c r="I996" s="107" t="s">
        <v>2702</v>
      </c>
      <c r="J996" s="107" t="s">
        <v>89</v>
      </c>
      <c r="K996" s="749" t="s">
        <v>53</v>
      </c>
      <c r="L996" s="107" t="s">
        <v>48</v>
      </c>
      <c r="M996" s="230">
        <v>8</v>
      </c>
      <c r="N996" s="108" t="s">
        <v>757</v>
      </c>
      <c r="O996" s="108" t="s">
        <v>863</v>
      </c>
      <c r="P996" s="227"/>
      <c r="Q996" s="226" t="s">
        <v>2659</v>
      </c>
      <c r="R996" s="750"/>
      <c r="S996" s="750"/>
      <c r="T996" s="181"/>
      <c r="U996" s="799" t="s">
        <v>2670</v>
      </c>
      <c r="V996" s="799"/>
      <c r="W996" s="805" t="s">
        <v>2697</v>
      </c>
      <c r="X996" s="751"/>
      <c r="Y996" s="181"/>
      <c r="Z996" s="168"/>
      <c r="AA996" s="73"/>
      <c r="AB996" s="227" t="s">
        <v>2519</v>
      </c>
      <c r="AC996" s="86"/>
      <c r="AD996" s="755">
        <v>8918</v>
      </c>
      <c r="AE996" s="755">
        <v>71000</v>
      </c>
      <c r="AH996" s="63" t="s">
        <v>161</v>
      </c>
      <c r="AI996" s="755">
        <v>10000</v>
      </c>
      <c r="AK996" s="224"/>
      <c r="AL996" s="755"/>
      <c r="AM996" s="224"/>
      <c r="AN996" s="224"/>
      <c r="AO996" s="224"/>
      <c r="AP996" s="756">
        <v>24.1</v>
      </c>
      <c r="AQ996" s="757">
        <v>23.8</v>
      </c>
      <c r="AR996" s="781">
        <v>50.5</v>
      </c>
      <c r="AS996" s="759">
        <f t="shared" si="58"/>
        <v>98.4</v>
      </c>
      <c r="AT996" s="760">
        <f t="shared" si="59"/>
        <v>1.0126050420168067</v>
      </c>
      <c r="AU996" s="22">
        <f t="shared" si="60"/>
        <v>51.136554621848738</v>
      </c>
      <c r="AV996" s="761">
        <f t="shared" si="61"/>
        <v>0.32436069986541055</v>
      </c>
      <c r="AW996" s="224">
        <v>22.4</v>
      </c>
      <c r="AX996" s="800">
        <v>1.1599999999999999</v>
      </c>
      <c r="AY996" s="773">
        <v>4.8099999999999996</v>
      </c>
      <c r="AZ996" s="224" t="s">
        <v>754</v>
      </c>
      <c r="BA996" s="763">
        <v>22.5</v>
      </c>
      <c r="BB996" s="87" t="s">
        <v>754</v>
      </c>
      <c r="BC996" s="69" t="s">
        <v>754</v>
      </c>
      <c r="BD996" s="69"/>
      <c r="BE996" s="224"/>
      <c r="BF996" s="224"/>
      <c r="BG996" s="224"/>
      <c r="BH996" s="224"/>
      <c r="BI996" s="87"/>
      <c r="BJ996" s="224">
        <v>74.8</v>
      </c>
      <c r="BK996" s="224">
        <v>25.2</v>
      </c>
      <c r="BL996" s="764">
        <f t="shared" si="62"/>
        <v>2.9682539682539684</v>
      </c>
      <c r="BM996" s="765" t="s">
        <v>754</v>
      </c>
      <c r="BN996" s="224" t="s">
        <v>754</v>
      </c>
      <c r="BO996" s="224">
        <v>55.6</v>
      </c>
      <c r="BP996" s="87">
        <v>50.6</v>
      </c>
      <c r="BQ996" s="159"/>
      <c r="BR996" s="766">
        <f t="shared" si="81"/>
        <v>21.491399999999999</v>
      </c>
      <c r="BS996" s="69">
        <v>96.2</v>
      </c>
      <c r="BT996" s="69">
        <v>18073</v>
      </c>
      <c r="BU996" s="766">
        <f t="shared" si="74"/>
        <v>3.7999999999999972</v>
      </c>
      <c r="BV996" s="766">
        <f t="shared" si="82"/>
        <v>23.5382</v>
      </c>
      <c r="BW996" s="69">
        <v>72.3</v>
      </c>
      <c r="BX996" s="768">
        <f t="shared" si="83"/>
        <v>17.2074</v>
      </c>
      <c r="BY996" s="69">
        <v>18</v>
      </c>
      <c r="BZ996" s="768">
        <f t="shared" si="84"/>
        <v>4.2840000000000007</v>
      </c>
      <c r="CA996" s="69">
        <v>8.6</v>
      </c>
      <c r="CB996" s="768">
        <f t="shared" si="85"/>
        <v>2.0468000000000002</v>
      </c>
      <c r="CC996" s="766">
        <v>0.15</v>
      </c>
      <c r="CD996" s="224"/>
      <c r="CE996" s="224"/>
      <c r="CF996" s="224"/>
      <c r="CG996" s="224"/>
      <c r="CH996" s="224"/>
      <c r="CI996" s="224"/>
      <c r="CJ996" s="224"/>
      <c r="CK996" s="224"/>
      <c r="CL996" s="224"/>
      <c r="CM996" s="224"/>
      <c r="CN996" s="245"/>
      <c r="CO996" s="18"/>
      <c r="CP996" s="18"/>
      <c r="CQ996" s="18"/>
      <c r="CR996" s="18"/>
      <c r="CS996" s="18"/>
      <c r="CT996" s="18"/>
      <c r="CU996" s="769"/>
      <c r="CV996" s="86"/>
      <c r="CW996" s="224"/>
      <c r="CX996" s="224"/>
      <c r="CY996" s="224"/>
      <c r="CZ996" s="224" t="s">
        <v>1294</v>
      </c>
      <c r="DA996" s="770" t="s">
        <v>1294</v>
      </c>
      <c r="DB996" s="776"/>
      <c r="DC996" s="803" t="s">
        <v>2703</v>
      </c>
      <c r="DD996" s="224"/>
      <c r="DE996" s="224"/>
      <c r="DF996" s="224"/>
      <c r="DG996" s="224"/>
      <c r="DH996" s="224"/>
      <c r="DI996" s="68"/>
      <c r="DJ996" s="224"/>
      <c r="DK996" s="224"/>
      <c r="DL996" s="224"/>
      <c r="DM996" s="224"/>
      <c r="DN996" s="65" t="s">
        <v>1151</v>
      </c>
      <c r="DO996" s="224"/>
      <c r="DP996" s="545" t="s">
        <v>161</v>
      </c>
      <c r="DQ996" s="230"/>
      <c r="DR996" s="547"/>
      <c r="DS996" s="547"/>
      <c r="DT996" s="230"/>
      <c r="DU996" s="230"/>
      <c r="DV996" s="230"/>
      <c r="DW996" s="230"/>
      <c r="DX996" s="230"/>
      <c r="DY996" s="230"/>
      <c r="DZ996" s="230"/>
      <c r="EA996" s="230"/>
      <c r="EB996" s="230"/>
      <c r="EC996" s="230"/>
      <c r="ED996" s="230"/>
      <c r="EE996" s="230"/>
      <c r="EF996" s="230"/>
      <c r="EG996" s="230"/>
      <c r="EH996" s="547"/>
      <c r="EI996" s="282"/>
      <c r="EJ996" s="282"/>
      <c r="EK996" s="457"/>
      <c r="EL996" s="457"/>
      <c r="EM996" s="457"/>
      <c r="EN996" s="457"/>
      <c r="EO996" s="457"/>
      <c r="EP996" s="548"/>
      <c r="EQ996" s="548"/>
      <c r="ER996" s="457"/>
      <c r="ES996" s="548"/>
      <c r="ET996" s="548"/>
      <c r="EU996" s="457"/>
      <c r="EV996" s="457"/>
      <c r="EW996" s="233"/>
      <c r="EX996" s="992">
        <v>75</v>
      </c>
      <c r="EY996" s="950">
        <v>77149</v>
      </c>
      <c r="EZ996" s="950">
        <v>4000</v>
      </c>
      <c r="FA996" s="950">
        <v>38220</v>
      </c>
      <c r="FB996" s="950">
        <v>70999</v>
      </c>
      <c r="FC996" s="951">
        <f t="shared" si="69"/>
        <v>9045.2725999999984</v>
      </c>
      <c r="FD996" s="607">
        <f t="shared" si="70"/>
        <v>72362.180799999987</v>
      </c>
      <c r="FE996" s="93"/>
      <c r="FF996" s="93"/>
      <c r="FG996" s="93"/>
      <c r="FH996" s="93"/>
      <c r="FI996" s="589"/>
      <c r="FJ996" s="589"/>
      <c r="FK996" s="589"/>
      <c r="FL996" s="591"/>
      <c r="FM996" s="952"/>
      <c r="FN996" s="952"/>
      <c r="FO996" s="953"/>
      <c r="FP996" s="544"/>
      <c r="FQ996" s="93"/>
      <c r="FR996" s="101"/>
      <c r="FS996" s="954">
        <f t="shared" si="80"/>
        <v>8.9179999999999993</v>
      </c>
      <c r="FT996" s="93"/>
      <c r="FU996" s="955">
        <f t="shared" si="71"/>
        <v>92.028412552333791</v>
      </c>
      <c r="FV996" s="954">
        <f t="shared" si="72"/>
        <v>9.0452725999999988</v>
      </c>
      <c r="FW996" s="93"/>
      <c r="FX996" s="93"/>
      <c r="FY996" s="93"/>
      <c r="FZ996" s="93"/>
      <c r="GA996" s="93"/>
      <c r="GB996" s="93"/>
      <c r="GC996" s="260"/>
      <c r="GD996" s="260"/>
      <c r="GE996" s="260"/>
      <c r="GF996" s="260"/>
      <c r="GG996" s="260"/>
      <c r="GH996" s="260"/>
      <c r="GI996" s="260"/>
      <c r="GJ996" s="260"/>
      <c r="GK996" s="260"/>
      <c r="GL996" s="260"/>
      <c r="GM996" s="260"/>
      <c r="GN996" s="260"/>
      <c r="GO996" s="260"/>
      <c r="GP996" s="260"/>
      <c r="GQ996" s="260"/>
    </row>
    <row r="997" spans="1:201" s="63" customFormat="1" hidden="1" x14ac:dyDescent="0.25">
      <c r="A997" s="101">
        <v>878</v>
      </c>
      <c r="B997" s="228">
        <f>COUNTIFS($E$1:E997,E997,$G$1:G997,G997)</f>
        <v>1</v>
      </c>
      <c r="C997" s="228"/>
      <c r="D997" s="966">
        <v>11435</v>
      </c>
      <c r="E997" s="233" t="s">
        <v>2704</v>
      </c>
      <c r="F997" s="107" t="s">
        <v>2705</v>
      </c>
      <c r="G997" s="230">
        <v>400708445</v>
      </c>
      <c r="H997" s="230">
        <f t="shared" si="79"/>
        <v>79</v>
      </c>
      <c r="I997" s="107" t="s">
        <v>2706</v>
      </c>
      <c r="J997" s="107" t="s">
        <v>34</v>
      </c>
      <c r="K997" s="749" t="s">
        <v>53</v>
      </c>
      <c r="L997" s="107" t="s">
        <v>48</v>
      </c>
      <c r="M997" s="230">
        <v>12</v>
      </c>
      <c r="N997" s="108">
        <v>1</v>
      </c>
      <c r="O997" s="108" t="s">
        <v>863</v>
      </c>
      <c r="P997" s="227"/>
      <c r="Q997" s="226" t="s">
        <v>2659</v>
      </c>
      <c r="R997" s="750"/>
      <c r="S997" s="750"/>
      <c r="T997" s="181"/>
      <c r="U997" s="799"/>
      <c r="V997" s="799"/>
      <c r="W997" s="805" t="s">
        <v>2707</v>
      </c>
      <c r="X997" s="751"/>
      <c r="Y997" s="805" t="s">
        <v>2708</v>
      </c>
      <c r="Z997" s="168"/>
      <c r="AA997" s="73"/>
      <c r="AB997" s="227" t="s">
        <v>2651</v>
      </c>
      <c r="AC997" s="86"/>
      <c r="AD997" s="755">
        <v>83</v>
      </c>
      <c r="AE997" s="755">
        <v>990</v>
      </c>
      <c r="AH997" s="63" t="s">
        <v>351</v>
      </c>
      <c r="AI997" s="755">
        <v>50</v>
      </c>
      <c r="AK997" s="224"/>
      <c r="AL997" s="755"/>
      <c r="AM997" s="224"/>
      <c r="AN997" s="224"/>
      <c r="AO997" s="224"/>
      <c r="AP997" s="756">
        <v>27.9</v>
      </c>
      <c r="AQ997" s="757">
        <v>51.6</v>
      </c>
      <c r="AR997" s="781">
        <v>19.3</v>
      </c>
      <c r="AS997" s="759">
        <f t="shared" si="58"/>
        <v>98.800000000000011</v>
      </c>
      <c r="AT997" s="760">
        <f t="shared" si="59"/>
        <v>0.54069767441860461</v>
      </c>
      <c r="AU997" s="22">
        <f t="shared" si="60"/>
        <v>10.435465116279069</v>
      </c>
      <c r="AV997" s="761">
        <f t="shared" si="61"/>
        <v>0.39351198871650206</v>
      </c>
      <c r="AW997" s="224">
        <v>24.5</v>
      </c>
      <c r="AX997" s="800">
        <v>1.29</v>
      </c>
      <c r="AY997" s="773">
        <v>4.6399999999999997</v>
      </c>
      <c r="AZ997" s="224" t="s">
        <v>754</v>
      </c>
      <c r="BA997" s="763">
        <v>45</v>
      </c>
      <c r="BB997" s="87" t="s">
        <v>754</v>
      </c>
      <c r="BC997" s="69" t="s">
        <v>754</v>
      </c>
      <c r="BD997" s="69"/>
      <c r="BE997" s="224"/>
      <c r="BF997" s="224"/>
      <c r="BG997" s="224"/>
      <c r="BH997" s="224"/>
      <c r="BI997" s="87"/>
      <c r="BJ997" s="224">
        <v>31.8</v>
      </c>
      <c r="BK997" s="224">
        <v>68.2</v>
      </c>
      <c r="BL997" s="764">
        <f t="shared" si="62"/>
        <v>0.4662756598240469</v>
      </c>
      <c r="BM997" s="801">
        <v>0.59</v>
      </c>
      <c r="BN997" s="224" t="s">
        <v>754</v>
      </c>
      <c r="BO997" s="224">
        <v>68.8</v>
      </c>
      <c r="BP997" s="87">
        <v>61.1</v>
      </c>
      <c r="BQ997" s="159"/>
      <c r="BR997" s="766">
        <f t="shared" si="81"/>
        <v>24.097200000000001</v>
      </c>
      <c r="BS997" s="69">
        <v>91.7</v>
      </c>
      <c r="BT997" s="69">
        <v>11693</v>
      </c>
      <c r="BU997" s="766">
        <f t="shared" si="74"/>
        <v>8.2999999999999972</v>
      </c>
      <c r="BV997" s="766">
        <f t="shared" si="82"/>
        <v>50.516400000000004</v>
      </c>
      <c r="BW997" s="69">
        <v>16.7</v>
      </c>
      <c r="BX997" s="768">
        <f t="shared" si="83"/>
        <v>8.6172000000000004</v>
      </c>
      <c r="BY997" s="69">
        <v>30</v>
      </c>
      <c r="BZ997" s="768">
        <f t="shared" si="84"/>
        <v>15.48</v>
      </c>
      <c r="CA997" s="69">
        <v>51.2</v>
      </c>
      <c r="CB997" s="768">
        <f t="shared" si="85"/>
        <v>26.4192</v>
      </c>
      <c r="CC997" s="766">
        <v>0.48</v>
      </c>
      <c r="CD997" s="224"/>
      <c r="CE997" s="224"/>
      <c r="CF997" s="224"/>
      <c r="CG997" s="224"/>
      <c r="CH997" s="224"/>
      <c r="CI997" s="224"/>
      <c r="CJ997" s="224"/>
      <c r="CK997" s="224"/>
      <c r="CL997" s="224"/>
      <c r="CM997" s="224"/>
      <c r="CN997" s="245"/>
      <c r="CO997" s="18"/>
      <c r="CP997" s="18"/>
      <c r="CQ997" s="18"/>
      <c r="CR997" s="18"/>
      <c r="CS997" s="18"/>
      <c r="CT997" s="18"/>
      <c r="CU997" s="769"/>
      <c r="CV997" s="86"/>
      <c r="CW997" s="224"/>
      <c r="CX997" s="224"/>
      <c r="CY997" s="224"/>
      <c r="CZ997" s="224" t="s">
        <v>927</v>
      </c>
      <c r="DA997" s="770" t="s">
        <v>927</v>
      </c>
      <c r="DB997" s="776"/>
      <c r="DC997" s="802" t="s">
        <v>2549</v>
      </c>
      <c r="DD997" s="224"/>
      <c r="DE997" s="224"/>
      <c r="DF997" s="224"/>
      <c r="DG997" s="224"/>
      <c r="DH997" s="224"/>
      <c r="DI997" s="68"/>
      <c r="DJ997" s="224"/>
      <c r="DK997" s="224"/>
      <c r="DL997" s="224"/>
      <c r="DM997" s="224"/>
      <c r="DN997" s="65" t="s">
        <v>1151</v>
      </c>
      <c r="DO997" s="224"/>
      <c r="DP997" s="545" t="s">
        <v>351</v>
      </c>
      <c r="DQ997" s="230"/>
      <c r="DR997" s="547"/>
      <c r="DS997" s="547"/>
      <c r="DT997" s="230"/>
      <c r="DU997" s="230"/>
      <c r="DV997" s="230"/>
      <c r="DW997" s="230"/>
      <c r="DX997" s="230"/>
      <c r="DY997" s="230"/>
      <c r="DZ997" s="230"/>
      <c r="EA997" s="230"/>
      <c r="EB997" s="230"/>
      <c r="EC997" s="230"/>
      <c r="ED997" s="230"/>
      <c r="EE997" s="230"/>
      <c r="EF997" s="230"/>
      <c r="EG997" s="230"/>
      <c r="EH997" s="547"/>
      <c r="EI997" s="282"/>
      <c r="EJ997" s="282"/>
      <c r="EK997" s="457"/>
      <c r="EL997" s="457"/>
      <c r="EM997" s="457"/>
      <c r="EN997" s="457"/>
      <c r="EO997" s="457"/>
      <c r="EP997" s="548"/>
      <c r="EQ997" s="548"/>
      <c r="ER997" s="457"/>
      <c r="ES997" s="548"/>
      <c r="ET997" s="548"/>
      <c r="EU997" s="457"/>
      <c r="EV997" s="457"/>
      <c r="EW997" s="233"/>
      <c r="EX997" s="992">
        <v>75</v>
      </c>
      <c r="EY997" s="950">
        <v>5090</v>
      </c>
      <c r="EZ997" s="950">
        <v>4000</v>
      </c>
      <c r="FA997" s="950">
        <v>38220</v>
      </c>
      <c r="FB997" s="950">
        <v>563</v>
      </c>
      <c r="FC997" s="951">
        <f t="shared" si="69"/>
        <v>71.726199999999992</v>
      </c>
      <c r="FD997" s="607">
        <f t="shared" si="70"/>
        <v>860.71439999999984</v>
      </c>
      <c r="FE997" s="93"/>
      <c r="FF997" s="93"/>
      <c r="FG997" s="93"/>
      <c r="FH997" s="93"/>
      <c r="FI997" s="589"/>
      <c r="FJ997" s="589"/>
      <c r="FK997" s="589"/>
      <c r="FL997" s="591"/>
      <c r="FM997" s="952"/>
      <c r="FN997" s="952"/>
      <c r="FO997" s="953"/>
      <c r="FP997" s="544"/>
      <c r="FQ997" s="93"/>
      <c r="FR997" s="101"/>
      <c r="FS997" s="954">
        <f t="shared" si="80"/>
        <v>8.3000000000000004E-2</v>
      </c>
      <c r="FT997" s="93"/>
      <c r="FU997" s="955">
        <f t="shared" si="71"/>
        <v>11.060903732809431</v>
      </c>
      <c r="FV997" s="954">
        <f t="shared" si="72"/>
        <v>7.172619999999999E-2</v>
      </c>
      <c r="FW997" s="93"/>
      <c r="FX997" s="93"/>
      <c r="FY997" s="93"/>
      <c r="FZ997" s="93"/>
      <c r="GA997" s="93"/>
      <c r="GB997" s="93"/>
      <c r="GC997" s="260"/>
      <c r="GD997" s="260"/>
      <c r="GE997" s="260"/>
      <c r="GF997" s="260"/>
      <c r="GG997" s="260"/>
      <c r="GH997" s="260"/>
      <c r="GI997" s="260"/>
      <c r="GJ997" s="260"/>
      <c r="GK997" s="260"/>
      <c r="GL997" s="260"/>
      <c r="GM997" s="260"/>
      <c r="GN997" s="260"/>
      <c r="GO997" s="260"/>
      <c r="GP997" s="260"/>
      <c r="GQ997" s="260"/>
    </row>
    <row r="998" spans="1:201" s="63" customFormat="1" hidden="1" x14ac:dyDescent="0.25">
      <c r="A998" s="101">
        <v>879</v>
      </c>
      <c r="B998" s="228">
        <f>COUNTIFS($E$1:E998,E998,$G$1:G998,G998)</f>
        <v>1</v>
      </c>
      <c r="C998" s="228"/>
      <c r="D998" s="966">
        <v>11436</v>
      </c>
      <c r="E998" s="233" t="s">
        <v>2709</v>
      </c>
      <c r="F998" s="107" t="s">
        <v>232</v>
      </c>
      <c r="G998" s="230">
        <v>7351015089</v>
      </c>
      <c r="H998" s="230">
        <f t="shared" si="79"/>
        <v>46</v>
      </c>
      <c r="I998" s="107" t="s">
        <v>2706</v>
      </c>
      <c r="J998" s="107" t="s">
        <v>2710</v>
      </c>
      <c r="K998" s="749" t="s">
        <v>53</v>
      </c>
      <c r="L998" s="107" t="s">
        <v>48</v>
      </c>
      <c r="M998" s="230">
        <v>12</v>
      </c>
      <c r="N998" s="108">
        <v>3</v>
      </c>
      <c r="O998" s="108" t="s">
        <v>863</v>
      </c>
      <c r="P998" s="227"/>
      <c r="Q998" s="226" t="s">
        <v>2659</v>
      </c>
      <c r="R998" s="750"/>
      <c r="S998" s="750"/>
      <c r="T998" s="181"/>
      <c r="U998" s="799"/>
      <c r="V998" s="799"/>
      <c r="W998" s="805" t="s">
        <v>2707</v>
      </c>
      <c r="X998" s="751"/>
      <c r="Y998" s="805" t="s">
        <v>2708</v>
      </c>
      <c r="Z998" s="168"/>
      <c r="AA998" s="73"/>
      <c r="AB998" s="227" t="s">
        <v>2651</v>
      </c>
      <c r="AC998" s="86"/>
      <c r="AD998" s="755">
        <v>131</v>
      </c>
      <c r="AE998" s="755">
        <v>1500</v>
      </c>
      <c r="AH998" s="63" t="s">
        <v>351</v>
      </c>
      <c r="AI998" s="755">
        <v>150</v>
      </c>
      <c r="AK998" s="224"/>
      <c r="AL998" s="755"/>
      <c r="AM998" s="224"/>
      <c r="AN998" s="224"/>
      <c r="AO998" s="224"/>
      <c r="AP998" s="756">
        <v>13.6</v>
      </c>
      <c r="AQ998" s="757">
        <v>36.200000000000003</v>
      </c>
      <c r="AR998" s="781">
        <v>48.9</v>
      </c>
      <c r="AS998" s="759">
        <f t="shared" si="58"/>
        <v>98.699999999999989</v>
      </c>
      <c r="AT998" s="760">
        <f t="shared" si="59"/>
        <v>0.37569060773480661</v>
      </c>
      <c r="AU998" s="22">
        <f t="shared" si="60"/>
        <v>18.371270718232044</v>
      </c>
      <c r="AV998" s="761">
        <f t="shared" si="61"/>
        <v>0.15981198589894244</v>
      </c>
      <c r="AW998" s="224">
        <v>11.9</v>
      </c>
      <c r="AX998" s="800">
        <v>0.54</v>
      </c>
      <c r="AY998" s="773">
        <v>3.95</v>
      </c>
      <c r="AZ998" s="224" t="s">
        <v>754</v>
      </c>
      <c r="BA998" s="763">
        <v>40.6</v>
      </c>
      <c r="BB998" s="87" t="s">
        <v>754</v>
      </c>
      <c r="BC998" s="69" t="s">
        <v>754</v>
      </c>
      <c r="BD998" s="69"/>
      <c r="BE998" s="224"/>
      <c r="BF998" s="224"/>
      <c r="BG998" s="224"/>
      <c r="BH998" s="224"/>
      <c r="BI998" s="87"/>
      <c r="BJ998" s="224">
        <v>47.3</v>
      </c>
      <c r="BK998" s="224">
        <v>52.7</v>
      </c>
      <c r="BL998" s="764">
        <f t="shared" si="62"/>
        <v>0.89753320683111948</v>
      </c>
      <c r="BM998" s="801">
        <v>0.34</v>
      </c>
      <c r="BN998" s="224" t="s">
        <v>754</v>
      </c>
      <c r="BO998" s="224">
        <v>80.3</v>
      </c>
      <c r="BP998" s="87">
        <v>77.7</v>
      </c>
      <c r="BQ998" s="159"/>
      <c r="BR998" s="766">
        <f t="shared" si="81"/>
        <v>15.819400000000002</v>
      </c>
      <c r="BS998" s="69">
        <v>93.5</v>
      </c>
      <c r="BT998" s="69">
        <v>16613</v>
      </c>
      <c r="BU998" s="766">
        <f t="shared" si="74"/>
        <v>6.5</v>
      </c>
      <c r="BV998" s="766">
        <f t="shared" si="82"/>
        <v>35.584600000000009</v>
      </c>
      <c r="BW998" s="69">
        <v>18.8</v>
      </c>
      <c r="BX998" s="768">
        <f t="shared" si="83"/>
        <v>6.805600000000001</v>
      </c>
      <c r="BY998" s="69">
        <v>24.9</v>
      </c>
      <c r="BZ998" s="768">
        <f t="shared" si="84"/>
        <v>9.0137999999999998</v>
      </c>
      <c r="CA998" s="69">
        <v>54.6</v>
      </c>
      <c r="CB998" s="768">
        <f t="shared" si="85"/>
        <v>19.765200000000004</v>
      </c>
      <c r="CC998" s="766">
        <v>0.5</v>
      </c>
      <c r="CD998" s="224"/>
      <c r="CE998" s="224"/>
      <c r="CF998" s="224"/>
      <c r="CG998" s="224"/>
      <c r="CH998" s="224"/>
      <c r="CI998" s="224"/>
      <c r="CJ998" s="224"/>
      <c r="CK998" s="224"/>
      <c r="CL998" s="224"/>
      <c r="CM998" s="224"/>
      <c r="CN998" s="245"/>
      <c r="CO998" s="18"/>
      <c r="CP998" s="18"/>
      <c r="CQ998" s="18"/>
      <c r="CR998" s="18"/>
      <c r="CS998" s="18"/>
      <c r="CT998" s="18"/>
      <c r="CU998" s="769"/>
      <c r="CV998" s="86"/>
      <c r="CW998" s="224"/>
      <c r="CX998" s="224"/>
      <c r="CY998" s="224"/>
      <c r="CZ998" s="224" t="s">
        <v>1292</v>
      </c>
      <c r="DA998" s="770" t="s">
        <v>1292</v>
      </c>
      <c r="DB998" s="776"/>
      <c r="DC998" s="802" t="s">
        <v>2711</v>
      </c>
      <c r="DD998" s="224"/>
      <c r="DE998" s="224"/>
      <c r="DF998" s="224"/>
      <c r="DG998" s="224"/>
      <c r="DH998" s="224"/>
      <c r="DI998" s="68"/>
      <c r="DJ998" s="224"/>
      <c r="DK998" s="224"/>
      <c r="DL998" s="224"/>
      <c r="DM998" s="224"/>
      <c r="DN998" s="65" t="s">
        <v>1152</v>
      </c>
      <c r="DO998" s="224"/>
      <c r="DP998" s="545" t="s">
        <v>351</v>
      </c>
      <c r="DQ998" s="230"/>
      <c r="DR998" s="547"/>
      <c r="DS998" s="547"/>
      <c r="DT998" s="230"/>
      <c r="DU998" s="230"/>
      <c r="DV998" s="230"/>
      <c r="DW998" s="230"/>
      <c r="DX998" s="230"/>
      <c r="DY998" s="230"/>
      <c r="DZ998" s="230"/>
      <c r="EA998" s="230"/>
      <c r="EB998" s="230"/>
      <c r="EC998" s="230"/>
      <c r="ED998" s="230"/>
      <c r="EE998" s="230"/>
      <c r="EF998" s="230"/>
      <c r="EG998" s="230"/>
      <c r="EH998" s="547"/>
      <c r="EI998" s="282"/>
      <c r="EJ998" s="282"/>
      <c r="EK998" s="457"/>
      <c r="EL998" s="457"/>
      <c r="EM998" s="457"/>
      <c r="EN998" s="457"/>
      <c r="EO998" s="457"/>
      <c r="EP998" s="548"/>
      <c r="EQ998" s="548"/>
      <c r="ER998" s="457"/>
      <c r="ES998" s="548"/>
      <c r="ET998" s="548"/>
      <c r="EU998" s="457"/>
      <c r="EV998" s="457"/>
      <c r="EW998" s="233"/>
      <c r="EX998" s="992">
        <v>75</v>
      </c>
      <c r="EY998" s="950">
        <v>2714</v>
      </c>
      <c r="EZ998" s="950">
        <v>4000</v>
      </c>
      <c r="FA998" s="950">
        <v>38220</v>
      </c>
      <c r="FB998" s="950">
        <v>756</v>
      </c>
      <c r="FC998" s="951">
        <f t="shared" si="69"/>
        <v>96.314399999999992</v>
      </c>
      <c r="FD998" s="607">
        <f t="shared" si="70"/>
        <v>1155.7728</v>
      </c>
      <c r="FE998" s="93"/>
      <c r="FF998" s="93"/>
      <c r="FG998" s="93"/>
      <c r="FH998" s="93"/>
      <c r="FI998" s="589"/>
      <c r="FJ998" s="589"/>
      <c r="FK998" s="589"/>
      <c r="FL998" s="591"/>
      <c r="FM998" s="952"/>
      <c r="FN998" s="952"/>
      <c r="FO998" s="953"/>
      <c r="FP998" s="544"/>
      <c r="FQ998" s="93"/>
      <c r="FR998" s="101"/>
      <c r="FS998" s="954">
        <f t="shared" si="80"/>
        <v>0.13100000000000001</v>
      </c>
      <c r="FT998" s="93"/>
      <c r="FU998" s="955">
        <f t="shared" si="71"/>
        <v>27.855563743551954</v>
      </c>
      <c r="FV998" s="954">
        <f t="shared" si="72"/>
        <v>9.6314399999999994E-2</v>
      </c>
      <c r="FW998" s="93"/>
      <c r="FX998" s="93"/>
      <c r="FY998" s="93"/>
      <c r="FZ998" s="93"/>
      <c r="GA998" s="93"/>
      <c r="GB998" s="93"/>
      <c r="GC998" s="260"/>
      <c r="GD998" s="260"/>
      <c r="GE998" s="260"/>
      <c r="GF998" s="260"/>
      <c r="GG998" s="260"/>
      <c r="GH998" s="260"/>
      <c r="GI998" s="260"/>
      <c r="GJ998" s="260"/>
      <c r="GK998" s="260"/>
      <c r="GL998" s="260"/>
      <c r="GM998" s="260"/>
      <c r="GN998" s="260"/>
      <c r="GO998" s="260"/>
      <c r="GP998" s="260"/>
      <c r="GQ998" s="260"/>
    </row>
    <row r="999" spans="1:201" s="63" customFormat="1" hidden="1" x14ac:dyDescent="0.25">
      <c r="A999" s="101">
        <v>880</v>
      </c>
      <c r="B999" s="228">
        <f>COUNTIFS($E$1:E999,E999,$G$1:G999,G999)</f>
        <v>1</v>
      </c>
      <c r="C999" s="228"/>
      <c r="D999" s="966">
        <v>11437</v>
      </c>
      <c r="E999" s="233" t="s">
        <v>2712</v>
      </c>
      <c r="F999" s="107" t="s">
        <v>91</v>
      </c>
      <c r="G999" s="230">
        <v>5804050758</v>
      </c>
      <c r="H999" s="230">
        <f t="shared" si="79"/>
        <v>61</v>
      </c>
      <c r="I999" s="107" t="s">
        <v>2706</v>
      </c>
      <c r="J999" s="107" t="s">
        <v>2483</v>
      </c>
      <c r="K999" s="749" t="s">
        <v>53</v>
      </c>
      <c r="L999" s="107" t="s">
        <v>48</v>
      </c>
      <c r="M999" s="230">
        <v>12</v>
      </c>
      <c r="N999" s="108" t="s">
        <v>757</v>
      </c>
      <c r="O999" s="108" t="s">
        <v>863</v>
      </c>
      <c r="P999" s="227"/>
      <c r="Q999" s="226" t="s">
        <v>2659</v>
      </c>
      <c r="R999" s="750"/>
      <c r="S999" s="750"/>
      <c r="T999" s="181"/>
      <c r="U999" s="799"/>
      <c r="V999" s="799"/>
      <c r="W999" s="805" t="s">
        <v>2707</v>
      </c>
      <c r="X999" s="751"/>
      <c r="Y999" s="805" t="s">
        <v>2708</v>
      </c>
      <c r="Z999" s="168"/>
      <c r="AA999" s="73"/>
      <c r="AB999" s="227" t="s">
        <v>2651</v>
      </c>
      <c r="AC999" s="86"/>
      <c r="AD999" s="755">
        <v>4270</v>
      </c>
      <c r="AE999" s="755">
        <v>51000</v>
      </c>
      <c r="AH999" s="63" t="s">
        <v>351</v>
      </c>
      <c r="AI999" s="755">
        <v>10000</v>
      </c>
      <c r="AK999" s="224"/>
      <c r="AL999" s="755"/>
      <c r="AM999" s="224"/>
      <c r="AN999" s="224"/>
      <c r="AO999" s="224"/>
      <c r="AP999" s="756">
        <v>1.1399999999999999</v>
      </c>
      <c r="AQ999" s="757">
        <v>22.1</v>
      </c>
      <c r="AR999" s="781">
        <v>75</v>
      </c>
      <c r="AS999" s="759">
        <f t="shared" si="58"/>
        <v>98.24</v>
      </c>
      <c r="AT999" s="760">
        <f t="shared" si="59"/>
        <v>5.1583710407239809E-2</v>
      </c>
      <c r="AU999" s="22">
        <f t="shared" si="60"/>
        <v>3.8687782805429856</v>
      </c>
      <c r="AV999" s="761">
        <f t="shared" si="61"/>
        <v>1.1740473738414007E-2</v>
      </c>
      <c r="AW999" s="224">
        <v>0.43</v>
      </c>
      <c r="AX999" s="800">
        <v>0.23</v>
      </c>
      <c r="AY999" s="773">
        <v>20.399999999999999</v>
      </c>
      <c r="AZ999" s="224" t="s">
        <v>754</v>
      </c>
      <c r="BA999" s="763">
        <v>33.299999999999997</v>
      </c>
      <c r="BB999" s="87" t="s">
        <v>754</v>
      </c>
      <c r="BC999" s="69" t="s">
        <v>754</v>
      </c>
      <c r="BD999" s="69"/>
      <c r="BE999" s="224"/>
      <c r="BF999" s="224"/>
      <c r="BG999" s="224"/>
      <c r="BH999" s="224"/>
      <c r="BI999" s="87"/>
      <c r="BJ999" s="224">
        <v>61.3</v>
      </c>
      <c r="BK999" s="224">
        <v>38.700000000000003</v>
      </c>
      <c r="BL999" s="764">
        <f t="shared" si="62"/>
        <v>1.5839793281653745</v>
      </c>
      <c r="BM999" s="801">
        <v>0</v>
      </c>
      <c r="BN999" s="224" t="s">
        <v>754</v>
      </c>
      <c r="BO999" s="224">
        <v>23.9</v>
      </c>
      <c r="BP999" s="87">
        <v>24.1</v>
      </c>
      <c r="BQ999" s="159"/>
      <c r="BR999" s="766">
        <f t="shared" si="81"/>
        <v>19.956299999999999</v>
      </c>
      <c r="BS999" s="69">
        <v>98.9</v>
      </c>
      <c r="BT999" s="69">
        <v>16154</v>
      </c>
      <c r="BU999" s="766">
        <f t="shared" si="74"/>
        <v>1.0999999999999943</v>
      </c>
      <c r="BV999" s="766">
        <f t="shared" si="82"/>
        <v>22.011599999999998</v>
      </c>
      <c r="BW999" s="69">
        <v>51.7</v>
      </c>
      <c r="BX999" s="768">
        <f t="shared" si="83"/>
        <v>11.425700000000001</v>
      </c>
      <c r="BY999" s="69">
        <v>38.6</v>
      </c>
      <c r="BZ999" s="768">
        <f t="shared" si="84"/>
        <v>8.5305999999999997</v>
      </c>
      <c r="CA999" s="69">
        <v>9.3000000000000007</v>
      </c>
      <c r="CB999" s="768">
        <f t="shared" si="85"/>
        <v>2.0553000000000003</v>
      </c>
      <c r="CC999" s="766">
        <v>0.03</v>
      </c>
      <c r="CD999" s="224"/>
      <c r="CE999" s="224"/>
      <c r="CF999" s="224"/>
      <c r="CG999" s="224"/>
      <c r="CH999" s="224"/>
      <c r="CI999" s="224"/>
      <c r="CJ999" s="224"/>
      <c r="CK999" s="224"/>
      <c r="CL999" s="224"/>
      <c r="CM999" s="224"/>
      <c r="CN999" s="245"/>
      <c r="CO999" s="18"/>
      <c r="CP999" s="18"/>
      <c r="CQ999" s="18"/>
      <c r="CR999" s="18"/>
      <c r="CS999" s="18"/>
      <c r="CT999" s="18"/>
      <c r="CU999" s="769"/>
      <c r="CV999" s="86"/>
      <c r="CW999" s="224"/>
      <c r="CX999" s="224"/>
      <c r="CY999" s="224"/>
      <c r="CZ999" s="224" t="s">
        <v>1293</v>
      </c>
      <c r="DA999" s="770" t="s">
        <v>1293</v>
      </c>
      <c r="DB999" s="776"/>
      <c r="DC999" s="803" t="s">
        <v>2713</v>
      </c>
      <c r="DD999" s="224"/>
      <c r="DE999" s="224"/>
      <c r="DF999" s="224"/>
      <c r="DG999" s="224"/>
      <c r="DH999" s="224"/>
      <c r="DI999" s="68"/>
      <c r="DJ999" s="224"/>
      <c r="DK999" s="224"/>
      <c r="DL999" s="224"/>
      <c r="DM999" s="224"/>
      <c r="DN999" s="65" t="s">
        <v>1151</v>
      </c>
      <c r="DO999" s="224"/>
      <c r="DP999" s="545" t="s">
        <v>351</v>
      </c>
      <c r="DQ999" s="230"/>
      <c r="DR999" s="547"/>
      <c r="DS999" s="547"/>
      <c r="DT999" s="230"/>
      <c r="DU999" s="230"/>
      <c r="DV999" s="230"/>
      <c r="DW999" s="230"/>
      <c r="DX999" s="230"/>
      <c r="DY999" s="230"/>
      <c r="DZ999" s="230"/>
      <c r="EA999" s="230"/>
      <c r="EB999" s="230"/>
      <c r="EC999" s="230"/>
      <c r="ED999" s="230"/>
      <c r="EE999" s="230"/>
      <c r="EF999" s="230"/>
      <c r="EG999" s="230"/>
      <c r="EH999" s="547"/>
      <c r="EI999" s="282"/>
      <c r="EJ999" s="282"/>
      <c r="EK999" s="457"/>
      <c r="EL999" s="457"/>
      <c r="EM999" s="457"/>
      <c r="EN999" s="457"/>
      <c r="EO999" s="457"/>
      <c r="EP999" s="548"/>
      <c r="EQ999" s="548"/>
      <c r="ER999" s="457"/>
      <c r="ES999" s="548"/>
      <c r="ET999" s="548"/>
      <c r="EU999" s="457"/>
      <c r="EV999" s="457"/>
      <c r="EW999" s="233"/>
      <c r="EX999" s="992">
        <v>75</v>
      </c>
      <c r="EY999" s="950">
        <v>66374</v>
      </c>
      <c r="EZ999" s="950">
        <v>4000</v>
      </c>
      <c r="FA999" s="950">
        <v>38220</v>
      </c>
      <c r="FB999" s="950">
        <v>32120</v>
      </c>
      <c r="FC999" s="951">
        <f t="shared" si="69"/>
        <v>4092.0879999999997</v>
      </c>
      <c r="FD999" s="607">
        <f t="shared" si="70"/>
        <v>49105.055999999997</v>
      </c>
      <c r="FE999" s="93"/>
      <c r="FF999" s="93"/>
      <c r="FG999" s="93"/>
      <c r="FH999" s="93"/>
      <c r="FI999" s="589"/>
      <c r="FJ999" s="589"/>
      <c r="FK999" s="589"/>
      <c r="FL999" s="591"/>
      <c r="FM999" s="952"/>
      <c r="FN999" s="952"/>
      <c r="FO999" s="953"/>
      <c r="FP999" s="544"/>
      <c r="FQ999" s="93"/>
      <c r="FR999" s="101"/>
      <c r="FS999" s="954">
        <f t="shared" si="80"/>
        <v>4.2699999999999996</v>
      </c>
      <c r="FT999" s="93"/>
      <c r="FU999" s="955">
        <f t="shared" si="71"/>
        <v>48.392442823997349</v>
      </c>
      <c r="FV999" s="954">
        <f t="shared" si="72"/>
        <v>4.0920879999999995</v>
      </c>
      <c r="FW999" s="93"/>
      <c r="FX999" s="93"/>
      <c r="FY999" s="93"/>
      <c r="FZ999" s="93"/>
      <c r="GA999" s="93"/>
      <c r="GB999" s="93"/>
      <c r="GC999" s="260"/>
      <c r="GD999" s="260"/>
      <c r="GE999" s="260"/>
      <c r="GF999" s="260"/>
      <c r="GG999" s="260"/>
      <c r="GH999" s="260"/>
      <c r="GI999" s="260"/>
      <c r="GJ999" s="260"/>
      <c r="GK999" s="260"/>
      <c r="GL999" s="260"/>
      <c r="GM999" s="260"/>
      <c r="GN999" s="260"/>
      <c r="GO999" s="260"/>
      <c r="GP999" s="260"/>
      <c r="GQ999" s="260"/>
    </row>
    <row r="1000" spans="1:201" s="63" customFormat="1" hidden="1" x14ac:dyDescent="0.25">
      <c r="A1000" s="101">
        <v>881</v>
      </c>
      <c r="B1000" s="228">
        <f>COUNTIFS($E$1:E1000,E1000,$G$1:G1000,G1000)</f>
        <v>2</v>
      </c>
      <c r="C1000" s="228"/>
      <c r="D1000" s="966">
        <v>11441</v>
      </c>
      <c r="E1000" s="233" t="s">
        <v>2224</v>
      </c>
      <c r="F1000" s="107" t="s">
        <v>62</v>
      </c>
      <c r="G1000" s="230">
        <v>391112428</v>
      </c>
      <c r="H1000" s="230">
        <f t="shared" si="79"/>
        <v>80</v>
      </c>
      <c r="I1000" s="107" t="s">
        <v>2714</v>
      </c>
      <c r="J1000" s="107" t="s">
        <v>2682</v>
      </c>
      <c r="K1000" s="749" t="s">
        <v>53</v>
      </c>
      <c r="L1000" s="107" t="s">
        <v>48</v>
      </c>
      <c r="M1000" s="230">
        <v>29</v>
      </c>
      <c r="N1000" s="108">
        <v>3</v>
      </c>
      <c r="O1000" s="108" t="s">
        <v>969</v>
      </c>
      <c r="P1000" s="227"/>
      <c r="Q1000" s="226" t="s">
        <v>2659</v>
      </c>
      <c r="R1000" s="750"/>
      <c r="S1000" s="750"/>
      <c r="T1000" s="181"/>
      <c r="U1000" s="806" t="s">
        <v>2715</v>
      </c>
      <c r="V1000" s="799"/>
      <c r="W1000" s="805" t="s">
        <v>2707</v>
      </c>
      <c r="X1000" s="751"/>
      <c r="Y1000" s="805" t="s">
        <v>2708</v>
      </c>
      <c r="Z1000" s="168"/>
      <c r="AA1000" s="73"/>
      <c r="AB1000" s="227" t="s">
        <v>2519</v>
      </c>
      <c r="AC1000" s="86"/>
      <c r="AD1000" s="755">
        <v>111</v>
      </c>
      <c r="AE1000" s="755">
        <v>32000</v>
      </c>
      <c r="AH1000" s="63" t="s">
        <v>158</v>
      </c>
      <c r="AI1000" s="755">
        <v>250</v>
      </c>
      <c r="AK1000" s="224"/>
      <c r="AL1000" s="755"/>
      <c r="AM1000" s="224"/>
      <c r="AN1000" s="224"/>
      <c r="AO1000" s="224"/>
      <c r="AP1000" s="756">
        <v>13.7</v>
      </c>
      <c r="AQ1000" s="757">
        <v>52.9</v>
      </c>
      <c r="AR1000" s="781">
        <v>32</v>
      </c>
      <c r="AS1000" s="759">
        <f t="shared" si="58"/>
        <v>98.600000000000009</v>
      </c>
      <c r="AT1000" s="760">
        <f t="shared" si="59"/>
        <v>0.25897920604914931</v>
      </c>
      <c r="AU1000" s="22">
        <f t="shared" si="60"/>
        <v>8.287334593572778</v>
      </c>
      <c r="AV1000" s="761">
        <f t="shared" si="61"/>
        <v>0.16136631330977619</v>
      </c>
      <c r="AW1000" s="224">
        <v>11.1</v>
      </c>
      <c r="AX1000" s="800">
        <v>1.0900000000000001</v>
      </c>
      <c r="AY1000" s="773">
        <v>7.93</v>
      </c>
      <c r="AZ1000" s="224" t="s">
        <v>754</v>
      </c>
      <c r="BA1000" s="763">
        <v>51.5</v>
      </c>
      <c r="BB1000" s="87" t="s">
        <v>754</v>
      </c>
      <c r="BC1000" s="69" t="s">
        <v>754</v>
      </c>
      <c r="BD1000" s="69"/>
      <c r="BE1000" s="224"/>
      <c r="BF1000" s="224"/>
      <c r="BG1000" s="224"/>
      <c r="BH1000" s="224"/>
      <c r="BI1000" s="87"/>
      <c r="BJ1000" s="224">
        <v>49.7</v>
      </c>
      <c r="BK1000" s="224">
        <v>50.2</v>
      </c>
      <c r="BL1000" s="764">
        <f t="shared" si="62"/>
        <v>0.99003984063745021</v>
      </c>
      <c r="BM1000" s="801">
        <v>0.34</v>
      </c>
      <c r="BN1000" s="224" t="s">
        <v>754</v>
      </c>
      <c r="BO1000" s="224">
        <v>47.3</v>
      </c>
      <c r="BP1000" s="87">
        <v>50.7</v>
      </c>
      <c r="BQ1000" s="159"/>
      <c r="BR1000" s="766">
        <f t="shared" si="81"/>
        <v>39.675000000000004</v>
      </c>
      <c r="BS1000" s="69">
        <v>94.5</v>
      </c>
      <c r="BT1000" s="69">
        <v>19075</v>
      </c>
      <c r="BU1000" s="766">
        <f t="shared" si="74"/>
        <v>5.5</v>
      </c>
      <c r="BV1000" s="766">
        <f t="shared" si="82"/>
        <v>52.000700000000002</v>
      </c>
      <c r="BW1000" s="69">
        <v>29.4</v>
      </c>
      <c r="BX1000" s="768">
        <f t="shared" si="83"/>
        <v>15.5526</v>
      </c>
      <c r="BY1000" s="69">
        <v>45.6</v>
      </c>
      <c r="BZ1000" s="768">
        <f t="shared" si="84"/>
        <v>24.122400000000003</v>
      </c>
      <c r="CA1000" s="69">
        <v>23.3</v>
      </c>
      <c r="CB1000" s="768">
        <f t="shared" si="85"/>
        <v>12.325699999999999</v>
      </c>
      <c r="CC1000" s="766">
        <v>0.47</v>
      </c>
      <c r="CD1000" s="224"/>
      <c r="CE1000" s="224"/>
      <c r="CF1000" s="224"/>
      <c r="CG1000" s="224"/>
      <c r="CH1000" s="224"/>
      <c r="CI1000" s="224"/>
      <c r="CJ1000" s="224"/>
      <c r="CK1000" s="224"/>
      <c r="CL1000" s="224"/>
      <c r="CM1000" s="224"/>
      <c r="CN1000" s="245"/>
      <c r="CO1000" s="18"/>
      <c r="CP1000" s="18"/>
      <c r="CQ1000" s="18"/>
      <c r="CR1000" s="18"/>
      <c r="CS1000" s="18"/>
      <c r="CT1000" s="18"/>
      <c r="CU1000" s="769"/>
      <c r="CV1000" s="86"/>
      <c r="CW1000" s="224"/>
      <c r="CX1000" s="224"/>
      <c r="CY1000" s="224"/>
      <c r="CZ1000" s="224" t="s">
        <v>1293</v>
      </c>
      <c r="DA1000" s="770" t="s">
        <v>1293</v>
      </c>
      <c r="DB1000" s="776"/>
      <c r="DC1000" s="802" t="s">
        <v>2716</v>
      </c>
      <c r="DD1000" s="224"/>
      <c r="DE1000" s="224"/>
      <c r="DF1000" s="224"/>
      <c r="DG1000" s="224"/>
      <c r="DH1000" s="224"/>
      <c r="DI1000" s="68"/>
      <c r="DJ1000" s="224"/>
      <c r="DK1000" s="224"/>
      <c r="DL1000" s="224"/>
      <c r="DM1000" s="224"/>
      <c r="DN1000" s="65" t="s">
        <v>1151</v>
      </c>
      <c r="DO1000" s="224"/>
      <c r="DP1000" s="545" t="s">
        <v>158</v>
      </c>
      <c r="DQ1000" s="230"/>
      <c r="DR1000" s="547"/>
      <c r="DS1000" s="547"/>
      <c r="DT1000" s="230"/>
      <c r="DU1000" s="230"/>
      <c r="DV1000" s="230"/>
      <c r="DW1000" s="230"/>
      <c r="DX1000" s="230"/>
      <c r="DY1000" s="230"/>
      <c r="DZ1000" s="230"/>
      <c r="EA1000" s="230"/>
      <c r="EB1000" s="230"/>
      <c r="EC1000" s="230"/>
      <c r="ED1000" s="230"/>
      <c r="EE1000" s="230"/>
      <c r="EF1000" s="230"/>
      <c r="EG1000" s="230"/>
      <c r="EH1000" s="547"/>
      <c r="EI1000" s="282"/>
      <c r="EJ1000" s="282"/>
      <c r="EK1000" s="457"/>
      <c r="EL1000" s="457"/>
      <c r="EM1000" s="457"/>
      <c r="EN1000" s="457"/>
      <c r="EO1000" s="457"/>
      <c r="EP1000" s="548"/>
      <c r="EQ1000" s="548"/>
      <c r="ER1000" s="457"/>
      <c r="ES1000" s="548"/>
      <c r="ET1000" s="548"/>
      <c r="EU1000" s="457"/>
      <c r="EV1000" s="457"/>
      <c r="EW1000" s="233"/>
      <c r="EX1000" s="992">
        <v>75</v>
      </c>
      <c r="EY1000" s="950">
        <v>4598</v>
      </c>
      <c r="EZ1000" s="950">
        <v>4000</v>
      </c>
      <c r="FA1000" s="950">
        <v>38220</v>
      </c>
      <c r="FB1000" s="950">
        <v>867</v>
      </c>
      <c r="FC1000" s="951">
        <f t="shared" si="69"/>
        <v>110.4558</v>
      </c>
      <c r="FD1000" s="607">
        <f t="shared" si="70"/>
        <v>3203.2181999999998</v>
      </c>
      <c r="FE1000" s="93"/>
      <c r="FF1000" s="93"/>
      <c r="FG1000" s="93"/>
      <c r="FH1000" s="93"/>
      <c r="FI1000" s="589"/>
      <c r="FJ1000" s="589"/>
      <c r="FK1000" s="589"/>
      <c r="FL1000" s="591"/>
      <c r="FM1000" s="952"/>
      <c r="FN1000" s="952"/>
      <c r="FO1000" s="953"/>
      <c r="FP1000" s="544"/>
      <c r="FQ1000" s="93"/>
      <c r="FR1000" s="101"/>
      <c r="FS1000" s="954">
        <f t="shared" si="80"/>
        <v>0.111</v>
      </c>
      <c r="FT1000" s="93"/>
      <c r="FU1000" s="955">
        <f t="shared" si="71"/>
        <v>18.856024358416704</v>
      </c>
      <c r="FV1000" s="954">
        <f t="shared" si="72"/>
        <v>0.11045579999999999</v>
      </c>
      <c r="FW1000" s="93"/>
      <c r="FX1000" s="93"/>
      <c r="FY1000" s="93"/>
      <c r="FZ1000" s="93"/>
      <c r="GA1000" s="93"/>
      <c r="GB1000" s="93"/>
      <c r="GC1000" s="260"/>
      <c r="GD1000" s="260"/>
      <c r="GE1000" s="260"/>
      <c r="GF1000" s="260"/>
      <c r="GG1000" s="260"/>
      <c r="GH1000" s="260"/>
      <c r="GI1000" s="260"/>
      <c r="GJ1000" s="260"/>
      <c r="GK1000" s="260"/>
      <c r="GL1000" s="260"/>
      <c r="GM1000" s="260"/>
      <c r="GN1000" s="260"/>
      <c r="GO1000" s="260"/>
      <c r="GP1000" s="260"/>
      <c r="GQ1000" s="260"/>
    </row>
    <row r="1001" spans="1:201" s="63" customFormat="1" hidden="1" x14ac:dyDescent="0.25">
      <c r="A1001" s="101">
        <v>882</v>
      </c>
      <c r="B1001" s="228">
        <f>COUNTIFS($E$1:E1001,E1001,$G$1:G1001,G1001)</f>
        <v>6</v>
      </c>
      <c r="C1001" s="228"/>
      <c r="D1001" s="966">
        <v>11442</v>
      </c>
      <c r="E1001" s="233" t="s">
        <v>1949</v>
      </c>
      <c r="F1001" s="107" t="s">
        <v>184</v>
      </c>
      <c r="G1001" s="230">
        <v>5712091671</v>
      </c>
      <c r="H1001" s="230">
        <f t="shared" si="79"/>
        <v>62</v>
      </c>
      <c r="I1001" s="107" t="s">
        <v>2714</v>
      </c>
      <c r="J1001" s="107" t="s">
        <v>34</v>
      </c>
      <c r="K1001" s="749" t="s">
        <v>53</v>
      </c>
      <c r="L1001" s="107" t="s">
        <v>48</v>
      </c>
      <c r="M1001" s="230">
        <v>36</v>
      </c>
      <c r="N1001" s="108">
        <v>3</v>
      </c>
      <c r="O1001" s="108" t="s">
        <v>863</v>
      </c>
      <c r="P1001" s="227"/>
      <c r="Q1001" s="226" t="s">
        <v>2659</v>
      </c>
      <c r="R1001" s="750"/>
      <c r="S1001" s="750"/>
      <c r="T1001" s="181"/>
      <c r="U1001" s="806" t="s">
        <v>2717</v>
      </c>
      <c r="V1001" s="799"/>
      <c r="W1001" s="805" t="s">
        <v>2707</v>
      </c>
      <c r="X1001" s="751"/>
      <c r="Y1001" s="805" t="s">
        <v>2708</v>
      </c>
      <c r="Z1001" s="168"/>
      <c r="AA1001" s="73"/>
      <c r="AB1001" s="227" t="s">
        <v>2519</v>
      </c>
      <c r="AC1001" s="86"/>
      <c r="AD1001" s="755">
        <v>156</v>
      </c>
      <c r="AE1001" s="755">
        <v>5600</v>
      </c>
      <c r="AH1001" s="63" t="s">
        <v>158</v>
      </c>
      <c r="AI1001" s="755">
        <v>450</v>
      </c>
      <c r="AK1001" s="224"/>
      <c r="AL1001" s="755"/>
      <c r="AM1001" s="224"/>
      <c r="AN1001" s="224"/>
      <c r="AO1001" s="224"/>
      <c r="AP1001" s="756">
        <v>35.700000000000003</v>
      </c>
      <c r="AQ1001" s="757">
        <v>33.799999999999997</v>
      </c>
      <c r="AR1001" s="781">
        <v>28.6</v>
      </c>
      <c r="AS1001" s="759">
        <f t="shared" si="58"/>
        <v>98.1</v>
      </c>
      <c r="AT1001" s="760">
        <f t="shared" si="59"/>
        <v>1.0562130177514795</v>
      </c>
      <c r="AU1001" s="22">
        <f t="shared" si="60"/>
        <v>30.207692307692316</v>
      </c>
      <c r="AV1001" s="761">
        <f t="shared" si="61"/>
        <v>0.57211538461538469</v>
      </c>
      <c r="AW1001" s="224">
        <v>33.700000000000003</v>
      </c>
      <c r="AX1001" s="800">
        <v>0.52</v>
      </c>
      <c r="AY1001" s="773">
        <v>1.45</v>
      </c>
      <c r="AZ1001" s="224" t="s">
        <v>754</v>
      </c>
      <c r="BA1001" s="763">
        <v>41.3</v>
      </c>
      <c r="BB1001" s="87" t="s">
        <v>754</v>
      </c>
      <c r="BC1001" s="69" t="s">
        <v>754</v>
      </c>
      <c r="BD1001" s="69"/>
      <c r="BE1001" s="224"/>
      <c r="BF1001" s="224"/>
      <c r="BG1001" s="224"/>
      <c r="BH1001" s="224"/>
      <c r="BI1001" s="87"/>
      <c r="BJ1001" s="224">
        <v>24.7</v>
      </c>
      <c r="BK1001" s="224">
        <v>75.3</v>
      </c>
      <c r="BL1001" s="764">
        <f t="shared" si="62"/>
        <v>0.32802124833997343</v>
      </c>
      <c r="BM1001" s="801">
        <v>0.19</v>
      </c>
      <c r="BN1001" s="224" t="s">
        <v>754</v>
      </c>
      <c r="BO1001" s="224">
        <v>66.099999999999994</v>
      </c>
      <c r="BP1001" s="87">
        <v>56.1</v>
      </c>
      <c r="BQ1001" s="159"/>
      <c r="BR1001" s="766">
        <f t="shared" si="81"/>
        <v>17.102799999999998</v>
      </c>
      <c r="BS1001" s="69">
        <v>89</v>
      </c>
      <c r="BT1001" s="69">
        <v>13388</v>
      </c>
      <c r="BU1001" s="766">
        <f t="shared" si="74"/>
        <v>11</v>
      </c>
      <c r="BV1001" s="766">
        <f t="shared" si="82"/>
        <v>33.360599999999998</v>
      </c>
      <c r="BW1001" s="69">
        <v>14.7</v>
      </c>
      <c r="BX1001" s="768">
        <f t="shared" si="83"/>
        <v>4.9685999999999995</v>
      </c>
      <c r="BY1001" s="69">
        <v>35.9</v>
      </c>
      <c r="BZ1001" s="768">
        <f t="shared" si="84"/>
        <v>12.134199999999998</v>
      </c>
      <c r="CA1001" s="69">
        <v>48.1</v>
      </c>
      <c r="CB1001" s="768">
        <f t="shared" si="85"/>
        <v>16.2578</v>
      </c>
      <c r="CC1001" s="766">
        <v>0.83</v>
      </c>
      <c r="CD1001" s="224"/>
      <c r="CE1001" s="224"/>
      <c r="CF1001" s="224"/>
      <c r="CG1001" s="224"/>
      <c r="CH1001" s="224"/>
      <c r="CI1001" s="224"/>
      <c r="CJ1001" s="224"/>
      <c r="CK1001" s="224"/>
      <c r="CL1001" s="224"/>
      <c r="CM1001" s="224"/>
      <c r="CN1001" s="245"/>
      <c r="CO1001" s="18"/>
      <c r="CP1001" s="18"/>
      <c r="CQ1001" s="18"/>
      <c r="CR1001" s="18"/>
      <c r="CS1001" s="18"/>
      <c r="CT1001" s="18"/>
      <c r="CU1001" s="769"/>
      <c r="CV1001" s="86"/>
      <c r="CW1001" s="224"/>
      <c r="CX1001" s="224"/>
      <c r="CY1001" s="224"/>
      <c r="CZ1001" s="224" t="s">
        <v>927</v>
      </c>
      <c r="DA1001" s="770" t="s">
        <v>927</v>
      </c>
      <c r="DB1001" s="776"/>
      <c r="DC1001" s="802" t="s">
        <v>2718</v>
      </c>
      <c r="DD1001" s="224"/>
      <c r="DE1001" s="224"/>
      <c r="DF1001" s="224"/>
      <c r="DG1001" s="224"/>
      <c r="DH1001" s="224"/>
      <c r="DI1001" s="68"/>
      <c r="DJ1001" s="224"/>
      <c r="DK1001" s="224"/>
      <c r="DL1001" s="224"/>
      <c r="DM1001" s="224"/>
      <c r="DN1001" s="65" t="s">
        <v>1151</v>
      </c>
      <c r="DO1001" s="224"/>
      <c r="DP1001" s="545" t="s">
        <v>158</v>
      </c>
      <c r="DQ1001" s="230"/>
      <c r="DR1001" s="547"/>
      <c r="DS1001" s="547"/>
      <c r="DT1001" s="230"/>
      <c r="DU1001" s="230"/>
      <c r="DV1001" s="230"/>
      <c r="DW1001" s="230"/>
      <c r="DX1001" s="230"/>
      <c r="DY1001" s="230"/>
      <c r="DZ1001" s="230"/>
      <c r="EA1001" s="230"/>
      <c r="EB1001" s="230"/>
      <c r="EC1001" s="230"/>
      <c r="ED1001" s="230"/>
      <c r="EE1001" s="230"/>
      <c r="EF1001" s="230"/>
      <c r="EG1001" s="230"/>
      <c r="EH1001" s="547"/>
      <c r="EI1001" s="282"/>
      <c r="EJ1001" s="282"/>
      <c r="EK1001" s="457"/>
      <c r="EL1001" s="457"/>
      <c r="EM1001" s="457"/>
      <c r="EN1001" s="457"/>
      <c r="EO1001" s="457"/>
      <c r="EP1001" s="548"/>
      <c r="EQ1001" s="548"/>
      <c r="ER1001" s="457"/>
      <c r="ES1001" s="548"/>
      <c r="ET1001" s="548"/>
      <c r="EU1001" s="457"/>
      <c r="EV1001" s="457"/>
      <c r="EW1001" s="233"/>
      <c r="EX1001" s="992">
        <v>75</v>
      </c>
      <c r="EY1001" s="950">
        <v>9759</v>
      </c>
      <c r="EZ1001" s="950">
        <v>4000</v>
      </c>
      <c r="FA1001" s="950">
        <v>38220</v>
      </c>
      <c r="FB1001" s="950">
        <v>1343</v>
      </c>
      <c r="FC1001" s="951">
        <f t="shared" si="69"/>
        <v>171.09819999999999</v>
      </c>
      <c r="FD1001" s="607">
        <f t="shared" si="70"/>
        <v>6159.5351999999993</v>
      </c>
      <c r="FE1001" s="93"/>
      <c r="FF1001" s="93"/>
      <c r="FG1001" s="93"/>
      <c r="FH1001" s="93"/>
      <c r="FI1001" s="589"/>
      <c r="FJ1001" s="589"/>
      <c r="FK1001" s="589"/>
      <c r="FL1001" s="591"/>
      <c r="FM1001" s="952"/>
      <c r="FN1001" s="952"/>
      <c r="FO1001" s="953"/>
      <c r="FP1001" s="544"/>
      <c r="FQ1001" s="93"/>
      <c r="FR1001" s="101"/>
      <c r="FS1001" s="954">
        <f t="shared" si="80"/>
        <v>0.156</v>
      </c>
      <c r="FT1001" s="93"/>
      <c r="FU1001" s="955">
        <f t="shared" si="71"/>
        <v>13.761655907367558</v>
      </c>
      <c r="FV1001" s="954">
        <f t="shared" si="72"/>
        <v>0.17109819999999998</v>
      </c>
      <c r="FW1001" s="93"/>
      <c r="FX1001" s="93"/>
      <c r="FY1001" s="93"/>
      <c r="FZ1001" s="93"/>
      <c r="GA1001" s="93"/>
      <c r="GB1001" s="93"/>
      <c r="GC1001" s="260"/>
      <c r="GD1001" s="260"/>
      <c r="GE1001" s="260"/>
      <c r="GF1001" s="260"/>
      <c r="GG1001" s="260"/>
      <c r="GH1001" s="260"/>
      <c r="GI1001" s="260"/>
      <c r="GJ1001" s="260"/>
      <c r="GK1001" s="260"/>
      <c r="GL1001" s="260"/>
      <c r="GM1001" s="260"/>
      <c r="GN1001" s="260"/>
      <c r="GO1001" s="260"/>
      <c r="GP1001" s="260"/>
      <c r="GQ1001" s="260"/>
    </row>
    <row r="1002" spans="1:201" s="63" customFormat="1" hidden="1" x14ac:dyDescent="0.25">
      <c r="A1002" s="101">
        <v>883</v>
      </c>
      <c r="B1002" s="228">
        <f>COUNTIFS($E$1:E1002,E1002,$G$1:G1002,G1002)</f>
        <v>2</v>
      </c>
      <c r="C1002" s="228"/>
      <c r="D1002" s="966">
        <v>11443</v>
      </c>
      <c r="E1002" s="233" t="s">
        <v>670</v>
      </c>
      <c r="F1002" s="107" t="s">
        <v>62</v>
      </c>
      <c r="G1002" s="230">
        <v>440101482</v>
      </c>
      <c r="H1002" s="230">
        <f t="shared" si="79"/>
        <v>75</v>
      </c>
      <c r="I1002" s="107" t="s">
        <v>2714</v>
      </c>
      <c r="J1002" s="107" t="s">
        <v>34</v>
      </c>
      <c r="K1002" s="749" t="s">
        <v>53</v>
      </c>
      <c r="L1002" s="107" t="s">
        <v>48</v>
      </c>
      <c r="M1002" s="230">
        <v>4</v>
      </c>
      <c r="N1002" s="108">
        <v>3</v>
      </c>
      <c r="O1002" s="108" t="s">
        <v>863</v>
      </c>
      <c r="P1002" s="227"/>
      <c r="Q1002" s="226" t="s">
        <v>2719</v>
      </c>
      <c r="R1002" s="750"/>
      <c r="S1002" s="750"/>
      <c r="T1002" s="181"/>
      <c r="U1002" s="806"/>
      <c r="V1002" s="799"/>
      <c r="W1002" s="805" t="s">
        <v>2707</v>
      </c>
      <c r="X1002" s="751"/>
      <c r="Y1002" s="805" t="s">
        <v>2708</v>
      </c>
      <c r="Z1002" s="168"/>
      <c r="AA1002" s="73"/>
      <c r="AB1002" s="227" t="s">
        <v>2519</v>
      </c>
      <c r="AC1002" s="86"/>
      <c r="AD1002" s="755">
        <v>196</v>
      </c>
      <c r="AE1002" s="755">
        <v>785</v>
      </c>
      <c r="AH1002" s="63" t="s">
        <v>158</v>
      </c>
      <c r="AI1002" s="755">
        <v>50</v>
      </c>
      <c r="AK1002" s="224"/>
      <c r="AL1002" s="755"/>
      <c r="AM1002" s="224"/>
      <c r="AN1002" s="224"/>
      <c r="AO1002" s="224"/>
      <c r="AP1002" s="756">
        <v>49.5</v>
      </c>
      <c r="AQ1002" s="757">
        <v>26</v>
      </c>
      <c r="AR1002" s="781">
        <v>23.1</v>
      </c>
      <c r="AS1002" s="759">
        <f t="shared" si="58"/>
        <v>98.6</v>
      </c>
      <c r="AT1002" s="760">
        <f t="shared" si="59"/>
        <v>1.9038461538461537</v>
      </c>
      <c r="AU1002" s="22">
        <f t="shared" si="60"/>
        <v>43.978846153846156</v>
      </c>
      <c r="AV1002" s="761">
        <f t="shared" si="61"/>
        <v>1.0081466395112015</v>
      </c>
      <c r="AW1002" s="224">
        <v>39.700000000000003</v>
      </c>
      <c r="AX1002" s="800">
        <v>2.09</v>
      </c>
      <c r="AY1002" s="773">
        <v>4.41</v>
      </c>
      <c r="AZ1002" s="224" t="s">
        <v>754</v>
      </c>
      <c r="BA1002" s="763">
        <v>48</v>
      </c>
      <c r="BB1002" s="87" t="s">
        <v>754</v>
      </c>
      <c r="BC1002" s="69" t="s">
        <v>754</v>
      </c>
      <c r="BD1002" s="69"/>
      <c r="BE1002" s="224"/>
      <c r="BF1002" s="224"/>
      <c r="BG1002" s="224"/>
      <c r="BH1002" s="224"/>
      <c r="BI1002" s="87"/>
      <c r="BJ1002" s="224">
        <v>31.7</v>
      </c>
      <c r="BK1002" s="224">
        <v>68.8</v>
      </c>
      <c r="BL1002" s="764">
        <f t="shared" si="62"/>
        <v>0.46075581395348836</v>
      </c>
      <c r="BM1002" s="801">
        <v>0.33</v>
      </c>
      <c r="BN1002" s="224" t="s">
        <v>754</v>
      </c>
      <c r="BO1002" s="224">
        <v>57.9</v>
      </c>
      <c r="BP1002" s="87">
        <v>67.900000000000006</v>
      </c>
      <c r="BQ1002" s="159"/>
      <c r="BR1002" s="766">
        <f t="shared" si="81"/>
        <v>19.006</v>
      </c>
      <c r="BS1002" s="69">
        <v>80.099999999999994</v>
      </c>
      <c r="BT1002" s="69">
        <v>10133</v>
      </c>
      <c r="BU1002" s="766">
        <f t="shared" si="74"/>
        <v>19.900000000000006</v>
      </c>
      <c r="BV1002" s="766">
        <f t="shared" si="82"/>
        <v>25.532</v>
      </c>
      <c r="BW1002" s="69">
        <v>20.9</v>
      </c>
      <c r="BX1002" s="768">
        <f t="shared" si="83"/>
        <v>5.4340000000000002</v>
      </c>
      <c r="BY1002" s="69">
        <v>52.2</v>
      </c>
      <c r="BZ1002" s="768">
        <f t="shared" si="84"/>
        <v>13.572000000000001</v>
      </c>
      <c r="CA1002" s="69">
        <v>25.1</v>
      </c>
      <c r="CB1002" s="768">
        <f t="shared" si="85"/>
        <v>6.5259999999999998</v>
      </c>
      <c r="CC1002" s="766">
        <v>0.3</v>
      </c>
      <c r="CD1002" s="224"/>
      <c r="CE1002" s="224"/>
      <c r="CF1002" s="224"/>
      <c r="CG1002" s="224"/>
      <c r="CH1002" s="224"/>
      <c r="CI1002" s="224"/>
      <c r="CJ1002" s="224"/>
      <c r="CK1002" s="224"/>
      <c r="CL1002" s="224"/>
      <c r="CM1002" s="224"/>
      <c r="CN1002" s="245"/>
      <c r="CO1002" s="18"/>
      <c r="CP1002" s="18"/>
      <c r="CQ1002" s="18"/>
      <c r="CR1002" s="18"/>
      <c r="CS1002" s="18"/>
      <c r="CT1002" s="18"/>
      <c r="CU1002" s="769"/>
      <c r="CV1002" s="86"/>
      <c r="CW1002" s="224"/>
      <c r="CX1002" s="224"/>
      <c r="CY1002" s="224"/>
      <c r="CZ1002" s="224" t="s">
        <v>927</v>
      </c>
      <c r="DA1002" s="770" t="s">
        <v>928</v>
      </c>
      <c r="DB1002" s="776"/>
      <c r="DC1002" s="802" t="s">
        <v>2720</v>
      </c>
      <c r="DD1002" s="224"/>
      <c r="DE1002" s="224"/>
      <c r="DF1002" s="224"/>
      <c r="DG1002" s="224"/>
      <c r="DH1002" s="224"/>
      <c r="DI1002" s="68"/>
      <c r="DJ1002" s="224"/>
      <c r="DK1002" s="224"/>
      <c r="DL1002" s="224"/>
      <c r="DM1002" s="224"/>
      <c r="DN1002" s="65" t="s">
        <v>1151</v>
      </c>
      <c r="DO1002" s="224"/>
      <c r="DP1002" s="545" t="s">
        <v>158</v>
      </c>
      <c r="DQ1002" s="230"/>
      <c r="DR1002" s="547"/>
      <c r="DS1002" s="547"/>
      <c r="DT1002" s="230"/>
      <c r="DU1002" s="230"/>
      <c r="DV1002" s="230"/>
      <c r="DW1002" s="230"/>
      <c r="DX1002" s="230"/>
      <c r="DY1002" s="230"/>
      <c r="DZ1002" s="230"/>
      <c r="EA1002" s="230"/>
      <c r="EB1002" s="230"/>
      <c r="EC1002" s="230"/>
      <c r="ED1002" s="230"/>
      <c r="EE1002" s="230"/>
      <c r="EF1002" s="230"/>
      <c r="EG1002" s="230"/>
      <c r="EH1002" s="547"/>
      <c r="EI1002" s="282"/>
      <c r="EJ1002" s="282"/>
      <c r="EK1002" s="457"/>
      <c r="EL1002" s="457"/>
      <c r="EM1002" s="457"/>
      <c r="EN1002" s="457"/>
      <c r="EO1002" s="457"/>
      <c r="EP1002" s="548"/>
      <c r="EQ1002" s="548"/>
      <c r="ER1002" s="457"/>
      <c r="ES1002" s="548"/>
      <c r="ET1002" s="548"/>
      <c r="EU1002" s="457"/>
      <c r="EV1002" s="457"/>
      <c r="EW1002" s="233"/>
      <c r="EX1002" s="992">
        <v>75</v>
      </c>
      <c r="EY1002" s="950">
        <v>13346</v>
      </c>
      <c r="EZ1002" s="950">
        <v>4000</v>
      </c>
      <c r="FA1002" s="950">
        <v>38220</v>
      </c>
      <c r="FB1002" s="950">
        <v>1541</v>
      </c>
      <c r="FC1002" s="951">
        <f t="shared" si="69"/>
        <v>196.32339999999999</v>
      </c>
      <c r="FD1002" s="607">
        <f t="shared" si="70"/>
        <v>785.29359999999997</v>
      </c>
      <c r="FE1002" s="93"/>
      <c r="FF1002" s="93"/>
      <c r="FG1002" s="93"/>
      <c r="FH1002" s="93"/>
      <c r="FI1002" s="589"/>
      <c r="FJ1002" s="589"/>
      <c r="FK1002" s="589"/>
      <c r="FL1002" s="591"/>
      <c r="FM1002" s="952"/>
      <c r="FN1002" s="952"/>
      <c r="FO1002" s="953"/>
      <c r="FP1002" s="544"/>
      <c r="FQ1002" s="93"/>
      <c r="FR1002" s="101"/>
      <c r="FS1002" s="954">
        <f t="shared" si="80"/>
        <v>0.19600000000000001</v>
      </c>
      <c r="FT1002" s="93"/>
      <c r="FU1002" s="955">
        <f t="shared" si="71"/>
        <v>11.546530795744044</v>
      </c>
      <c r="FV1002" s="954">
        <f t="shared" si="72"/>
        <v>0.19632339999999998</v>
      </c>
      <c r="FW1002" s="93"/>
      <c r="FX1002" s="93"/>
      <c r="FY1002" s="93"/>
      <c r="FZ1002" s="93"/>
      <c r="GA1002" s="93"/>
      <c r="GB1002" s="93"/>
      <c r="GC1002" s="260"/>
      <c r="GD1002" s="260"/>
      <c r="GE1002" s="260"/>
      <c r="GF1002" s="260"/>
      <c r="GG1002" s="260"/>
      <c r="GH1002" s="260"/>
      <c r="GI1002" s="260"/>
      <c r="GJ1002" s="260"/>
      <c r="GK1002" s="260"/>
      <c r="GL1002" s="260"/>
      <c r="GM1002" s="260"/>
      <c r="GN1002" s="260"/>
      <c r="GO1002" s="260"/>
      <c r="GP1002" s="260"/>
      <c r="GQ1002" s="260"/>
    </row>
    <row r="1003" spans="1:201" s="63" customFormat="1" hidden="1" x14ac:dyDescent="0.25">
      <c r="A1003" s="101">
        <v>884</v>
      </c>
      <c r="B1003" s="228">
        <f>COUNTIFS($E$1:E1003,E1003,$G$1:G1003,G1003)</f>
        <v>1</v>
      </c>
      <c r="C1003" s="228"/>
      <c r="D1003" s="966">
        <v>11444</v>
      </c>
      <c r="E1003" s="233" t="s">
        <v>2721</v>
      </c>
      <c r="F1003" s="107" t="s">
        <v>2722</v>
      </c>
      <c r="G1003" s="230">
        <v>5405050937</v>
      </c>
      <c r="H1003" s="230">
        <f t="shared" si="79"/>
        <v>65</v>
      </c>
      <c r="I1003" s="107" t="s">
        <v>2714</v>
      </c>
      <c r="J1003" s="107" t="s">
        <v>2723</v>
      </c>
      <c r="K1003" s="749" t="s">
        <v>53</v>
      </c>
      <c r="L1003" s="107" t="s">
        <v>48</v>
      </c>
      <c r="M1003" s="230">
        <v>5</v>
      </c>
      <c r="N1003" s="108">
        <v>3</v>
      </c>
      <c r="O1003" s="108" t="s">
        <v>863</v>
      </c>
      <c r="P1003" s="227"/>
      <c r="Q1003" s="226" t="s">
        <v>2719</v>
      </c>
      <c r="R1003" s="750"/>
      <c r="S1003" s="750"/>
      <c r="T1003" s="181"/>
      <c r="U1003" s="799"/>
      <c r="V1003" s="799"/>
      <c r="W1003" s="805" t="s">
        <v>2724</v>
      </c>
      <c r="X1003" s="751"/>
      <c r="Y1003" s="805" t="s">
        <v>2708</v>
      </c>
      <c r="Z1003" s="168"/>
      <c r="AA1003" s="73"/>
      <c r="AB1003" s="227" t="s">
        <v>2519</v>
      </c>
      <c r="AC1003" s="86"/>
      <c r="AD1003" s="755">
        <v>416</v>
      </c>
      <c r="AE1003" s="755">
        <v>1200</v>
      </c>
      <c r="AH1003" s="63" t="s">
        <v>161</v>
      </c>
      <c r="AI1003" s="755">
        <v>150</v>
      </c>
      <c r="AK1003" s="224"/>
      <c r="AL1003" s="755"/>
      <c r="AM1003" s="224"/>
      <c r="AN1003" s="224"/>
      <c r="AO1003" s="224"/>
      <c r="AP1003" s="756">
        <v>48.8</v>
      </c>
      <c r="AQ1003" s="757">
        <v>46.8</v>
      </c>
      <c r="AR1003" s="781">
        <v>3.41</v>
      </c>
      <c r="AS1003" s="759">
        <f t="shared" si="58"/>
        <v>99.009999999999991</v>
      </c>
      <c r="AT1003" s="760">
        <f t="shared" si="59"/>
        <v>1.0427350427350428</v>
      </c>
      <c r="AU1003" s="22">
        <f t="shared" si="60"/>
        <v>3.5557264957264962</v>
      </c>
      <c r="AV1003" s="761">
        <f t="shared" si="61"/>
        <v>0.97191794463254333</v>
      </c>
      <c r="AW1003" s="224">
        <v>43</v>
      </c>
      <c r="AX1003" s="800">
        <v>1.92</v>
      </c>
      <c r="AY1003" s="773">
        <v>3.94</v>
      </c>
      <c r="AZ1003" s="224" t="s">
        <v>754</v>
      </c>
      <c r="BA1003" s="763">
        <v>47.8</v>
      </c>
      <c r="BB1003" s="87" t="s">
        <v>754</v>
      </c>
      <c r="BC1003" s="69" t="s">
        <v>754</v>
      </c>
      <c r="BD1003" s="69"/>
      <c r="BE1003" s="224"/>
      <c r="BF1003" s="224"/>
      <c r="BG1003" s="224"/>
      <c r="BH1003" s="224"/>
      <c r="BI1003" s="87"/>
      <c r="BJ1003" s="224">
        <v>69.7</v>
      </c>
      <c r="BK1003" s="224">
        <v>30.3</v>
      </c>
      <c r="BL1003" s="764">
        <f t="shared" si="62"/>
        <v>2.3003300330033003</v>
      </c>
      <c r="BM1003" s="801">
        <v>0.84</v>
      </c>
      <c r="BN1003" s="224" t="s">
        <v>754</v>
      </c>
      <c r="BO1003" s="224">
        <v>81.7</v>
      </c>
      <c r="BP1003" s="87">
        <v>29.3</v>
      </c>
      <c r="BQ1003" s="159"/>
      <c r="BR1003" s="766">
        <f t="shared" si="81"/>
        <v>35.614800000000002</v>
      </c>
      <c r="BS1003" s="766">
        <v>90.3</v>
      </c>
      <c r="BT1003" s="807">
        <v>8045</v>
      </c>
      <c r="BU1003" s="766">
        <f t="shared" si="74"/>
        <v>9.7000000000000028</v>
      </c>
      <c r="BV1003" s="766">
        <f t="shared" si="82"/>
        <v>46.659600000000005</v>
      </c>
      <c r="BW1003" s="69">
        <v>22.2</v>
      </c>
      <c r="BX1003" s="768">
        <f t="shared" si="83"/>
        <v>10.389599999999998</v>
      </c>
      <c r="BY1003" s="69">
        <v>53.9</v>
      </c>
      <c r="BZ1003" s="768">
        <f t="shared" si="84"/>
        <v>25.225200000000001</v>
      </c>
      <c r="CA1003" s="69">
        <v>23.6</v>
      </c>
      <c r="CB1003" s="768">
        <f t="shared" si="85"/>
        <v>11.0448</v>
      </c>
      <c r="CC1003" s="766">
        <v>0.12</v>
      </c>
      <c r="CD1003" s="224"/>
      <c r="CE1003" s="224"/>
      <c r="CF1003" s="224"/>
      <c r="CG1003" s="224"/>
      <c r="CH1003" s="224"/>
      <c r="CI1003" s="224"/>
      <c r="CJ1003" s="224"/>
      <c r="CK1003" s="224"/>
      <c r="CL1003" s="224"/>
      <c r="CM1003" s="224"/>
      <c r="CN1003" s="245"/>
      <c r="CO1003" s="18"/>
      <c r="CP1003" s="18"/>
      <c r="CQ1003" s="18"/>
      <c r="CR1003" s="18"/>
      <c r="CS1003" s="18"/>
      <c r="CT1003" s="18"/>
      <c r="CU1003" s="769"/>
      <c r="CV1003" s="86"/>
      <c r="CW1003" s="224"/>
      <c r="CX1003" s="224"/>
      <c r="CY1003" s="224"/>
      <c r="CZ1003" s="224" t="s">
        <v>927</v>
      </c>
      <c r="DA1003" s="770" t="s">
        <v>928</v>
      </c>
      <c r="DB1003" s="776"/>
      <c r="DC1003" s="802" t="s">
        <v>2725</v>
      </c>
      <c r="DD1003" s="224"/>
      <c r="DE1003" s="224"/>
      <c r="DF1003" s="224"/>
      <c r="DG1003" s="224"/>
      <c r="DH1003" s="224"/>
      <c r="DI1003" s="68"/>
      <c r="DJ1003" s="224"/>
      <c r="DK1003" s="224"/>
      <c r="DL1003" s="224"/>
      <c r="DM1003" s="224"/>
      <c r="DN1003" s="65" t="s">
        <v>1151</v>
      </c>
      <c r="DO1003" s="224"/>
      <c r="DP1003" s="545" t="s">
        <v>161</v>
      </c>
      <c r="DQ1003" s="230"/>
      <c r="DR1003" s="547"/>
      <c r="DS1003" s="547"/>
      <c r="DT1003" s="230"/>
      <c r="DU1003" s="230"/>
      <c r="DV1003" s="230"/>
      <c r="DW1003" s="230"/>
      <c r="DX1003" s="230"/>
      <c r="DY1003" s="230"/>
      <c r="DZ1003" s="230"/>
      <c r="EA1003" s="230"/>
      <c r="EB1003" s="230"/>
      <c r="EC1003" s="230"/>
      <c r="ED1003" s="230"/>
      <c r="EE1003" s="230"/>
      <c r="EF1003" s="230"/>
      <c r="EG1003" s="230"/>
      <c r="EH1003" s="547"/>
      <c r="EI1003" s="282"/>
      <c r="EJ1003" s="282"/>
      <c r="EK1003" s="457"/>
      <c r="EL1003" s="457"/>
      <c r="EM1003" s="457"/>
      <c r="EN1003" s="457"/>
      <c r="EO1003" s="457"/>
      <c r="EP1003" s="548"/>
      <c r="EQ1003" s="548"/>
      <c r="ER1003" s="457"/>
      <c r="ES1003" s="548"/>
      <c r="ET1003" s="548"/>
      <c r="EU1003" s="457"/>
      <c r="EV1003" s="457"/>
      <c r="EW1003" s="233"/>
      <c r="EX1003" s="992">
        <v>75</v>
      </c>
      <c r="EY1003" s="950">
        <v>8677</v>
      </c>
      <c r="EZ1003" s="950">
        <v>4000</v>
      </c>
      <c r="FA1003" s="950">
        <v>38220</v>
      </c>
      <c r="FB1003" s="950">
        <v>3380</v>
      </c>
      <c r="FC1003" s="951">
        <f t="shared" si="69"/>
        <v>430.61199999999997</v>
      </c>
      <c r="FD1003" s="607">
        <f t="shared" si="70"/>
        <v>2153.06</v>
      </c>
      <c r="FE1003" s="93"/>
      <c r="FF1003" s="93"/>
      <c r="FG1003" s="93"/>
      <c r="FH1003" s="93"/>
      <c r="FI1003" s="589"/>
      <c r="FJ1003" s="589"/>
      <c r="FK1003" s="589"/>
      <c r="FL1003" s="591"/>
      <c r="FM1003" s="952"/>
      <c r="FN1003" s="952"/>
      <c r="FO1003" s="953"/>
      <c r="FP1003" s="544"/>
      <c r="FQ1003" s="93"/>
      <c r="FR1003" s="101"/>
      <c r="FS1003" s="954">
        <f t="shared" si="80"/>
        <v>0.41599999999999998</v>
      </c>
      <c r="FT1003" s="93"/>
      <c r="FU1003" s="955">
        <f t="shared" si="71"/>
        <v>38.953555376282125</v>
      </c>
      <c r="FV1003" s="954">
        <f t="shared" si="72"/>
        <v>0.43061199999999994</v>
      </c>
      <c r="FW1003" s="93"/>
      <c r="FX1003" s="93"/>
      <c r="FY1003" s="93"/>
      <c r="FZ1003" s="93"/>
      <c r="GA1003" s="93"/>
      <c r="GB1003" s="93"/>
      <c r="GC1003" s="260"/>
      <c r="GD1003" s="260"/>
      <c r="GE1003" s="260"/>
      <c r="GF1003" s="260"/>
      <c r="GG1003" s="260"/>
      <c r="GH1003" s="260"/>
      <c r="GI1003" s="260"/>
      <c r="GJ1003" s="260"/>
      <c r="GK1003" s="260"/>
      <c r="GL1003" s="260"/>
      <c r="GM1003" s="260"/>
      <c r="GN1003" s="260"/>
      <c r="GO1003" s="260"/>
      <c r="GP1003" s="260"/>
      <c r="GQ1003" s="260"/>
    </row>
    <row r="1004" spans="1:201" s="63" customFormat="1" hidden="1" x14ac:dyDescent="0.25">
      <c r="A1004" s="101">
        <v>885</v>
      </c>
      <c r="B1004" s="228">
        <f>COUNTIFS($E$1:E1004,E1004,$G$1:G1004,G1004)</f>
        <v>4</v>
      </c>
      <c r="C1004" s="228"/>
      <c r="D1004" s="966">
        <v>11450</v>
      </c>
      <c r="E1004" s="233" t="s">
        <v>2378</v>
      </c>
      <c r="F1004" s="107" t="s">
        <v>392</v>
      </c>
      <c r="G1004" s="230">
        <v>5805032662</v>
      </c>
      <c r="H1004" s="230">
        <f t="shared" si="79"/>
        <v>61</v>
      </c>
      <c r="I1004" s="107" t="s">
        <v>2726</v>
      </c>
      <c r="J1004" s="107" t="s">
        <v>2727</v>
      </c>
      <c r="K1004" s="749" t="s">
        <v>53</v>
      </c>
      <c r="L1004" s="107" t="s">
        <v>48</v>
      </c>
      <c r="M1004" s="230">
        <v>7</v>
      </c>
      <c r="N1004" s="108" t="s">
        <v>461</v>
      </c>
      <c r="O1004" s="108" t="s">
        <v>863</v>
      </c>
      <c r="P1004" s="227"/>
      <c r="Q1004" s="226" t="s">
        <v>2719</v>
      </c>
      <c r="R1004" s="750"/>
      <c r="S1004" s="750"/>
      <c r="T1004" s="181"/>
      <c r="U1004" s="799"/>
      <c r="V1004" s="799"/>
      <c r="W1004" s="805" t="s">
        <v>2724</v>
      </c>
      <c r="X1004" s="751"/>
      <c r="Y1004" s="805" t="s">
        <v>2708</v>
      </c>
      <c r="Z1004" s="168"/>
      <c r="AA1004" s="73"/>
      <c r="AB1004" s="227" t="s">
        <v>2728</v>
      </c>
      <c r="AC1004" s="86"/>
      <c r="AD1004" s="755">
        <v>2043</v>
      </c>
      <c r="AE1004" s="755">
        <v>14300</v>
      </c>
      <c r="AH1004" s="63" t="s">
        <v>158</v>
      </c>
      <c r="AI1004" s="755">
        <v>1000</v>
      </c>
      <c r="AK1004" s="224"/>
      <c r="AL1004" s="755"/>
      <c r="AM1004" s="224"/>
      <c r="AN1004" s="224"/>
      <c r="AO1004" s="224"/>
      <c r="AP1004" s="756">
        <v>16</v>
      </c>
      <c r="AQ1004" s="757">
        <v>8.99</v>
      </c>
      <c r="AR1004" s="781">
        <v>73.8</v>
      </c>
      <c r="AS1004" s="759">
        <f t="shared" si="58"/>
        <v>98.789999999999992</v>
      </c>
      <c r="AT1004" s="760">
        <f t="shared" si="59"/>
        <v>1.7797552836484982</v>
      </c>
      <c r="AU1004" s="22">
        <f t="shared" si="60"/>
        <v>131.34593993325916</v>
      </c>
      <c r="AV1004" s="761">
        <f t="shared" si="61"/>
        <v>0.193260055562266</v>
      </c>
      <c r="AW1004" s="224">
        <v>12.4</v>
      </c>
      <c r="AX1004" s="800">
        <v>0.5</v>
      </c>
      <c r="AY1004" s="773">
        <v>3.1</v>
      </c>
      <c r="AZ1004" s="224" t="s">
        <v>754</v>
      </c>
      <c r="BA1004" s="763">
        <v>20.7</v>
      </c>
      <c r="BB1004" s="87" t="s">
        <v>754</v>
      </c>
      <c r="BC1004" s="69" t="s">
        <v>754</v>
      </c>
      <c r="BD1004" s="69"/>
      <c r="BE1004" s="224"/>
      <c r="BF1004" s="224"/>
      <c r="BG1004" s="224"/>
      <c r="BH1004" s="224"/>
      <c r="BI1004" s="87"/>
      <c r="BJ1004" s="224">
        <v>53.1</v>
      </c>
      <c r="BK1004" s="224">
        <v>46.9</v>
      </c>
      <c r="BL1004" s="764">
        <f t="shared" si="62"/>
        <v>1.1321961620469083</v>
      </c>
      <c r="BM1004" s="801">
        <v>0.38</v>
      </c>
      <c r="BN1004" s="224" t="s">
        <v>754</v>
      </c>
      <c r="BO1004" s="224">
        <v>61.8</v>
      </c>
      <c r="BP1004" s="87">
        <v>32.5</v>
      </c>
      <c r="BQ1004" s="159"/>
      <c r="BR1004" s="766">
        <f t="shared" si="81"/>
        <v>6.0232999999999999</v>
      </c>
      <c r="BS1004" s="69">
        <v>81.8</v>
      </c>
      <c r="BT1004" s="69">
        <v>15782</v>
      </c>
      <c r="BU1004" s="766">
        <f t="shared" si="74"/>
        <v>18.200000000000003</v>
      </c>
      <c r="BV1004" s="766">
        <f t="shared" si="82"/>
        <v>8.8012099999999993</v>
      </c>
      <c r="BW1004" s="69">
        <v>27.5</v>
      </c>
      <c r="BX1004" s="768">
        <f t="shared" si="83"/>
        <v>2.4722499999999998</v>
      </c>
      <c r="BY1004" s="69">
        <v>39.5</v>
      </c>
      <c r="BZ1004" s="768">
        <f t="shared" si="84"/>
        <v>3.55105</v>
      </c>
      <c r="CA1004" s="69">
        <v>30.9</v>
      </c>
      <c r="CB1004" s="768">
        <f t="shared" si="85"/>
        <v>2.7779099999999999</v>
      </c>
      <c r="CC1004" s="766">
        <v>2.4</v>
      </c>
      <c r="CD1004" s="224"/>
      <c r="CE1004" s="224"/>
      <c r="CF1004" s="224"/>
      <c r="CG1004" s="224"/>
      <c r="CH1004" s="224"/>
      <c r="CI1004" s="224"/>
      <c r="CJ1004" s="224"/>
      <c r="CK1004" s="224"/>
      <c r="CL1004" s="224"/>
      <c r="CM1004" s="224"/>
      <c r="CN1004" s="245"/>
      <c r="CO1004" s="18"/>
      <c r="CP1004" s="18"/>
      <c r="CQ1004" s="18"/>
      <c r="CR1004" s="18"/>
      <c r="CS1004" s="18"/>
      <c r="CT1004" s="18"/>
      <c r="CU1004" s="769"/>
      <c r="CV1004" s="86"/>
      <c r="CW1004" s="224"/>
      <c r="CX1004" s="224"/>
      <c r="CY1004" s="224"/>
      <c r="CZ1004" s="224" t="s">
        <v>1294</v>
      </c>
      <c r="DA1004" s="770" t="s">
        <v>1294</v>
      </c>
      <c r="DB1004" s="776"/>
      <c r="DC1004" s="802" t="s">
        <v>2729</v>
      </c>
      <c r="DD1004" s="224"/>
      <c r="DE1004" s="224"/>
      <c r="DF1004" s="224"/>
      <c r="DG1004" s="224"/>
      <c r="DH1004" s="224"/>
      <c r="DI1004" s="68"/>
      <c r="DJ1004" s="224"/>
      <c r="DK1004" s="224"/>
      <c r="DL1004" s="224"/>
      <c r="DM1004" s="224"/>
      <c r="DN1004" s="65" t="s">
        <v>1151</v>
      </c>
      <c r="DO1004" s="224"/>
      <c r="DP1004" s="545" t="s">
        <v>158</v>
      </c>
      <c r="DQ1004" s="230"/>
      <c r="DR1004" s="547"/>
      <c r="DS1004" s="547"/>
      <c r="DT1004" s="230"/>
      <c r="DU1004" s="230"/>
      <c r="DV1004" s="230"/>
      <c r="DW1004" s="230"/>
      <c r="DX1004" s="230"/>
      <c r="DY1004" s="230"/>
      <c r="DZ1004" s="230"/>
      <c r="EA1004" s="230"/>
      <c r="EB1004" s="230"/>
      <c r="EC1004" s="230"/>
      <c r="ED1004" s="230"/>
      <c r="EE1004" s="230"/>
      <c r="EF1004" s="230"/>
      <c r="EG1004" s="230"/>
      <c r="EH1004" s="547"/>
      <c r="EI1004" s="282"/>
      <c r="EJ1004" s="282"/>
      <c r="EK1004" s="457"/>
      <c r="EL1004" s="457"/>
      <c r="EM1004" s="457"/>
      <c r="EN1004" s="457"/>
      <c r="EO1004" s="457"/>
      <c r="EP1004" s="548"/>
      <c r="EQ1004" s="548"/>
      <c r="ER1004" s="457"/>
      <c r="ES1004" s="548"/>
      <c r="ET1004" s="548"/>
      <c r="EU1004" s="457"/>
      <c r="EV1004" s="457"/>
      <c r="EW1004" s="233"/>
      <c r="EX1004" s="992">
        <v>75</v>
      </c>
      <c r="EY1004" s="950">
        <v>72310</v>
      </c>
      <c r="EZ1004" s="950">
        <v>4000</v>
      </c>
      <c r="FA1004" s="950">
        <v>38220</v>
      </c>
      <c r="FB1004" s="950">
        <v>15826</v>
      </c>
      <c r="FC1004" s="951">
        <f t="shared" si="69"/>
        <v>2016.2323999999999</v>
      </c>
      <c r="FD1004" s="607">
        <f t="shared" si="70"/>
        <v>14113.626799999998</v>
      </c>
      <c r="FE1004" s="93"/>
      <c r="FF1004" s="93"/>
      <c r="FG1004" s="93"/>
      <c r="FH1004" s="93"/>
      <c r="FI1004" s="589"/>
      <c r="FJ1004" s="589"/>
      <c r="FK1004" s="589"/>
      <c r="FL1004" s="591"/>
      <c r="FM1004" s="952"/>
      <c r="FN1004" s="952"/>
      <c r="FO1004" s="953"/>
      <c r="FP1004" s="544"/>
      <c r="FQ1004" s="93"/>
      <c r="FR1004" s="101"/>
      <c r="FS1004" s="954">
        <f t="shared" si="80"/>
        <v>2.0430000000000001</v>
      </c>
      <c r="FT1004" s="93"/>
      <c r="FU1004" s="955">
        <f t="shared" si="71"/>
        <v>21.886322776932651</v>
      </c>
      <c r="FV1004" s="954">
        <f t="shared" si="72"/>
        <v>2.0162323999999998</v>
      </c>
      <c r="FW1004" s="93"/>
      <c r="FX1004" s="93"/>
      <c r="FY1004" s="93"/>
      <c r="FZ1004" s="93"/>
      <c r="GA1004" s="93"/>
      <c r="GB1004" s="93"/>
      <c r="GC1004" s="260"/>
      <c r="GD1004" s="260"/>
      <c r="GE1004" s="260"/>
      <c r="GF1004" s="260"/>
      <c r="GG1004" s="260"/>
      <c r="GH1004" s="260"/>
      <c r="GI1004" s="260"/>
      <c r="GJ1004" s="260"/>
      <c r="GK1004" s="260"/>
      <c r="GL1004" s="260"/>
      <c r="GM1004" s="260"/>
      <c r="GN1004" s="260"/>
      <c r="GO1004" s="260"/>
      <c r="GP1004" s="260"/>
      <c r="GQ1004" s="260"/>
    </row>
    <row r="1005" spans="1:201" s="63" customFormat="1" hidden="1" x14ac:dyDescent="0.25">
      <c r="A1005" s="101">
        <v>886</v>
      </c>
      <c r="B1005" s="228">
        <f>COUNTIFS($E$1:E1005,E1005,$G$1:G1005,G1005)</f>
        <v>1</v>
      </c>
      <c r="C1005" s="228"/>
      <c r="D1005" s="966">
        <v>11451</v>
      </c>
      <c r="E1005" s="233" t="s">
        <v>2730</v>
      </c>
      <c r="F1005" s="107" t="s">
        <v>63</v>
      </c>
      <c r="G1005" s="230">
        <v>451009406</v>
      </c>
      <c r="H1005" s="230">
        <f t="shared" si="79"/>
        <v>74</v>
      </c>
      <c r="I1005" s="107" t="s">
        <v>2726</v>
      </c>
      <c r="J1005" s="107" t="s">
        <v>2731</v>
      </c>
      <c r="K1005" s="749" t="s">
        <v>53</v>
      </c>
      <c r="L1005" s="107" t="s">
        <v>48</v>
      </c>
      <c r="M1005" s="230">
        <v>19</v>
      </c>
      <c r="N1005" s="108" t="s">
        <v>757</v>
      </c>
      <c r="O1005" s="108" t="s">
        <v>863</v>
      </c>
      <c r="P1005" s="227"/>
      <c r="Q1005" s="226" t="s">
        <v>2719</v>
      </c>
      <c r="R1005" s="750"/>
      <c r="S1005" s="750"/>
      <c r="T1005" s="181"/>
      <c r="U1005" s="806" t="s">
        <v>2717</v>
      </c>
      <c r="V1005" s="799"/>
      <c r="W1005" s="805" t="s">
        <v>2724</v>
      </c>
      <c r="X1005" s="751"/>
      <c r="Y1005" s="805" t="s">
        <v>2708</v>
      </c>
      <c r="Z1005" s="168"/>
      <c r="AA1005" s="73"/>
      <c r="AB1005" s="227" t="s">
        <v>2728</v>
      </c>
      <c r="AC1005" s="86"/>
      <c r="AD1005" s="755">
        <v>945</v>
      </c>
      <c r="AE1005" s="755">
        <v>17900</v>
      </c>
      <c r="AH1005" s="63" t="s">
        <v>373</v>
      </c>
      <c r="AI1005" s="755">
        <v>1500</v>
      </c>
      <c r="AK1005" s="224"/>
      <c r="AL1005" s="755"/>
      <c r="AM1005" s="224"/>
      <c r="AN1005" s="224"/>
      <c r="AO1005" s="224"/>
      <c r="AP1005" s="756">
        <v>37.5</v>
      </c>
      <c r="AQ1005" s="757">
        <v>51.5</v>
      </c>
      <c r="AR1005" s="781">
        <v>8.99</v>
      </c>
      <c r="AS1005" s="759">
        <f t="shared" si="58"/>
        <v>97.990000000000009</v>
      </c>
      <c r="AT1005" s="760">
        <f t="shared" si="59"/>
        <v>0.72815533980582525</v>
      </c>
      <c r="AU1005" s="22">
        <f t="shared" si="60"/>
        <v>6.5461165048543695</v>
      </c>
      <c r="AV1005" s="761">
        <f t="shared" si="61"/>
        <v>0.61993717969912376</v>
      </c>
      <c r="AW1005" s="224">
        <v>32.1</v>
      </c>
      <c r="AX1005" s="800">
        <v>1.69</v>
      </c>
      <c r="AY1005" s="773">
        <v>4.51</v>
      </c>
      <c r="AZ1005" s="224" t="s">
        <v>754</v>
      </c>
      <c r="BA1005" s="763">
        <v>54.5</v>
      </c>
      <c r="BB1005" s="87" t="s">
        <v>754</v>
      </c>
      <c r="BC1005" s="69" t="s">
        <v>754</v>
      </c>
      <c r="BD1005" s="69"/>
      <c r="BE1005" s="224"/>
      <c r="BF1005" s="224"/>
      <c r="BG1005" s="224"/>
      <c r="BH1005" s="224"/>
      <c r="BI1005" s="87"/>
      <c r="BJ1005" s="224">
        <v>45.7</v>
      </c>
      <c r="BK1005" s="224">
        <v>54.3</v>
      </c>
      <c r="BL1005" s="764">
        <f t="shared" si="62"/>
        <v>0.84162062615101296</v>
      </c>
      <c r="BM1005" s="801">
        <v>1.18</v>
      </c>
      <c r="BN1005" s="224" t="s">
        <v>754</v>
      </c>
      <c r="BO1005" s="224">
        <v>64.099999999999994</v>
      </c>
      <c r="BP1005" s="87">
        <v>59.1</v>
      </c>
      <c r="BQ1005" s="159"/>
      <c r="BR1005" s="766">
        <f t="shared" si="81"/>
        <v>39.706499999999991</v>
      </c>
      <c r="BS1005" s="69">
        <v>93.7</v>
      </c>
      <c r="BT1005" s="69">
        <v>11881</v>
      </c>
      <c r="BU1005" s="766">
        <f t="shared" si="74"/>
        <v>6.2999999999999972</v>
      </c>
      <c r="BV1005" s="766">
        <f t="shared" si="82"/>
        <v>50.624499999999991</v>
      </c>
      <c r="BW1005" s="69">
        <v>36.799999999999997</v>
      </c>
      <c r="BX1005" s="768">
        <f t="shared" si="83"/>
        <v>18.951999999999998</v>
      </c>
      <c r="BY1005" s="69">
        <v>40.299999999999997</v>
      </c>
      <c r="BZ1005" s="768">
        <f t="shared" si="84"/>
        <v>20.754499999999997</v>
      </c>
      <c r="CA1005" s="69">
        <v>21.2</v>
      </c>
      <c r="CB1005" s="768">
        <f t="shared" si="85"/>
        <v>10.917999999999999</v>
      </c>
      <c r="CC1005" s="766">
        <v>0.18</v>
      </c>
      <c r="CD1005" s="224"/>
      <c r="CE1005" s="224"/>
      <c r="CF1005" s="224"/>
      <c r="CG1005" s="224"/>
      <c r="CH1005" s="224"/>
      <c r="CI1005" s="224"/>
      <c r="CJ1005" s="224"/>
      <c r="CK1005" s="224"/>
      <c r="CL1005" s="224"/>
      <c r="CM1005" s="224"/>
      <c r="CN1005" s="245"/>
      <c r="CO1005" s="18"/>
      <c r="CP1005" s="18"/>
      <c r="CQ1005" s="18"/>
      <c r="CR1005" s="18"/>
      <c r="CS1005" s="18"/>
      <c r="CT1005" s="18"/>
      <c r="CU1005" s="769"/>
      <c r="CV1005" s="86"/>
      <c r="CW1005" s="224"/>
      <c r="CX1005" s="224"/>
      <c r="CY1005" s="224"/>
      <c r="CZ1005" s="224" t="s">
        <v>927</v>
      </c>
      <c r="DA1005" s="770" t="s">
        <v>927</v>
      </c>
      <c r="DB1005" s="776"/>
      <c r="DC1005" s="808" t="s">
        <v>2732</v>
      </c>
      <c r="DD1005" s="224"/>
      <c r="DE1005" s="224"/>
      <c r="DF1005" s="224"/>
      <c r="DG1005" s="224"/>
      <c r="DH1005" s="224"/>
      <c r="DI1005" s="68"/>
      <c r="DJ1005" s="224"/>
      <c r="DK1005" s="224"/>
      <c r="DL1005" s="224"/>
      <c r="DM1005" s="224"/>
      <c r="DN1005" s="65" t="s">
        <v>1151</v>
      </c>
      <c r="DO1005" s="224"/>
      <c r="DP1005" s="545" t="s">
        <v>373</v>
      </c>
      <c r="DQ1005" s="230"/>
      <c r="DR1005" s="547"/>
      <c r="DS1005" s="547"/>
      <c r="DT1005" s="230"/>
      <c r="DU1005" s="230"/>
      <c r="DV1005" s="230"/>
      <c r="DW1005" s="230"/>
      <c r="DX1005" s="230"/>
      <c r="DY1005" s="230"/>
      <c r="DZ1005" s="230"/>
      <c r="EA1005" s="230"/>
      <c r="EB1005" s="230"/>
      <c r="EC1005" s="230"/>
      <c r="ED1005" s="230"/>
      <c r="EE1005" s="230"/>
      <c r="EF1005" s="230"/>
      <c r="EG1005" s="230"/>
      <c r="EH1005" s="547"/>
      <c r="EI1005" s="282"/>
      <c r="EJ1005" s="282"/>
      <c r="EK1005" s="457"/>
      <c r="EL1005" s="457"/>
      <c r="EM1005" s="457"/>
      <c r="EN1005" s="457"/>
      <c r="EO1005" s="457"/>
      <c r="EP1005" s="548"/>
      <c r="EQ1005" s="548"/>
      <c r="ER1005" s="457"/>
      <c r="ES1005" s="548"/>
      <c r="ET1005" s="548"/>
      <c r="EU1005" s="457"/>
      <c r="EV1005" s="457"/>
      <c r="EW1005" s="233"/>
      <c r="EX1005" s="992">
        <v>75</v>
      </c>
      <c r="EY1005" s="950">
        <v>54836</v>
      </c>
      <c r="EZ1005" s="950">
        <v>4000</v>
      </c>
      <c r="FA1005" s="950">
        <v>38220</v>
      </c>
      <c r="FB1005" s="950">
        <v>6925</v>
      </c>
      <c r="FC1005" s="951">
        <f t="shared" si="69"/>
        <v>882.245</v>
      </c>
      <c r="FD1005" s="607">
        <f t="shared" si="70"/>
        <v>16762.654999999999</v>
      </c>
      <c r="FE1005" s="93"/>
      <c r="FF1005" s="93"/>
      <c r="FG1005" s="93"/>
      <c r="FH1005" s="93"/>
      <c r="FI1005" s="589"/>
      <c r="FJ1005" s="589"/>
      <c r="FK1005" s="589"/>
      <c r="FL1005" s="591"/>
      <c r="FM1005" s="952"/>
      <c r="FN1005" s="952"/>
      <c r="FO1005" s="953"/>
      <c r="FP1005" s="544"/>
      <c r="FQ1005" s="93"/>
      <c r="FR1005" s="101"/>
      <c r="FS1005" s="954">
        <f t="shared" si="80"/>
        <v>0.94499999999999995</v>
      </c>
      <c r="FT1005" s="93"/>
      <c r="FU1005" s="955">
        <f t="shared" si="71"/>
        <v>12.628565176161645</v>
      </c>
      <c r="FV1005" s="954">
        <f t="shared" si="72"/>
        <v>0.88224500000000006</v>
      </c>
      <c r="FW1005" s="93"/>
      <c r="FX1005" s="93"/>
      <c r="FY1005" s="93"/>
      <c r="FZ1005" s="93"/>
      <c r="GA1005" s="93"/>
      <c r="GB1005" s="93"/>
      <c r="GC1005" s="260"/>
      <c r="GD1005" s="260"/>
      <c r="GE1005" s="260"/>
      <c r="GF1005" s="260"/>
      <c r="GG1005" s="260"/>
      <c r="GH1005" s="260"/>
      <c r="GI1005" s="260"/>
      <c r="GJ1005" s="260"/>
      <c r="GK1005" s="260"/>
      <c r="GL1005" s="260"/>
      <c r="GM1005" s="260"/>
      <c r="GN1005" s="260"/>
      <c r="GO1005" s="260"/>
      <c r="GP1005" s="260"/>
      <c r="GQ1005" s="260"/>
    </row>
    <row r="1006" spans="1:201" s="63" customFormat="1" hidden="1" x14ac:dyDescent="0.25">
      <c r="A1006" s="101">
        <v>887</v>
      </c>
      <c r="B1006" s="228">
        <f>COUNTIFS($E$1:E1006,E1006,$G$1:G1006,G1006)</f>
        <v>2</v>
      </c>
      <c r="C1006" s="228"/>
      <c r="D1006" s="966">
        <v>11452</v>
      </c>
      <c r="E1006" s="233" t="s">
        <v>2039</v>
      </c>
      <c r="F1006" s="107" t="s">
        <v>275</v>
      </c>
      <c r="G1006" s="230">
        <v>465107441</v>
      </c>
      <c r="H1006" s="230">
        <f t="shared" si="79"/>
        <v>73</v>
      </c>
      <c r="I1006" s="107" t="s">
        <v>2726</v>
      </c>
      <c r="J1006" s="107" t="s">
        <v>1049</v>
      </c>
      <c r="K1006" s="749" t="s">
        <v>53</v>
      </c>
      <c r="L1006" s="107" t="s">
        <v>48</v>
      </c>
      <c r="M1006" s="230">
        <v>7</v>
      </c>
      <c r="N1006" s="108" t="s">
        <v>757</v>
      </c>
      <c r="O1006" s="108" t="s">
        <v>863</v>
      </c>
      <c r="P1006" s="227"/>
      <c r="Q1006" s="226" t="s">
        <v>2719</v>
      </c>
      <c r="R1006" s="750"/>
      <c r="S1006" s="750"/>
      <c r="T1006" s="181"/>
      <c r="U1006" s="799"/>
      <c r="V1006" s="799"/>
      <c r="W1006" s="805" t="s">
        <v>2724</v>
      </c>
      <c r="X1006" s="751"/>
      <c r="Y1006" s="805" t="s">
        <v>2708</v>
      </c>
      <c r="Z1006" s="168"/>
      <c r="AA1006" s="73"/>
      <c r="AB1006" s="227" t="s">
        <v>2728</v>
      </c>
      <c r="AC1006" s="86"/>
      <c r="AD1006" s="755">
        <v>345</v>
      </c>
      <c r="AE1006" s="755">
        <v>2400</v>
      </c>
      <c r="AH1006" s="63" t="s">
        <v>371</v>
      </c>
      <c r="AI1006" s="755">
        <v>150</v>
      </c>
      <c r="AK1006" s="224"/>
      <c r="AL1006" s="755"/>
      <c r="AM1006" s="224"/>
      <c r="AN1006" s="224"/>
      <c r="AO1006" s="224"/>
      <c r="AP1006" s="756">
        <v>31.7</v>
      </c>
      <c r="AQ1006" s="757">
        <v>56.6</v>
      </c>
      <c r="AR1006" s="781">
        <v>8.6999999999999993</v>
      </c>
      <c r="AS1006" s="759">
        <f t="shared" si="58"/>
        <v>97</v>
      </c>
      <c r="AT1006" s="760">
        <f t="shared" si="59"/>
        <v>0.56007067137809186</v>
      </c>
      <c r="AU1006" s="22">
        <f t="shared" si="60"/>
        <v>4.8726148409893986</v>
      </c>
      <c r="AV1006" s="761">
        <f t="shared" si="61"/>
        <v>0.48545176110260335</v>
      </c>
      <c r="AW1006" s="224">
        <v>26.2</v>
      </c>
      <c r="AX1006" s="800">
        <v>0.93</v>
      </c>
      <c r="AY1006" s="773">
        <v>2.95</v>
      </c>
      <c r="AZ1006" s="224" t="s">
        <v>754</v>
      </c>
      <c r="BA1006" s="763">
        <v>22.4</v>
      </c>
      <c r="BB1006" s="87" t="s">
        <v>754</v>
      </c>
      <c r="BC1006" s="69" t="s">
        <v>754</v>
      </c>
      <c r="BD1006" s="69"/>
      <c r="BE1006" s="224"/>
      <c r="BF1006" s="224"/>
      <c r="BG1006" s="224"/>
      <c r="BH1006" s="224"/>
      <c r="BI1006" s="87"/>
      <c r="BJ1006" s="224">
        <v>48.6</v>
      </c>
      <c r="BK1006" s="224">
        <v>51.4</v>
      </c>
      <c r="BL1006" s="764">
        <f t="shared" si="62"/>
        <v>0.94552529182879386</v>
      </c>
      <c r="BM1006" s="801">
        <v>2.48</v>
      </c>
      <c r="BN1006" s="224" t="s">
        <v>754</v>
      </c>
      <c r="BO1006" s="224">
        <v>42.2</v>
      </c>
      <c r="BP1006" s="87">
        <v>30.5</v>
      </c>
      <c r="BQ1006" s="159"/>
      <c r="BR1006" s="766">
        <f t="shared" si="81"/>
        <v>24.904000000000003</v>
      </c>
      <c r="BS1006" s="69">
        <v>84.8</v>
      </c>
      <c r="BT1006" s="69">
        <v>6120</v>
      </c>
      <c r="BU1006" s="766">
        <f t="shared" si="74"/>
        <v>15.200000000000003</v>
      </c>
      <c r="BV1006" s="766">
        <f t="shared" si="82"/>
        <v>55.751000000000005</v>
      </c>
      <c r="BW1006" s="69">
        <v>11.3</v>
      </c>
      <c r="BX1006" s="768">
        <f t="shared" si="83"/>
        <v>6.3958000000000004</v>
      </c>
      <c r="BY1006" s="69">
        <v>32.700000000000003</v>
      </c>
      <c r="BZ1006" s="768">
        <f t="shared" si="84"/>
        <v>18.508200000000002</v>
      </c>
      <c r="CA1006" s="69">
        <v>54.5</v>
      </c>
      <c r="CB1006" s="768">
        <f t="shared" si="85"/>
        <v>30.847000000000001</v>
      </c>
      <c r="CC1006" s="766">
        <v>0.36</v>
      </c>
      <c r="CD1006" s="224"/>
      <c r="CE1006" s="224"/>
      <c r="CF1006" s="224"/>
      <c r="CG1006" s="224"/>
      <c r="CH1006" s="224"/>
      <c r="CI1006" s="224"/>
      <c r="CJ1006" s="224"/>
      <c r="CK1006" s="224"/>
      <c r="CL1006" s="224"/>
      <c r="CM1006" s="224"/>
      <c r="CN1006" s="245"/>
      <c r="CO1006" s="18"/>
      <c r="CP1006" s="18"/>
      <c r="CQ1006" s="18"/>
      <c r="CR1006" s="18"/>
      <c r="CS1006" s="18"/>
      <c r="CT1006" s="18"/>
      <c r="CU1006" s="769"/>
      <c r="CV1006" s="86"/>
      <c r="CW1006" s="224"/>
      <c r="CX1006" s="224"/>
      <c r="CY1006" s="224"/>
      <c r="CZ1006" s="224" t="s">
        <v>935</v>
      </c>
      <c r="DA1006" s="770" t="s">
        <v>935</v>
      </c>
      <c r="DB1006" s="776"/>
      <c r="DC1006" s="808" t="s">
        <v>2733</v>
      </c>
      <c r="DD1006" s="224"/>
      <c r="DE1006" s="224"/>
      <c r="DF1006" s="224"/>
      <c r="DG1006" s="224"/>
      <c r="DH1006" s="224"/>
      <c r="DI1006" s="68"/>
      <c r="DJ1006" s="224"/>
      <c r="DK1006" s="224"/>
      <c r="DL1006" s="224"/>
      <c r="DM1006" s="224"/>
      <c r="DN1006" s="65" t="s">
        <v>1152</v>
      </c>
      <c r="DO1006" s="224"/>
      <c r="DP1006" s="545" t="s">
        <v>371</v>
      </c>
      <c r="DQ1006" s="230"/>
      <c r="DR1006" s="547"/>
      <c r="DS1006" s="547"/>
      <c r="DT1006" s="230"/>
      <c r="DU1006" s="230"/>
      <c r="DV1006" s="230"/>
      <c r="DW1006" s="230"/>
      <c r="DX1006" s="230"/>
      <c r="DY1006" s="230"/>
      <c r="DZ1006" s="230"/>
      <c r="EA1006" s="230"/>
      <c r="EB1006" s="230"/>
      <c r="EC1006" s="230"/>
      <c r="ED1006" s="230"/>
      <c r="EE1006" s="230"/>
      <c r="EF1006" s="230"/>
      <c r="EG1006" s="230"/>
      <c r="EH1006" s="547"/>
      <c r="EI1006" s="282"/>
      <c r="EJ1006" s="282"/>
      <c r="EK1006" s="457"/>
      <c r="EL1006" s="457"/>
      <c r="EM1006" s="457"/>
      <c r="EN1006" s="457"/>
      <c r="EO1006" s="457"/>
      <c r="EP1006" s="548"/>
      <c r="EQ1006" s="548"/>
      <c r="ER1006" s="457"/>
      <c r="ES1006" s="548"/>
      <c r="ET1006" s="548"/>
      <c r="EU1006" s="457"/>
      <c r="EV1006" s="457"/>
      <c r="EW1006" s="233"/>
      <c r="EX1006" s="992">
        <v>75</v>
      </c>
      <c r="EY1006" s="950">
        <v>30690</v>
      </c>
      <c r="EZ1006" s="950">
        <v>4000</v>
      </c>
      <c r="FA1006" s="950">
        <v>38220</v>
      </c>
      <c r="FB1006" s="950">
        <v>2435</v>
      </c>
      <c r="FC1006" s="951">
        <f t="shared" si="69"/>
        <v>310.21899999999999</v>
      </c>
      <c r="FD1006" s="607">
        <f t="shared" si="70"/>
        <v>2171.5329999999999</v>
      </c>
      <c r="FE1006" s="93"/>
      <c r="FF1006" s="93"/>
      <c r="FG1006" s="93"/>
      <c r="FH1006" s="93"/>
      <c r="FI1006" s="589"/>
      <c r="FJ1006" s="589"/>
      <c r="FK1006" s="589"/>
      <c r="FL1006" s="591"/>
      <c r="FM1006" s="952"/>
      <c r="FN1006" s="952"/>
      <c r="FO1006" s="953"/>
      <c r="FP1006" s="544"/>
      <c r="FQ1006" s="93"/>
      <c r="FR1006" s="101"/>
      <c r="FS1006" s="954">
        <f t="shared" si="80"/>
        <v>0.34499999999999997</v>
      </c>
      <c r="FT1006" s="93"/>
      <c r="FU1006" s="955">
        <f t="shared" si="71"/>
        <v>7.9341805148256759</v>
      </c>
      <c r="FV1006" s="954">
        <f t="shared" si="72"/>
        <v>0.31021899999999997</v>
      </c>
      <c r="FW1006" s="93"/>
      <c r="FX1006" s="93"/>
      <c r="FY1006" s="93"/>
      <c r="FZ1006" s="93"/>
      <c r="GA1006" s="93"/>
      <c r="GB1006" s="93"/>
      <c r="GC1006" s="260"/>
      <c r="GD1006" s="260"/>
      <c r="GE1006" s="260"/>
      <c r="GF1006" s="260"/>
      <c r="GG1006" s="260"/>
      <c r="GH1006" s="260"/>
      <c r="GI1006" s="260"/>
      <c r="GJ1006" s="260"/>
      <c r="GK1006" s="260"/>
      <c r="GL1006" s="260"/>
      <c r="GM1006" s="260"/>
      <c r="GN1006" s="260"/>
      <c r="GO1006" s="260"/>
      <c r="GP1006" s="260"/>
      <c r="GQ1006" s="260"/>
    </row>
    <row r="1007" spans="1:201" s="63" customFormat="1" x14ac:dyDescent="0.25">
      <c r="A1007" s="101">
        <v>888</v>
      </c>
      <c r="B1007" s="228">
        <f>COUNTIFS($E$1:E1007,E1007,$G$1:G1007,G1007)</f>
        <v>2</v>
      </c>
      <c r="C1007" s="228">
        <v>1</v>
      </c>
      <c r="D1007" s="966">
        <v>11509</v>
      </c>
      <c r="E1007" s="233" t="s">
        <v>2468</v>
      </c>
      <c r="F1007" s="107" t="s">
        <v>35</v>
      </c>
      <c r="G1007" s="230">
        <v>6055160364</v>
      </c>
      <c r="H1007" s="230">
        <v>59</v>
      </c>
      <c r="I1007" s="107" t="s">
        <v>2734</v>
      </c>
      <c r="J1007" s="107" t="s">
        <v>2735</v>
      </c>
      <c r="K1007" s="749" t="s">
        <v>53</v>
      </c>
      <c r="L1007" s="107" t="s">
        <v>48</v>
      </c>
      <c r="M1007" s="230">
        <v>1</v>
      </c>
      <c r="N1007" s="108">
        <v>10</v>
      </c>
      <c r="O1007" s="108" t="s">
        <v>969</v>
      </c>
      <c r="P1007" s="227"/>
      <c r="Q1007" s="226" t="s">
        <v>2719</v>
      </c>
      <c r="R1007" s="750"/>
      <c r="S1007" s="750"/>
      <c r="T1007" s="181"/>
      <c r="U1007" s="799" t="s">
        <v>2736</v>
      </c>
      <c r="V1007" s="799"/>
      <c r="W1007" s="751" t="s">
        <v>2637</v>
      </c>
      <c r="X1007" s="751"/>
      <c r="Y1007" s="181"/>
      <c r="Z1007" s="168"/>
      <c r="AA1007" s="73"/>
      <c r="AB1007" s="227" t="s">
        <v>2651</v>
      </c>
      <c r="AC1007" s="86"/>
      <c r="AD1007" s="755">
        <v>462</v>
      </c>
      <c r="AE1007" s="755">
        <v>462</v>
      </c>
      <c r="AH1007" s="63" t="s">
        <v>710</v>
      </c>
      <c r="AI1007" s="755">
        <v>100</v>
      </c>
      <c r="AK1007" s="224"/>
      <c r="AL1007" s="755"/>
      <c r="AM1007" s="224"/>
      <c r="AN1007" s="224"/>
      <c r="AO1007" s="224"/>
      <c r="AP1007" s="756">
        <v>66.400000000000006</v>
      </c>
      <c r="AQ1007" s="757">
        <v>9.4</v>
      </c>
      <c r="AR1007" s="781">
        <v>22.7</v>
      </c>
      <c r="AS1007" s="759">
        <f t="shared" si="58"/>
        <v>98.5</v>
      </c>
      <c r="AT1007" s="760">
        <f t="shared" si="59"/>
        <v>7.0638297872340425</v>
      </c>
      <c r="AU1007" s="22">
        <f t="shared" si="60"/>
        <v>160.34893617021277</v>
      </c>
      <c r="AV1007" s="761">
        <f t="shared" si="61"/>
        <v>2.0685358255451716</v>
      </c>
      <c r="AW1007" s="224">
        <v>47.6</v>
      </c>
      <c r="AX1007" s="800">
        <v>9.1999999999999993</v>
      </c>
      <c r="AY1007" s="773">
        <v>13.8</v>
      </c>
      <c r="AZ1007" s="224" t="s">
        <v>754</v>
      </c>
      <c r="BA1007" s="763">
        <v>6.5</v>
      </c>
      <c r="BB1007" s="87" t="s">
        <v>754</v>
      </c>
      <c r="BC1007" s="69">
        <v>1.3</v>
      </c>
      <c r="BD1007" s="69"/>
      <c r="BE1007" s="224"/>
      <c r="BF1007" s="224"/>
      <c r="BG1007" s="224"/>
      <c r="BH1007" s="224"/>
      <c r="BI1007" s="87"/>
      <c r="BJ1007" s="224">
        <v>77.099999999999994</v>
      </c>
      <c r="BK1007" s="224">
        <v>22.9</v>
      </c>
      <c r="BL1007" s="764">
        <f t="shared" si="62"/>
        <v>3.3668122270742358</v>
      </c>
      <c r="BM1007" s="801">
        <v>1.2</v>
      </c>
      <c r="BN1007" s="224" t="s">
        <v>754</v>
      </c>
      <c r="BO1007" s="224">
        <v>10.4</v>
      </c>
      <c r="BP1007" s="87">
        <v>22.1</v>
      </c>
      <c r="BQ1007" s="159"/>
      <c r="BR1007" s="766">
        <f t="shared" si="81"/>
        <v>6.4108000000000001</v>
      </c>
      <c r="BS1007" s="69">
        <v>84.9</v>
      </c>
      <c r="BT1007" s="69">
        <v>12553</v>
      </c>
      <c r="BU1007" s="766">
        <f t="shared" si="74"/>
        <v>15.099999999999994</v>
      </c>
      <c r="BV1007" s="766">
        <f t="shared" si="82"/>
        <v>9.1649999999999991</v>
      </c>
      <c r="BW1007" s="69">
        <v>5.6</v>
      </c>
      <c r="BX1007" s="768">
        <f t="shared" si="83"/>
        <v>0.52639999999999998</v>
      </c>
      <c r="BY1007" s="69">
        <v>62.6</v>
      </c>
      <c r="BZ1007" s="768">
        <f t="shared" si="84"/>
        <v>5.8844000000000003</v>
      </c>
      <c r="CA1007" s="69">
        <v>29.3</v>
      </c>
      <c r="CB1007" s="768">
        <f t="shared" si="85"/>
        <v>2.7542</v>
      </c>
      <c r="CC1007" s="766">
        <v>1.2</v>
      </c>
      <c r="CD1007" s="224"/>
      <c r="CE1007" s="224"/>
      <c r="CF1007" s="224"/>
      <c r="CG1007" s="224"/>
      <c r="CH1007" s="224"/>
      <c r="CI1007" s="224"/>
      <c r="CJ1007" s="224"/>
      <c r="CK1007" s="224"/>
      <c r="CL1007" s="224"/>
      <c r="CM1007" s="224"/>
      <c r="CN1007" s="245"/>
      <c r="CO1007" s="18"/>
      <c r="CP1007" s="18"/>
      <c r="CQ1007" s="18"/>
      <c r="CR1007" s="18"/>
      <c r="CS1007" s="18"/>
      <c r="CT1007" s="18"/>
      <c r="CU1007" s="769"/>
      <c r="CV1007" s="86"/>
      <c r="CW1007" s="224"/>
      <c r="CX1007" s="224"/>
      <c r="CY1007" s="224"/>
      <c r="CZ1007" s="224" t="s">
        <v>930</v>
      </c>
      <c r="DA1007" s="770" t="s">
        <v>930</v>
      </c>
      <c r="DB1007" s="776"/>
      <c r="DC1007" s="802" t="s">
        <v>2579</v>
      </c>
      <c r="DD1007" s="224"/>
      <c r="DE1007" s="224"/>
      <c r="DF1007" s="224"/>
      <c r="DG1007" s="224"/>
      <c r="DH1007" s="224"/>
      <c r="DI1007" s="68"/>
      <c r="DJ1007" s="224"/>
      <c r="DK1007" s="224"/>
      <c r="DL1007" s="224"/>
      <c r="DM1007" s="224"/>
      <c r="DN1007" s="65" t="s">
        <v>1152</v>
      </c>
      <c r="DO1007" s="224"/>
      <c r="DP1007" s="1091" t="s">
        <v>710</v>
      </c>
      <c r="DQ1007" s="230"/>
      <c r="DR1007" s="547" t="s">
        <v>1100</v>
      </c>
      <c r="DS1007" s="547" t="s">
        <v>1032</v>
      </c>
      <c r="DT1007" s="230"/>
      <c r="DU1007" s="230"/>
      <c r="DV1007" s="230"/>
      <c r="DW1007" s="230"/>
      <c r="DX1007" s="230"/>
      <c r="DY1007" s="230"/>
      <c r="DZ1007" s="230"/>
      <c r="EA1007" s="230"/>
      <c r="EB1007" s="230"/>
      <c r="EC1007" s="230"/>
      <c r="ED1007" s="230"/>
      <c r="EE1007" s="230"/>
      <c r="EF1007" s="230"/>
      <c r="EG1007" s="230"/>
      <c r="EH1007" s="547">
        <f>-EP1008</f>
        <v>-41</v>
      </c>
      <c r="EI1007" s="282"/>
      <c r="EJ1007" s="282"/>
      <c r="EK1007" s="457"/>
      <c r="EL1007" s="457"/>
      <c r="EM1007" s="457"/>
      <c r="EN1007" s="457"/>
      <c r="EO1007" s="457"/>
      <c r="EP1007" s="548">
        <v>22</v>
      </c>
      <c r="EQ1007" s="548">
        <v>0</v>
      </c>
      <c r="ER1007" s="457"/>
      <c r="ES1007" s="548">
        <v>0</v>
      </c>
      <c r="ET1007" s="548">
        <v>0</v>
      </c>
      <c r="EU1007" s="457"/>
      <c r="EV1007" s="457"/>
      <c r="EW1007" s="233"/>
      <c r="EX1007" s="992">
        <v>75</v>
      </c>
      <c r="EY1007" s="950">
        <v>1263728</v>
      </c>
      <c r="EZ1007" s="950">
        <v>4000</v>
      </c>
      <c r="FA1007" s="950">
        <v>38220</v>
      </c>
      <c r="FB1007" s="950">
        <v>3744</v>
      </c>
      <c r="FC1007" s="951">
        <f t="shared" si="69"/>
        <v>476.98560000000009</v>
      </c>
      <c r="FD1007" s="607">
        <f t="shared" si="70"/>
        <v>476.98560000000009</v>
      </c>
      <c r="FE1007" s="93"/>
      <c r="FF1007" s="93"/>
      <c r="FG1007" s="93"/>
      <c r="FH1007" s="93"/>
      <c r="FI1007" s="589"/>
      <c r="FJ1007" s="589"/>
      <c r="FK1007" s="589"/>
      <c r="FL1007" s="591"/>
      <c r="FM1007" s="952"/>
      <c r="FN1007" s="952"/>
      <c r="FO1007" s="953"/>
      <c r="FP1007" s="544"/>
      <c r="FQ1007" s="93"/>
      <c r="FR1007" s="101"/>
      <c r="FS1007" s="954">
        <f t="shared" si="80"/>
        <v>0.46200000000000002</v>
      </c>
      <c r="FT1007" s="93"/>
      <c r="FU1007" s="955">
        <f t="shared" si="71"/>
        <v>0.296266285149969</v>
      </c>
      <c r="FV1007" s="954">
        <f t="shared" si="72"/>
        <v>0.47698560000000007</v>
      </c>
      <c r="FW1007" s="93"/>
      <c r="FX1007" s="93"/>
      <c r="FY1007" s="93"/>
      <c r="FZ1007" s="93"/>
      <c r="GA1007" s="93"/>
      <c r="GB1007" s="93"/>
      <c r="GC1007" s="260"/>
      <c r="GD1007" s="260"/>
      <c r="GE1007" s="260"/>
      <c r="GF1007" s="260"/>
      <c r="GG1007" s="260"/>
      <c r="GH1007" s="260"/>
      <c r="GI1007" s="260"/>
      <c r="GJ1007" s="260"/>
      <c r="GK1007" s="260"/>
      <c r="GL1007" s="260"/>
      <c r="GM1007" s="260"/>
      <c r="GN1007" s="260"/>
      <c r="GO1007" s="260"/>
      <c r="GP1007" s="260"/>
      <c r="GQ1007" s="260"/>
      <c r="GR1007" s="260"/>
      <c r="GS1007" s="260"/>
    </row>
    <row r="1008" spans="1:201" s="63" customFormat="1" x14ac:dyDescent="0.25">
      <c r="A1008" s="101">
        <v>889</v>
      </c>
      <c r="B1008" s="228">
        <f>COUNTIFS($E$1:E1008,E1008,$G$1:G1008,G1008)</f>
        <v>1</v>
      </c>
      <c r="C1008" s="228">
        <v>1</v>
      </c>
      <c r="D1008" s="966">
        <v>11514</v>
      </c>
      <c r="E1008" s="233" t="s">
        <v>2737</v>
      </c>
      <c r="F1008" s="107" t="s">
        <v>2705</v>
      </c>
      <c r="G1008" s="230">
        <v>5809040743</v>
      </c>
      <c r="H1008" s="230">
        <v>61</v>
      </c>
      <c r="I1008" s="107" t="s">
        <v>2738</v>
      </c>
      <c r="J1008" s="107" t="s">
        <v>27</v>
      </c>
      <c r="K1008" s="749" t="s">
        <v>53</v>
      </c>
      <c r="L1008" s="107" t="s">
        <v>48</v>
      </c>
      <c r="M1008" s="230">
        <v>20</v>
      </c>
      <c r="N1008" s="108" t="s">
        <v>757</v>
      </c>
      <c r="O1008" s="108" t="s">
        <v>863</v>
      </c>
      <c r="P1008" s="227"/>
      <c r="Q1008" s="226" t="s">
        <v>2719</v>
      </c>
      <c r="R1008" s="750"/>
      <c r="S1008" s="750"/>
      <c r="T1008" s="181"/>
      <c r="U1008" s="799" t="s">
        <v>2736</v>
      </c>
      <c r="V1008" s="799"/>
      <c r="W1008" s="751" t="s">
        <v>2637</v>
      </c>
      <c r="X1008" s="751"/>
      <c r="Y1008" s="181"/>
      <c r="Z1008" s="168"/>
      <c r="AA1008" s="73"/>
      <c r="AB1008" s="227" t="s">
        <v>2651</v>
      </c>
      <c r="AC1008" s="86"/>
      <c r="AD1008" s="755">
        <v>13887</v>
      </c>
      <c r="AE1008" s="755">
        <v>278000</v>
      </c>
      <c r="AH1008" s="63" t="s">
        <v>161</v>
      </c>
      <c r="AI1008" s="755">
        <v>10000</v>
      </c>
      <c r="AK1008" s="224"/>
      <c r="AL1008" s="755"/>
      <c r="AM1008" s="224"/>
      <c r="AN1008" s="224"/>
      <c r="AO1008" s="224"/>
      <c r="AP1008" s="756">
        <v>5.5</v>
      </c>
      <c r="AQ1008" s="757">
        <v>2.1</v>
      </c>
      <c r="AR1008" s="781">
        <v>92</v>
      </c>
      <c r="AS1008" s="759">
        <f t="shared" si="58"/>
        <v>99.6</v>
      </c>
      <c r="AT1008" s="760">
        <f t="shared" si="59"/>
        <v>2.6190476190476191</v>
      </c>
      <c r="AU1008" s="22">
        <f t="shared" si="60"/>
        <v>240.95238095238096</v>
      </c>
      <c r="AV1008" s="761">
        <f t="shared" si="61"/>
        <v>5.8448459086078645E-2</v>
      </c>
      <c r="AW1008" s="224">
        <v>5.2</v>
      </c>
      <c r="AX1008" s="800">
        <v>0.1</v>
      </c>
      <c r="AY1008" s="773">
        <v>1.6</v>
      </c>
      <c r="AZ1008" s="224" t="s">
        <v>754</v>
      </c>
      <c r="BA1008" s="763">
        <v>16.3</v>
      </c>
      <c r="BB1008" s="87" t="s">
        <v>754</v>
      </c>
      <c r="BC1008" s="69">
        <v>3.3</v>
      </c>
      <c r="BD1008" s="69"/>
      <c r="BE1008" s="224"/>
      <c r="BF1008" s="224"/>
      <c r="BG1008" s="224"/>
      <c r="BH1008" s="224"/>
      <c r="BI1008" s="87"/>
      <c r="BJ1008" s="224">
        <v>71.2</v>
      </c>
      <c r="BK1008" s="224">
        <v>28.1</v>
      </c>
      <c r="BL1008" s="764">
        <f t="shared" si="62"/>
        <v>2.5338078291814945</v>
      </c>
      <c r="BM1008" s="801">
        <v>0.2</v>
      </c>
      <c r="BN1008" s="224" t="s">
        <v>754</v>
      </c>
      <c r="BO1008" s="224">
        <v>34</v>
      </c>
      <c r="BP1008" s="87">
        <v>35.1</v>
      </c>
      <c r="BQ1008" s="159"/>
      <c r="BR1008" s="766">
        <f t="shared" si="81"/>
        <v>1.0815000000000001</v>
      </c>
      <c r="BS1008" s="69">
        <v>85.3</v>
      </c>
      <c r="BT1008" s="69">
        <v>18502</v>
      </c>
      <c r="BU1008" s="766">
        <f t="shared" si="74"/>
        <v>14.700000000000003</v>
      </c>
      <c r="BV1008" s="766">
        <f t="shared" si="82"/>
        <v>2.0559000000000003</v>
      </c>
      <c r="BW1008" s="69">
        <v>17.8</v>
      </c>
      <c r="BX1008" s="768">
        <f t="shared" si="83"/>
        <v>0.37380000000000002</v>
      </c>
      <c r="BY1008" s="69">
        <v>33.700000000000003</v>
      </c>
      <c r="BZ1008" s="768">
        <f t="shared" si="84"/>
        <v>0.70770000000000011</v>
      </c>
      <c r="CA1008" s="69">
        <v>46.4</v>
      </c>
      <c r="CB1008" s="768">
        <f t="shared" si="85"/>
        <v>0.97439999999999993</v>
      </c>
      <c r="CC1008" s="766">
        <v>7.0000000000000007E-2</v>
      </c>
      <c r="CD1008" s="224"/>
      <c r="CE1008" s="224"/>
      <c r="CF1008" s="224"/>
      <c r="CG1008" s="224"/>
      <c r="CH1008" s="224"/>
      <c r="CI1008" s="224"/>
      <c r="CJ1008" s="224"/>
      <c r="CK1008" s="224"/>
      <c r="CL1008" s="224"/>
      <c r="CM1008" s="224"/>
      <c r="CN1008" s="245"/>
      <c r="CO1008" s="18"/>
      <c r="CP1008" s="18"/>
      <c r="CQ1008" s="18"/>
      <c r="CR1008" s="18"/>
      <c r="CS1008" s="18"/>
      <c r="CT1008" s="18"/>
      <c r="CU1008" s="769"/>
      <c r="CV1008" s="86"/>
      <c r="CW1008" s="224"/>
      <c r="CX1008" s="224"/>
      <c r="CY1008" s="224"/>
      <c r="CZ1008" s="224" t="s">
        <v>936</v>
      </c>
      <c r="DA1008" s="770" t="s">
        <v>936</v>
      </c>
      <c r="DB1008" s="776"/>
      <c r="DC1008" s="802" t="s">
        <v>2528</v>
      </c>
      <c r="DD1008" s="224"/>
      <c r="DE1008" s="224"/>
      <c r="DF1008" s="224"/>
      <c r="DG1008" s="224"/>
      <c r="DH1008" s="224"/>
      <c r="DI1008" s="68"/>
      <c r="DJ1008" s="224"/>
      <c r="DK1008" s="224"/>
      <c r="DL1008" s="224"/>
      <c r="DM1008" s="224"/>
      <c r="DN1008" s="65" t="s">
        <v>1151</v>
      </c>
      <c r="DO1008" s="224"/>
      <c r="DP1008" s="1091" t="s">
        <v>161</v>
      </c>
      <c r="DQ1008" s="230"/>
      <c r="DR1008" s="547" t="s">
        <v>34</v>
      </c>
      <c r="DS1008" s="547" t="s">
        <v>34</v>
      </c>
      <c r="DT1008" s="230"/>
      <c r="DU1008" s="230"/>
      <c r="DV1008" s="230"/>
      <c r="DW1008" s="230"/>
      <c r="DX1008" s="230"/>
      <c r="DY1008" s="230"/>
      <c r="DZ1008" s="230"/>
      <c r="EA1008" s="230"/>
      <c r="EB1008" s="230"/>
      <c r="EC1008" s="230"/>
      <c r="ED1008" s="230"/>
      <c r="EE1008" s="230"/>
      <c r="EF1008" s="230"/>
      <c r="EG1008" s="230"/>
      <c r="EH1008" s="547">
        <v>0</v>
      </c>
      <c r="EI1008" s="282"/>
      <c r="EJ1008" s="282"/>
      <c r="EK1008" s="457"/>
      <c r="EL1008" s="457"/>
      <c r="EM1008" s="457"/>
      <c r="EN1008" s="457"/>
      <c r="EO1008" s="457"/>
      <c r="EP1008" s="548">
        <v>41</v>
      </c>
      <c r="EQ1008" s="548">
        <v>2</v>
      </c>
      <c r="ER1008" s="457"/>
      <c r="ES1008" s="548">
        <v>3</v>
      </c>
      <c r="ET1008" s="548">
        <v>2</v>
      </c>
      <c r="EU1008" s="457"/>
      <c r="EV1008" s="457"/>
      <c r="EW1008" s="233"/>
      <c r="EX1008" s="992">
        <v>75</v>
      </c>
      <c r="EY1008" s="950">
        <v>209624</v>
      </c>
      <c r="EZ1008" s="950">
        <v>4000</v>
      </c>
      <c r="FA1008" s="950">
        <v>38220</v>
      </c>
      <c r="FB1008" s="950">
        <v>190470</v>
      </c>
      <c r="FC1008" s="951">
        <f t="shared" si="69"/>
        <v>24265.878000000001</v>
      </c>
      <c r="FD1008" s="607">
        <f t="shared" si="70"/>
        <v>485317.56</v>
      </c>
      <c r="FE1008" s="93"/>
      <c r="FF1008" s="93"/>
      <c r="FG1008" s="93"/>
      <c r="FH1008" s="93"/>
      <c r="FI1008" s="589"/>
      <c r="FJ1008" s="589"/>
      <c r="FK1008" s="589"/>
      <c r="FL1008" s="591"/>
      <c r="FM1008" s="952"/>
      <c r="FN1008" s="952"/>
      <c r="FO1008" s="953"/>
      <c r="FP1008" s="544"/>
      <c r="FQ1008" s="93"/>
      <c r="FR1008" s="101"/>
      <c r="FS1008" s="954">
        <f t="shared" si="80"/>
        <v>13.887</v>
      </c>
      <c r="FT1008" s="93"/>
      <c r="FU1008" s="955">
        <f t="shared" si="71"/>
        <v>90.86268747853299</v>
      </c>
      <c r="FV1008" s="954">
        <f t="shared" si="72"/>
        <v>24.265878000000001</v>
      </c>
      <c r="FW1008" s="93"/>
      <c r="FX1008" s="93"/>
      <c r="FY1008" s="93"/>
      <c r="FZ1008" s="93"/>
      <c r="GA1008" s="93"/>
      <c r="GB1008" s="93"/>
      <c r="GC1008" s="260"/>
      <c r="GD1008" s="260"/>
      <c r="GE1008" s="260"/>
      <c r="GF1008" s="260"/>
      <c r="GG1008" s="260"/>
      <c r="GH1008" s="260"/>
      <c r="GI1008" s="260"/>
      <c r="GJ1008" s="260"/>
      <c r="GK1008" s="260"/>
      <c r="GL1008" s="260"/>
      <c r="GM1008" s="260"/>
      <c r="GN1008" s="260"/>
      <c r="GO1008" s="260"/>
      <c r="GP1008" s="260"/>
      <c r="GQ1008" s="260"/>
      <c r="GR1008" s="260"/>
      <c r="GS1008" s="260"/>
    </row>
    <row r="1009" spans="1:201" s="63" customFormat="1" x14ac:dyDescent="0.25">
      <c r="A1009" s="101">
        <v>890</v>
      </c>
      <c r="B1009" s="228">
        <f>COUNTIFS($E$1:E1009,E1009,$G$1:G1009,G1009)</f>
        <v>1</v>
      </c>
      <c r="C1009" s="228">
        <v>1</v>
      </c>
      <c r="D1009" s="966">
        <v>11515</v>
      </c>
      <c r="E1009" s="233" t="s">
        <v>2739</v>
      </c>
      <c r="F1009" s="107" t="s">
        <v>44</v>
      </c>
      <c r="G1009" s="230">
        <v>6209170319</v>
      </c>
      <c r="H1009" s="230">
        <v>57</v>
      </c>
      <c r="I1009" s="107" t="s">
        <v>2738</v>
      </c>
      <c r="J1009" s="107" t="s">
        <v>34</v>
      </c>
      <c r="K1009" s="749" t="s">
        <v>53</v>
      </c>
      <c r="L1009" s="107" t="s">
        <v>48</v>
      </c>
      <c r="M1009" s="230">
        <v>35</v>
      </c>
      <c r="N1009" s="108" t="s">
        <v>575</v>
      </c>
      <c r="O1009" s="108" t="s">
        <v>863</v>
      </c>
      <c r="P1009" s="227"/>
      <c r="Q1009" s="226" t="s">
        <v>2719</v>
      </c>
      <c r="R1009" s="750"/>
      <c r="S1009" s="750"/>
      <c r="T1009" s="181"/>
      <c r="U1009" s="799" t="s">
        <v>2736</v>
      </c>
      <c r="V1009" s="799"/>
      <c r="W1009" s="751" t="s">
        <v>2637</v>
      </c>
      <c r="X1009" s="751"/>
      <c r="Y1009" s="181"/>
      <c r="Z1009" s="168"/>
      <c r="AA1009" s="73"/>
      <c r="AB1009" s="227" t="s">
        <v>2651</v>
      </c>
      <c r="AC1009" s="86"/>
      <c r="AD1009" s="755">
        <v>5223</v>
      </c>
      <c r="AE1009" s="755">
        <v>182000</v>
      </c>
      <c r="AH1009" s="63" t="s">
        <v>161</v>
      </c>
      <c r="AI1009" s="755">
        <v>10000</v>
      </c>
      <c r="AK1009" s="224"/>
      <c r="AL1009" s="755"/>
      <c r="AM1009" s="224"/>
      <c r="AN1009" s="224"/>
      <c r="AO1009" s="224"/>
      <c r="AP1009" s="756">
        <v>35.1</v>
      </c>
      <c r="AQ1009" s="757">
        <v>4.9000000000000004</v>
      </c>
      <c r="AR1009" s="781">
        <v>58.9</v>
      </c>
      <c r="AS1009" s="759">
        <f t="shared" si="58"/>
        <v>98.9</v>
      </c>
      <c r="AT1009" s="760">
        <f t="shared" si="59"/>
        <v>7.1632653061224492</v>
      </c>
      <c r="AU1009" s="22">
        <f t="shared" si="60"/>
        <v>421.91632653061225</v>
      </c>
      <c r="AV1009" s="761">
        <f t="shared" si="61"/>
        <v>0.55015673981191227</v>
      </c>
      <c r="AW1009" s="224">
        <v>32.799999999999997</v>
      </c>
      <c r="AX1009" s="800">
        <v>1.2</v>
      </c>
      <c r="AY1009" s="773">
        <v>3.4</v>
      </c>
      <c r="AZ1009" s="224" t="s">
        <v>754</v>
      </c>
      <c r="BA1009" s="763">
        <v>8</v>
      </c>
      <c r="BB1009" s="87" t="s">
        <v>754</v>
      </c>
      <c r="BC1009" s="69">
        <v>6.4</v>
      </c>
      <c r="BD1009" s="69"/>
      <c r="BE1009" s="224"/>
      <c r="BF1009" s="224"/>
      <c r="BG1009" s="224"/>
      <c r="BH1009" s="224"/>
      <c r="BI1009" s="87"/>
      <c r="BJ1009" s="224">
        <v>68.7</v>
      </c>
      <c r="BK1009" s="224">
        <v>31.3</v>
      </c>
      <c r="BL1009" s="764">
        <f t="shared" si="62"/>
        <v>2.1948881789137382</v>
      </c>
      <c r="BM1009" s="801">
        <v>3.3</v>
      </c>
      <c r="BN1009" s="224" t="s">
        <v>754</v>
      </c>
      <c r="BO1009" s="224">
        <v>37.299999999999997</v>
      </c>
      <c r="BP1009" s="87">
        <v>55.5</v>
      </c>
      <c r="BQ1009" s="159"/>
      <c r="BR1009" s="766">
        <f t="shared" si="81"/>
        <v>2.1021000000000001</v>
      </c>
      <c r="BS1009" s="69">
        <v>78.8</v>
      </c>
      <c r="BT1009" s="69">
        <v>7697</v>
      </c>
      <c r="BU1009" s="766">
        <f t="shared" si="74"/>
        <v>21.200000000000003</v>
      </c>
      <c r="BV1009" s="766">
        <f t="shared" si="82"/>
        <v>4.8314000000000004</v>
      </c>
      <c r="BW1009" s="69">
        <v>5.0999999999999996</v>
      </c>
      <c r="BX1009" s="768">
        <f t="shared" si="83"/>
        <v>0.24989999999999998</v>
      </c>
      <c r="BY1009" s="69">
        <v>37.799999999999997</v>
      </c>
      <c r="BZ1009" s="768">
        <f t="shared" si="84"/>
        <v>1.8522000000000001</v>
      </c>
      <c r="CA1009" s="69">
        <v>55.7</v>
      </c>
      <c r="CB1009" s="768">
        <f t="shared" si="85"/>
        <v>2.7293000000000003</v>
      </c>
      <c r="CC1009" s="766">
        <v>0.19</v>
      </c>
      <c r="CD1009" s="224"/>
      <c r="CE1009" s="224"/>
      <c r="CF1009" s="224"/>
      <c r="CG1009" s="224"/>
      <c r="CH1009" s="224"/>
      <c r="CI1009" s="224"/>
      <c r="CJ1009" s="224"/>
      <c r="CK1009" s="224"/>
      <c r="CL1009" s="224"/>
      <c r="CM1009" s="224"/>
      <c r="CN1009" s="245"/>
      <c r="CO1009" s="18"/>
      <c r="CP1009" s="18"/>
      <c r="CQ1009" s="18"/>
      <c r="CR1009" s="18"/>
      <c r="CS1009" s="18"/>
      <c r="CT1009" s="18"/>
      <c r="CU1009" s="769"/>
      <c r="CV1009" s="86"/>
      <c r="CW1009" s="224"/>
      <c r="CX1009" s="224"/>
      <c r="CY1009" s="224"/>
      <c r="CZ1009" s="224" t="s">
        <v>1294</v>
      </c>
      <c r="DA1009" s="770" t="s">
        <v>1294</v>
      </c>
      <c r="DB1009" s="776"/>
      <c r="DC1009" s="802" t="s">
        <v>2740</v>
      </c>
      <c r="DD1009" s="224"/>
      <c r="DE1009" s="224"/>
      <c r="DF1009" s="224"/>
      <c r="DG1009" s="224"/>
      <c r="DH1009" s="224"/>
      <c r="DI1009" s="68"/>
      <c r="DJ1009" s="224"/>
      <c r="DK1009" s="224"/>
      <c r="DL1009" s="224"/>
      <c r="DM1009" s="224"/>
      <c r="DN1009" s="65" t="s">
        <v>1151</v>
      </c>
      <c r="DO1009" s="224"/>
      <c r="DP1009" s="1091" t="s">
        <v>161</v>
      </c>
      <c r="DQ1009" s="230"/>
      <c r="DR1009" s="547" t="s">
        <v>34</v>
      </c>
      <c r="DS1009" s="547" t="s">
        <v>34</v>
      </c>
      <c r="DT1009" s="230"/>
      <c r="DU1009" s="230"/>
      <c r="DV1009" s="230"/>
      <c r="DW1009" s="230"/>
      <c r="DX1009" s="230"/>
      <c r="DY1009" s="230"/>
      <c r="DZ1009" s="230"/>
      <c r="EA1009" s="230"/>
      <c r="EB1009" s="230"/>
      <c r="EC1009" s="230"/>
      <c r="ED1009" s="230"/>
      <c r="EE1009" s="230"/>
      <c r="EF1009" s="230"/>
      <c r="EG1009" s="230"/>
      <c r="EH1009" s="547">
        <v>1</v>
      </c>
      <c r="EI1009" s="282"/>
      <c r="EJ1009" s="282"/>
      <c r="EK1009" s="457"/>
      <c r="EL1009" s="457"/>
      <c r="EM1009" s="457"/>
      <c r="EN1009" s="457"/>
      <c r="EO1009" s="457"/>
      <c r="EP1009" s="548" t="s">
        <v>40</v>
      </c>
      <c r="EQ1009" s="548">
        <v>2</v>
      </c>
      <c r="ER1009" s="457"/>
      <c r="ES1009" s="548">
        <v>3</v>
      </c>
      <c r="ET1009" s="548">
        <v>2</v>
      </c>
      <c r="EU1009" s="457"/>
      <c r="EV1009" s="457"/>
      <c r="EW1009" s="233"/>
      <c r="EX1009" s="992">
        <v>75</v>
      </c>
      <c r="EY1009" s="950">
        <v>72072</v>
      </c>
      <c r="EZ1009" s="950">
        <v>4000</v>
      </c>
      <c r="FA1009" s="950">
        <v>38220</v>
      </c>
      <c r="FB1009" s="950">
        <v>46037</v>
      </c>
      <c r="FC1009" s="951">
        <f t="shared" si="69"/>
        <v>5865.1138000000001</v>
      </c>
      <c r="FD1009" s="607">
        <f t="shared" si="70"/>
        <v>205278.98300000001</v>
      </c>
      <c r="FE1009" s="93"/>
      <c r="FF1009" s="93"/>
      <c r="FG1009" s="93"/>
      <c r="FH1009" s="93"/>
      <c r="FI1009" s="589"/>
      <c r="FJ1009" s="589"/>
      <c r="FK1009" s="589"/>
      <c r="FL1009" s="591"/>
      <c r="FM1009" s="952"/>
      <c r="FN1009" s="952"/>
      <c r="FO1009" s="953"/>
      <c r="FP1009" s="544"/>
      <c r="FQ1009" s="93"/>
      <c r="FR1009" s="101"/>
      <c r="FS1009" s="954">
        <f t="shared" si="80"/>
        <v>5.2229999999999999</v>
      </c>
      <c r="FT1009" s="93"/>
      <c r="FU1009" s="955">
        <f t="shared" si="71"/>
        <v>63.876401376401375</v>
      </c>
      <c r="FV1009" s="954">
        <f t="shared" si="72"/>
        <v>5.8651138000000005</v>
      </c>
      <c r="FW1009" s="93"/>
      <c r="FX1009" s="93"/>
      <c r="FY1009" s="93"/>
      <c r="FZ1009" s="93"/>
      <c r="GA1009" s="93"/>
      <c r="GB1009" s="93"/>
      <c r="GC1009" s="260"/>
      <c r="GD1009" s="260"/>
      <c r="GE1009" s="260"/>
      <c r="GF1009" s="260"/>
      <c r="GG1009" s="260"/>
      <c r="GH1009" s="260"/>
      <c r="GI1009" s="260"/>
      <c r="GJ1009" s="260"/>
      <c r="GK1009" s="260"/>
      <c r="GL1009" s="260"/>
      <c r="GM1009" s="260"/>
      <c r="GN1009" s="260"/>
      <c r="GO1009" s="260"/>
      <c r="GP1009" s="260"/>
      <c r="GQ1009" s="260"/>
      <c r="GR1009" s="260"/>
      <c r="GS1009" s="260"/>
    </row>
    <row r="1010" spans="1:201" s="63" customFormat="1" x14ac:dyDescent="0.25">
      <c r="A1010" s="101">
        <v>891</v>
      </c>
      <c r="B1010" s="228">
        <f>COUNTIFS($E$1:E1010,E1010,$G$1:G1010,G1010)</f>
        <v>5</v>
      </c>
      <c r="C1010" s="228">
        <v>1</v>
      </c>
      <c r="D1010" s="966">
        <v>11516</v>
      </c>
      <c r="E1010" s="233" t="s">
        <v>2070</v>
      </c>
      <c r="F1010" s="107" t="s">
        <v>2064</v>
      </c>
      <c r="G1010" s="230">
        <v>6008271885</v>
      </c>
      <c r="H1010" s="230">
        <v>59</v>
      </c>
      <c r="I1010" s="107" t="s">
        <v>2738</v>
      </c>
      <c r="J1010" s="107" t="s">
        <v>2741</v>
      </c>
      <c r="K1010" s="749" t="s">
        <v>53</v>
      </c>
      <c r="L1010" s="107" t="s">
        <v>48</v>
      </c>
      <c r="M1010" s="230">
        <v>35</v>
      </c>
      <c r="N1010" s="108">
        <v>10</v>
      </c>
      <c r="O1010" s="108" t="s">
        <v>863</v>
      </c>
      <c r="P1010" s="227"/>
      <c r="Q1010" s="226" t="s">
        <v>2719</v>
      </c>
      <c r="R1010" s="750"/>
      <c r="S1010" s="750"/>
      <c r="T1010" s="181"/>
      <c r="U1010" s="799" t="s">
        <v>2736</v>
      </c>
      <c r="V1010" s="799"/>
      <c r="W1010" s="751" t="s">
        <v>2637</v>
      </c>
      <c r="X1010" s="751"/>
      <c r="Y1010" s="181"/>
      <c r="Z1010" s="168"/>
      <c r="AA1010" s="73"/>
      <c r="AB1010" s="227" t="s">
        <v>2651</v>
      </c>
      <c r="AC1010" s="86"/>
      <c r="AD1010" s="755">
        <v>3631</v>
      </c>
      <c r="AE1010" s="755">
        <v>127000</v>
      </c>
      <c r="AH1010" s="63" t="s">
        <v>2742</v>
      </c>
      <c r="AI1010" s="755">
        <v>10000</v>
      </c>
      <c r="AK1010" s="224"/>
      <c r="AL1010" s="755"/>
      <c r="AM1010" s="224"/>
      <c r="AN1010" s="224"/>
      <c r="AO1010" s="224"/>
      <c r="AP1010" s="756">
        <v>6.8</v>
      </c>
      <c r="AQ1010" s="757">
        <v>7</v>
      </c>
      <c r="AR1010" s="781">
        <v>85.6</v>
      </c>
      <c r="AS1010" s="759">
        <f t="shared" si="58"/>
        <v>99.399999999999991</v>
      </c>
      <c r="AT1010" s="760">
        <f t="shared" si="59"/>
        <v>0.97142857142857142</v>
      </c>
      <c r="AU1010" s="22">
        <f t="shared" si="60"/>
        <v>83.154285714285706</v>
      </c>
      <c r="AV1010" s="761">
        <f t="shared" si="61"/>
        <v>7.3434125269978404E-2</v>
      </c>
      <c r="AW1010" s="224">
        <v>5.8</v>
      </c>
      <c r="AX1010" s="800">
        <v>0.4</v>
      </c>
      <c r="AY1010" s="773">
        <v>5.6</v>
      </c>
      <c r="AZ1010" s="224" t="s">
        <v>754</v>
      </c>
      <c r="BA1010" s="763">
        <v>16.8</v>
      </c>
      <c r="BB1010" s="87" t="s">
        <v>754</v>
      </c>
      <c r="BC1010" s="69">
        <v>2.6</v>
      </c>
      <c r="BD1010" s="69"/>
      <c r="BE1010" s="224"/>
      <c r="BF1010" s="224"/>
      <c r="BG1010" s="224"/>
      <c r="BH1010" s="224"/>
      <c r="BI1010" s="87"/>
      <c r="BJ1010" s="224">
        <v>85.6</v>
      </c>
      <c r="BK1010" s="224">
        <v>14.1</v>
      </c>
      <c r="BL1010" s="764">
        <f t="shared" si="62"/>
        <v>6.0709219858156027</v>
      </c>
      <c r="BM1010" s="801">
        <v>0.3</v>
      </c>
      <c r="BN1010" s="224" t="s">
        <v>754</v>
      </c>
      <c r="BO1010" s="224">
        <v>20.9</v>
      </c>
      <c r="BP1010" s="87">
        <v>37.1</v>
      </c>
      <c r="BQ1010" s="159"/>
      <c r="BR1010" s="766">
        <f t="shared" si="81"/>
        <v>4.984</v>
      </c>
      <c r="BS1010" s="69">
        <v>94.9</v>
      </c>
      <c r="BT1010" s="69">
        <v>15384</v>
      </c>
      <c r="BU1010" s="766">
        <f t="shared" si="74"/>
        <v>5.0999999999999943</v>
      </c>
      <c r="BV1010" s="766">
        <f t="shared" si="82"/>
        <v>6.8179999999999996</v>
      </c>
      <c r="BW1010" s="69">
        <v>30.5</v>
      </c>
      <c r="BX1010" s="768">
        <f t="shared" si="83"/>
        <v>2.1349999999999998</v>
      </c>
      <c r="BY1010" s="69">
        <v>40.700000000000003</v>
      </c>
      <c r="BZ1010" s="768">
        <f t="shared" si="84"/>
        <v>2.8490000000000002</v>
      </c>
      <c r="CA1010" s="69">
        <v>26.2</v>
      </c>
      <c r="CB1010" s="768">
        <f t="shared" si="85"/>
        <v>1.8340000000000001</v>
      </c>
      <c r="CC1010" s="766">
        <v>0.16</v>
      </c>
      <c r="CD1010" s="224"/>
      <c r="CE1010" s="224"/>
      <c r="CF1010" s="224"/>
      <c r="CG1010" s="224"/>
      <c r="CH1010" s="224"/>
      <c r="CI1010" s="224"/>
      <c r="CJ1010" s="224"/>
      <c r="CK1010" s="224"/>
      <c r="CL1010" s="224"/>
      <c r="CM1010" s="224"/>
      <c r="CN1010" s="245"/>
      <c r="CO1010" s="18"/>
      <c r="CP1010" s="18"/>
      <c r="CQ1010" s="18"/>
      <c r="CR1010" s="18"/>
      <c r="CS1010" s="18"/>
      <c r="CT1010" s="18"/>
      <c r="CU1010" s="769"/>
      <c r="CV1010" s="86"/>
      <c r="CW1010" s="224"/>
      <c r="CX1010" s="224"/>
      <c r="CY1010" s="224"/>
      <c r="CZ1010" s="224" t="s">
        <v>936</v>
      </c>
      <c r="DA1010" s="770" t="s">
        <v>936</v>
      </c>
      <c r="DB1010" s="776"/>
      <c r="DC1010" s="802" t="s">
        <v>2528</v>
      </c>
      <c r="DD1010" s="224"/>
      <c r="DE1010" s="224"/>
      <c r="DF1010" s="224"/>
      <c r="DG1010" s="224"/>
      <c r="DH1010" s="224"/>
      <c r="DI1010" s="68"/>
      <c r="DJ1010" s="224"/>
      <c r="DK1010" s="224"/>
      <c r="DL1010" s="224"/>
      <c r="DM1010" s="224"/>
      <c r="DN1010" s="65" t="s">
        <v>1151</v>
      </c>
      <c r="DO1010" s="224"/>
      <c r="DP1010" s="1091" t="s">
        <v>2742</v>
      </c>
      <c r="DQ1010" s="230"/>
      <c r="DR1010" s="547" t="s">
        <v>1028</v>
      </c>
      <c r="DS1010" s="547" t="s">
        <v>1028</v>
      </c>
      <c r="DT1010" s="230"/>
      <c r="DU1010" s="230"/>
      <c r="DV1010" s="230"/>
      <c r="DW1010" s="230"/>
      <c r="DX1010" s="230"/>
      <c r="DY1010" s="230"/>
      <c r="DZ1010" s="230"/>
      <c r="EA1010" s="230"/>
      <c r="EB1010" s="230"/>
      <c r="EC1010" s="230"/>
      <c r="ED1010" s="230"/>
      <c r="EE1010" s="230"/>
      <c r="EF1010" s="230"/>
      <c r="EG1010" s="230"/>
      <c r="EH1010" s="547">
        <v>0</v>
      </c>
      <c r="EI1010" s="282"/>
      <c r="EJ1010" s="282"/>
      <c r="EK1010" s="457"/>
      <c r="EL1010" s="457"/>
      <c r="EM1010" s="457"/>
      <c r="EN1010" s="457"/>
      <c r="EO1010" s="457"/>
      <c r="EP1010" s="548">
        <v>39.299999999999997</v>
      </c>
      <c r="EQ1010" s="548">
        <v>2</v>
      </c>
      <c r="ER1010" s="457"/>
      <c r="ES1010" s="548">
        <v>0</v>
      </c>
      <c r="ET1010" s="548">
        <v>2</v>
      </c>
      <c r="EU1010" s="457"/>
      <c r="EV1010" s="457"/>
      <c r="EW1010" s="233"/>
      <c r="EX1010" s="992">
        <v>75</v>
      </c>
      <c r="EY1010" s="950">
        <v>466675</v>
      </c>
      <c r="EZ1010" s="950">
        <v>4000</v>
      </c>
      <c r="FA1010" s="950">
        <v>38220</v>
      </c>
      <c r="FB1010" s="950">
        <v>31359</v>
      </c>
      <c r="FC1010" s="951">
        <f t="shared" si="69"/>
        <v>3995.1365999999998</v>
      </c>
      <c r="FD1010" s="607">
        <f t="shared" si="70"/>
        <v>139829.78099999999</v>
      </c>
      <c r="FE1010" s="93"/>
      <c r="FF1010" s="93"/>
      <c r="FG1010" s="93"/>
      <c r="FH1010" s="93"/>
      <c r="FI1010" s="589"/>
      <c r="FJ1010" s="589"/>
      <c r="FK1010" s="589"/>
      <c r="FL1010" s="591"/>
      <c r="FM1010" s="952"/>
      <c r="FN1010" s="952"/>
      <c r="FO1010" s="953"/>
      <c r="FP1010" s="544"/>
      <c r="FQ1010" s="93"/>
      <c r="FR1010" s="101"/>
      <c r="FS1010" s="954">
        <f t="shared" si="80"/>
        <v>3.6309999999999998</v>
      </c>
      <c r="FT1010" s="93"/>
      <c r="FU1010" s="955">
        <f t="shared" si="71"/>
        <v>6.7196657202549952</v>
      </c>
      <c r="FV1010" s="954">
        <f t="shared" si="72"/>
        <v>3.9951365999999999</v>
      </c>
      <c r="FW1010" s="93"/>
      <c r="FX1010" s="93"/>
      <c r="FY1010" s="93"/>
      <c r="FZ1010" s="93"/>
      <c r="GA1010" s="93"/>
      <c r="GB1010" s="93"/>
      <c r="GC1010" s="260"/>
      <c r="GD1010" s="260"/>
      <c r="GE1010" s="260"/>
      <c r="GF1010" s="260"/>
      <c r="GG1010" s="260"/>
      <c r="GH1010" s="260"/>
      <c r="GI1010" s="260"/>
      <c r="GJ1010" s="260"/>
      <c r="GK1010" s="260"/>
      <c r="GL1010" s="260"/>
      <c r="GM1010" s="260"/>
      <c r="GN1010" s="260"/>
      <c r="GO1010" s="260" t="s">
        <v>2888</v>
      </c>
      <c r="GP1010" s="260"/>
      <c r="GQ1010" s="260"/>
      <c r="GR1010" s="260"/>
      <c r="GS1010" s="260"/>
    </row>
    <row r="1011" spans="1:201" ht="15.75" x14ac:dyDescent="0.25">
      <c r="A1011" s="101">
        <v>892</v>
      </c>
      <c r="B1011" s="101">
        <f>COUNTIFS(E$21:$F1011,E1011,F$21:$G1011,F1011)</f>
        <v>2</v>
      </c>
      <c r="C1011" s="101">
        <v>1</v>
      </c>
      <c r="D1011" s="1042">
        <v>11538</v>
      </c>
      <c r="E1011" s="107" t="s">
        <v>1443</v>
      </c>
      <c r="F1011" s="107" t="s">
        <v>1748</v>
      </c>
      <c r="G1011" s="974">
        <v>5503252018</v>
      </c>
      <c r="H1011" s="230">
        <f t="shared" ref="H1011:H1045" si="86">LEFT(I1011,4)-CONCATENATE(IF(LEFT(G1011, 2)&lt;MID(I1011, 3, 4), 20, 19),LEFT(G1011,2))</f>
        <v>64</v>
      </c>
      <c r="I1011" s="107" t="s">
        <v>2786</v>
      </c>
      <c r="J1011" s="232" t="s">
        <v>2787</v>
      </c>
      <c r="K1011" s="223" t="s">
        <v>53</v>
      </c>
      <c r="L1011" s="518" t="s">
        <v>48</v>
      </c>
      <c r="M1011" s="107">
        <v>37</v>
      </c>
      <c r="N1011" s="108">
        <v>1</v>
      </c>
      <c r="O1011" s="108" t="s">
        <v>863</v>
      </c>
      <c r="P1011" s="230"/>
      <c r="Q1011" s="223" t="s">
        <v>2719</v>
      </c>
      <c r="R1011" s="230"/>
      <c r="S1011" s="230"/>
      <c r="T1011" s="810" t="s">
        <v>2828</v>
      </c>
      <c r="U1011" s="811" t="s">
        <v>2829</v>
      </c>
      <c r="V1011" s="811"/>
      <c r="W1011" s="812" t="s">
        <v>2830</v>
      </c>
      <c r="X1011" s="813"/>
      <c r="Y1011" s="107"/>
      <c r="Z1011" s="107"/>
      <c r="AA1011" s="775"/>
      <c r="AB1011" s="814" t="s">
        <v>2651</v>
      </c>
      <c r="AC1011" s="227"/>
      <c r="AD1011" s="815">
        <v>118</v>
      </c>
      <c r="AE1011" s="815">
        <v>4300</v>
      </c>
      <c r="AF1011" s="815"/>
      <c r="AG1011" s="816"/>
      <c r="AH1011" s="545" t="s">
        <v>158</v>
      </c>
      <c r="AI1011" s="815">
        <v>350</v>
      </c>
      <c r="DP1011" s="1091" t="s">
        <v>158</v>
      </c>
      <c r="DR1011" s="547" t="s">
        <v>34</v>
      </c>
      <c r="DS1011" s="547" t="s">
        <v>313</v>
      </c>
      <c r="EH1011" s="547">
        <v>1</v>
      </c>
      <c r="EP1011" s="548">
        <v>29</v>
      </c>
      <c r="EQ1011" s="548">
        <v>1</v>
      </c>
      <c r="ES1011" s="548">
        <v>2</v>
      </c>
      <c r="ET1011" s="548">
        <v>2</v>
      </c>
      <c r="EX1011" s="35"/>
      <c r="FD1011" s="612"/>
      <c r="FE1011" s="601"/>
      <c r="FF1011" s="93"/>
      <c r="FJ1011" s="589"/>
      <c r="FK1011" s="589"/>
      <c r="FM1011" s="591"/>
      <c r="FN1011" s="592"/>
      <c r="FP1011" s="602"/>
      <c r="FQ1011" s="544"/>
      <c r="FR1011" s="93"/>
      <c r="FS1011" s="101"/>
    </row>
    <row r="1012" spans="1:201" ht="15.75" x14ac:dyDescent="0.25">
      <c r="A1012" s="101">
        <v>893</v>
      </c>
      <c r="B1012" s="101">
        <f>COUNTIFS(E$21:$F1012,E1012,F$21:$G1012,F1012)</f>
        <v>1</v>
      </c>
      <c r="C1012" s="101">
        <v>1</v>
      </c>
      <c r="D1012" s="1042">
        <v>11543</v>
      </c>
      <c r="E1012" s="107" t="s">
        <v>2788</v>
      </c>
      <c r="F1012" s="107" t="s">
        <v>1681</v>
      </c>
      <c r="G1012" s="974">
        <v>416102083</v>
      </c>
      <c r="H1012" s="230">
        <f t="shared" si="86"/>
        <v>78</v>
      </c>
      <c r="I1012" s="107" t="s">
        <v>2789</v>
      </c>
      <c r="J1012" s="232" t="s">
        <v>34</v>
      </c>
      <c r="K1012" s="223" t="s">
        <v>53</v>
      </c>
      <c r="L1012" s="518" t="s">
        <v>48</v>
      </c>
      <c r="M1012" s="107">
        <v>7</v>
      </c>
      <c r="N1012" s="108">
        <v>3</v>
      </c>
      <c r="O1012" s="108" t="s">
        <v>863</v>
      </c>
      <c r="P1012" s="230"/>
      <c r="Q1012" s="223" t="s">
        <v>2719</v>
      </c>
      <c r="R1012" s="230"/>
      <c r="S1012" s="230"/>
      <c r="T1012" s="108"/>
      <c r="U1012" s="811" t="s">
        <v>2829</v>
      </c>
      <c r="V1012" s="811"/>
      <c r="W1012" s="812" t="s">
        <v>2830</v>
      </c>
      <c r="X1012" s="813"/>
      <c r="Y1012" s="107"/>
      <c r="Z1012" s="107"/>
      <c r="AA1012" s="775"/>
      <c r="AB1012" s="814" t="s">
        <v>2651</v>
      </c>
      <c r="AC1012" s="227"/>
      <c r="AD1012" s="815">
        <v>2413</v>
      </c>
      <c r="AE1012" s="815">
        <v>16900</v>
      </c>
      <c r="AF1012" s="815"/>
      <c r="AG1012" s="816"/>
      <c r="AH1012" s="545" t="s">
        <v>373</v>
      </c>
      <c r="AI1012" s="815">
        <v>1500</v>
      </c>
      <c r="DP1012" s="1091" t="s">
        <v>373</v>
      </c>
      <c r="DR1012" s="547" t="s">
        <v>34</v>
      </c>
      <c r="DS1012" s="547" t="s">
        <v>34</v>
      </c>
      <c r="EH1012" s="547">
        <v>0</v>
      </c>
      <c r="EP1012" s="548">
        <v>29.4</v>
      </c>
      <c r="EQ1012" s="548">
        <v>1</v>
      </c>
      <c r="ES1012" s="548">
        <v>3</v>
      </c>
      <c r="ET1012" s="548">
        <v>2</v>
      </c>
      <c r="EX1012" s="35"/>
      <c r="FD1012" s="612"/>
      <c r="FE1012" s="601"/>
      <c r="FF1012" s="93"/>
      <c r="FJ1012" s="589"/>
      <c r="FK1012" s="589"/>
      <c r="FM1012" s="591"/>
      <c r="FN1012" s="592"/>
      <c r="FP1012" s="602"/>
      <c r="FQ1012" s="544"/>
      <c r="FR1012" s="93"/>
      <c r="FS1012" s="101"/>
      <c r="GO1012" s="93" t="s">
        <v>2889</v>
      </c>
    </row>
    <row r="1013" spans="1:201" ht="15.75" x14ac:dyDescent="0.25">
      <c r="A1013" s="101">
        <v>894</v>
      </c>
      <c r="B1013" s="101">
        <f>COUNTIFS(E$21:$F1013,E1013,F$21:$G1013,F1013)</f>
        <v>1</v>
      </c>
      <c r="C1013" s="101">
        <v>1</v>
      </c>
      <c r="D1013" s="1042">
        <v>11544</v>
      </c>
      <c r="E1013" s="107" t="s">
        <v>2790</v>
      </c>
      <c r="F1013" s="107" t="s">
        <v>425</v>
      </c>
      <c r="G1013" s="974">
        <v>446123468</v>
      </c>
      <c r="H1013" s="230">
        <f t="shared" si="86"/>
        <v>75</v>
      </c>
      <c r="I1013" s="107" t="s">
        <v>2789</v>
      </c>
      <c r="J1013" s="232" t="s">
        <v>34</v>
      </c>
      <c r="K1013" s="223" t="s">
        <v>53</v>
      </c>
      <c r="L1013" s="518" t="s">
        <v>48</v>
      </c>
      <c r="M1013" s="107">
        <v>13</v>
      </c>
      <c r="N1013" s="108">
        <v>9</v>
      </c>
      <c r="O1013" s="108" t="s">
        <v>863</v>
      </c>
      <c r="P1013" s="230"/>
      <c r="Q1013" s="223" t="s">
        <v>2719</v>
      </c>
      <c r="R1013" s="230"/>
      <c r="S1013" s="230"/>
      <c r="T1013" s="108"/>
      <c r="U1013" s="811" t="s">
        <v>2829</v>
      </c>
      <c r="V1013" s="811"/>
      <c r="W1013" s="812" t="s">
        <v>2830</v>
      </c>
      <c r="X1013" s="813"/>
      <c r="Y1013" s="107"/>
      <c r="Z1013" s="107"/>
      <c r="AA1013" s="775"/>
      <c r="AB1013" s="814" t="s">
        <v>2651</v>
      </c>
      <c r="AC1013" s="227"/>
      <c r="AD1013" s="815">
        <v>146</v>
      </c>
      <c r="AE1013" s="815">
        <v>1900</v>
      </c>
      <c r="AF1013" s="815"/>
      <c r="AG1013" s="816"/>
      <c r="AH1013" s="545" t="s">
        <v>158</v>
      </c>
      <c r="AI1013" s="815">
        <v>150</v>
      </c>
      <c r="DP1013" s="1091" t="s">
        <v>158</v>
      </c>
      <c r="DR1013" s="547" t="s">
        <v>34</v>
      </c>
      <c r="DS1013" s="547" t="s">
        <v>34</v>
      </c>
      <c r="EH1013" s="547">
        <v>0</v>
      </c>
      <c r="EP1013" s="548">
        <v>32</v>
      </c>
      <c r="EQ1013" s="548">
        <v>1</v>
      </c>
      <c r="ES1013" s="548">
        <v>3</v>
      </c>
      <c r="ET1013" s="548">
        <v>2</v>
      </c>
      <c r="EX1013" s="35"/>
      <c r="FD1013" s="612"/>
      <c r="FE1013" s="601"/>
      <c r="FF1013" s="93"/>
      <c r="FJ1013" s="589"/>
      <c r="FK1013" s="589"/>
      <c r="FM1013" s="591"/>
      <c r="FN1013" s="592"/>
      <c r="FP1013" s="602"/>
      <c r="FQ1013" s="544"/>
      <c r="FR1013" s="93"/>
      <c r="FS1013" s="101"/>
      <c r="GO1013" s="93" t="s">
        <v>2889</v>
      </c>
    </row>
    <row r="1014" spans="1:201" s="260" customFormat="1" ht="15.75" x14ac:dyDescent="0.25">
      <c r="A1014" s="101"/>
      <c r="B1014" s="101"/>
      <c r="C1014" s="101">
        <v>1</v>
      </c>
      <c r="D1014" s="1042">
        <v>11576</v>
      </c>
      <c r="E1014" s="107" t="s">
        <v>2880</v>
      </c>
      <c r="F1014" s="107" t="s">
        <v>609</v>
      </c>
      <c r="G1014" s="974" t="s">
        <v>2881</v>
      </c>
      <c r="H1014" s="230">
        <f t="shared" si="86"/>
        <v>14</v>
      </c>
      <c r="I1014" s="107" t="s">
        <v>2882</v>
      </c>
      <c r="J1014" s="232" t="s">
        <v>2883</v>
      </c>
      <c r="K1014" s="230" t="s">
        <v>2884</v>
      </c>
      <c r="L1014" s="518" t="s">
        <v>48</v>
      </c>
      <c r="M1014" s="107">
        <v>56</v>
      </c>
      <c r="N1014" s="107"/>
      <c r="O1014" s="107"/>
      <c r="P1014" s="230"/>
      <c r="Q1014" s="223"/>
      <c r="R1014" s="230"/>
      <c r="S1014" s="230"/>
      <c r="T1014" s="107"/>
      <c r="U1014" s="1037"/>
      <c r="V1014" s="1037"/>
      <c r="W1014" s="1038"/>
      <c r="X1014" s="1039"/>
      <c r="Y1014" s="814"/>
      <c r="Z1014" s="814"/>
      <c r="AA1014" s="814"/>
      <c r="AB1014" s="814"/>
      <c r="AC1014" s="228"/>
      <c r="AD1014" s="815"/>
      <c r="AE1014" s="815"/>
      <c r="AF1014" s="815"/>
      <c r="AG1014" s="816"/>
      <c r="AH1014" s="545"/>
      <c r="AI1014" s="815"/>
      <c r="AJ1014" s="230"/>
      <c r="AK1014" s="230"/>
      <c r="AL1014" s="443"/>
      <c r="AM1014" s="230"/>
      <c r="AN1014" s="230"/>
      <c r="AO1014" s="230"/>
      <c r="AP1014" s="525"/>
      <c r="AQ1014" s="525"/>
      <c r="AR1014" s="525"/>
      <c r="AS1014" s="322"/>
      <c r="AT1014" s="583"/>
      <c r="AU1014" s="233"/>
      <c r="AV1014" s="584"/>
      <c r="AW1014" s="230"/>
      <c r="AX1014" s="444"/>
      <c r="AY1014" s="230"/>
      <c r="AZ1014" s="230"/>
      <c r="BA1014" s="445"/>
      <c r="BB1014" s="230"/>
      <c r="BC1014" s="585"/>
      <c r="BD1014" s="98"/>
      <c r="BE1014" s="230"/>
      <c r="BF1014" s="230"/>
      <c r="BG1014" s="230"/>
      <c r="BH1014" s="230"/>
      <c r="BI1014" s="230"/>
      <c r="BJ1014" s="230"/>
      <c r="BK1014" s="230"/>
      <c r="BL1014" s="446"/>
      <c r="BM1014" s="447"/>
      <c r="BN1014" s="230"/>
      <c r="BO1014" s="230"/>
      <c r="BP1014" s="230"/>
      <c r="BQ1014" s="586"/>
      <c r="BR1014" s="98"/>
      <c r="BS1014" s="98"/>
      <c r="BT1014" s="98"/>
      <c r="BU1014" s="98"/>
      <c r="BV1014" s="98"/>
      <c r="BW1014" s="98"/>
      <c r="BX1014" s="98"/>
      <c r="BY1014" s="98"/>
      <c r="BZ1014" s="98"/>
      <c r="CA1014" s="98"/>
      <c r="CB1014" s="98"/>
      <c r="CC1014" s="98"/>
      <c r="CD1014" s="230"/>
      <c r="CE1014" s="230"/>
      <c r="CF1014" s="230"/>
      <c r="CG1014" s="230"/>
      <c r="CH1014" s="230"/>
      <c r="CI1014" s="230"/>
      <c r="CJ1014" s="230"/>
      <c r="CK1014" s="230"/>
      <c r="CL1014" s="230"/>
      <c r="CM1014" s="230"/>
      <c r="CN1014" s="71"/>
      <c r="CO1014" s="71"/>
      <c r="CP1014" s="71"/>
      <c r="CQ1014" s="71"/>
      <c r="CR1014" s="71"/>
      <c r="CS1014" s="71"/>
      <c r="CT1014" s="71"/>
      <c r="CU1014" s="587"/>
      <c r="CV1014" s="230"/>
      <c r="CW1014" s="230"/>
      <c r="CX1014" s="230"/>
      <c r="CY1014" s="230"/>
      <c r="CZ1014" s="230"/>
      <c r="DA1014" s="230"/>
      <c r="DB1014" s="448"/>
      <c r="DC1014" s="230"/>
      <c r="DD1014" s="230"/>
      <c r="DE1014" s="230"/>
      <c r="DF1014" s="230"/>
      <c r="DG1014" s="230"/>
      <c r="DH1014" s="230"/>
      <c r="DI1014" s="233"/>
      <c r="DJ1014" s="230"/>
      <c r="DK1014" s="230"/>
      <c r="DL1014" s="230"/>
      <c r="DM1014" s="230"/>
      <c r="DN1014" s="98"/>
      <c r="DO1014" s="98"/>
      <c r="DP1014" s="1091" t="s">
        <v>2886</v>
      </c>
      <c r="DQ1014" s="230"/>
      <c r="DR1014" s="547"/>
      <c r="DS1014" s="547"/>
      <c r="DT1014" s="230"/>
      <c r="DU1014" s="230"/>
      <c r="DV1014" s="230"/>
      <c r="DW1014" s="230"/>
      <c r="DX1014" s="230"/>
      <c r="DY1014" s="230"/>
      <c r="DZ1014" s="230"/>
      <c r="EA1014" s="230"/>
      <c r="EB1014" s="230"/>
      <c r="EC1014" s="230"/>
      <c r="ED1014" s="230"/>
      <c r="EE1014" s="230"/>
      <c r="EF1014" s="230"/>
      <c r="EG1014" s="230"/>
      <c r="EH1014" s="547"/>
      <c r="EI1014" s="282"/>
      <c r="EJ1014" s="282"/>
      <c r="EK1014" s="457"/>
      <c r="EL1014" s="457"/>
      <c r="EM1014" s="457"/>
      <c r="EN1014" s="457"/>
      <c r="EO1014" s="457"/>
      <c r="EP1014" s="548">
        <v>17.579999999999998</v>
      </c>
      <c r="EQ1014" s="548">
        <v>2</v>
      </c>
      <c r="ER1014" s="457"/>
      <c r="ES1014" s="548">
        <v>0</v>
      </c>
      <c r="ET1014" s="548">
        <v>0</v>
      </c>
      <c r="EU1014" s="457"/>
      <c r="EV1014" s="457"/>
      <c r="EW1014" s="457"/>
      <c r="EX1014" s="35"/>
      <c r="EY1014" s="93"/>
      <c r="EZ1014" s="93"/>
      <c r="FA1014" s="93"/>
      <c r="FB1014" s="93"/>
      <c r="FC1014" s="93"/>
      <c r="FD1014" s="612"/>
      <c r="FE1014" s="601"/>
      <c r="FF1014" s="93"/>
      <c r="FG1014" s="93"/>
      <c r="FH1014" s="93"/>
      <c r="FI1014" s="93"/>
      <c r="FJ1014" s="589"/>
      <c r="FK1014" s="589"/>
      <c r="FL1014" s="589"/>
      <c r="FM1014" s="591"/>
      <c r="FN1014" s="592"/>
      <c r="FO1014" s="592"/>
      <c r="FP1014" s="602"/>
      <c r="FQ1014" s="544"/>
      <c r="FR1014" s="93"/>
      <c r="FS1014" s="101"/>
      <c r="FT1014" s="93"/>
      <c r="FU1014" s="93"/>
      <c r="FV1014" s="93"/>
      <c r="FW1014" s="93"/>
      <c r="FX1014" s="93"/>
      <c r="FY1014" s="93"/>
      <c r="FZ1014" s="93"/>
      <c r="GA1014" s="93"/>
      <c r="GB1014" s="93"/>
      <c r="GC1014" s="93"/>
      <c r="GD1014" s="93"/>
      <c r="GE1014" s="93"/>
      <c r="GF1014" s="93"/>
      <c r="GG1014" s="93"/>
      <c r="GH1014" s="93"/>
      <c r="GI1014" s="93"/>
      <c r="GJ1014" s="93"/>
      <c r="GK1014" s="93"/>
      <c r="GL1014" s="93"/>
      <c r="GM1014" s="93"/>
      <c r="GN1014" s="93"/>
      <c r="GO1014" s="93"/>
      <c r="GP1014" s="93"/>
      <c r="GQ1014" s="93"/>
      <c r="GR1014" s="93"/>
      <c r="GS1014" s="93"/>
    </row>
    <row r="1015" spans="1:201" ht="15.75" x14ac:dyDescent="0.25">
      <c r="A1015" s="101">
        <v>895</v>
      </c>
      <c r="B1015" s="101">
        <f>COUNTIFS(E$21:$F1015,E1015,F$21:$G1015,F1015)</f>
        <v>1</v>
      </c>
      <c r="C1015" s="101">
        <v>1</v>
      </c>
      <c r="D1015" s="1042">
        <v>11600</v>
      </c>
      <c r="E1015" s="107" t="s">
        <v>2791</v>
      </c>
      <c r="F1015" s="107" t="s">
        <v>2792</v>
      </c>
      <c r="G1015" s="974" t="s">
        <v>2793</v>
      </c>
      <c r="H1015" s="230">
        <f t="shared" si="86"/>
        <v>26</v>
      </c>
      <c r="I1015" s="107" t="s">
        <v>2794</v>
      </c>
      <c r="J1015" s="232" t="s">
        <v>2795</v>
      </c>
      <c r="K1015" s="223" t="s">
        <v>53</v>
      </c>
      <c r="L1015" s="606" t="s">
        <v>48</v>
      </c>
      <c r="M1015" s="107">
        <v>25</v>
      </c>
      <c r="N1015" s="108">
        <v>1</v>
      </c>
      <c r="O1015" s="108" t="s">
        <v>863</v>
      </c>
      <c r="P1015" s="230"/>
      <c r="Q1015" s="223" t="s">
        <v>2719</v>
      </c>
      <c r="R1015" s="230"/>
      <c r="S1015" s="230"/>
      <c r="T1015" s="108" t="s">
        <v>2831</v>
      </c>
      <c r="U1015" s="811" t="s">
        <v>2829</v>
      </c>
      <c r="V1015" s="811"/>
      <c r="W1015" s="812" t="s">
        <v>2830</v>
      </c>
      <c r="X1015" s="813"/>
      <c r="Y1015" s="814"/>
      <c r="Z1015" s="814"/>
      <c r="AA1015" s="775" t="s">
        <v>32</v>
      </c>
      <c r="AB1015" s="814" t="s">
        <v>2651</v>
      </c>
      <c r="AC1015" s="227"/>
      <c r="AD1015" s="815">
        <v>433</v>
      </c>
      <c r="AE1015" s="815">
        <v>11100</v>
      </c>
      <c r="AF1015" s="815"/>
      <c r="AG1015" s="816"/>
      <c r="AH1015" s="545" t="s">
        <v>158</v>
      </c>
      <c r="AI1015" s="815">
        <v>1000</v>
      </c>
      <c r="DP1015" s="1091" t="s">
        <v>158</v>
      </c>
      <c r="DR1015" s="547" t="s">
        <v>856</v>
      </c>
      <c r="DS1015" s="547" t="s">
        <v>2890</v>
      </c>
      <c r="EH1015" s="547">
        <v>0</v>
      </c>
      <c r="EP1015" s="548">
        <v>0</v>
      </c>
      <c r="EQ1015" s="548">
        <v>1</v>
      </c>
      <c r="ES1015" s="548">
        <v>0</v>
      </c>
      <c r="ET1015" s="548">
        <v>0</v>
      </c>
      <c r="EX1015" s="35"/>
      <c r="FD1015" s="612"/>
      <c r="FE1015" s="601"/>
      <c r="FF1015" s="93"/>
      <c r="FJ1015" s="589"/>
      <c r="FK1015" s="589"/>
      <c r="FM1015" s="591"/>
      <c r="FN1015" s="592"/>
      <c r="FP1015" s="602"/>
      <c r="FQ1015" s="544"/>
      <c r="FR1015" s="93"/>
      <c r="FS1015" s="101"/>
    </row>
    <row r="1016" spans="1:201" ht="15.75" x14ac:dyDescent="0.25">
      <c r="A1016" s="101">
        <v>896</v>
      </c>
      <c r="B1016" s="101">
        <f>COUNTIFS(E$21:$F1016,E1016,F$21:$G1016,F1016)</f>
        <v>1</v>
      </c>
      <c r="C1016" s="101">
        <v>1</v>
      </c>
      <c r="D1016" s="1042">
        <v>11613</v>
      </c>
      <c r="E1016" s="107" t="s">
        <v>2796</v>
      </c>
      <c r="F1016" s="107" t="s">
        <v>73</v>
      </c>
      <c r="G1016" s="974" t="s">
        <v>2797</v>
      </c>
      <c r="H1016" s="230">
        <f t="shared" si="86"/>
        <v>49</v>
      </c>
      <c r="I1016" s="107" t="s">
        <v>2798</v>
      </c>
      <c r="J1016" s="232" t="s">
        <v>1890</v>
      </c>
      <c r="K1016" s="223" t="s">
        <v>53</v>
      </c>
      <c r="L1016" s="518" t="s">
        <v>48</v>
      </c>
      <c r="M1016" s="107">
        <v>6</v>
      </c>
      <c r="N1016" s="108">
        <v>1</v>
      </c>
      <c r="O1016" s="108" t="s">
        <v>969</v>
      </c>
      <c r="P1016" s="230"/>
      <c r="Q1016" s="223" t="s">
        <v>2719</v>
      </c>
      <c r="R1016" s="230"/>
      <c r="S1016" s="230"/>
      <c r="T1016" s="810"/>
      <c r="U1016" s="811" t="s">
        <v>2829</v>
      </c>
      <c r="V1016" s="811"/>
      <c r="W1016" s="812" t="s">
        <v>2830</v>
      </c>
      <c r="X1016" s="813"/>
      <c r="Y1016" s="814"/>
      <c r="Z1016" s="814"/>
      <c r="AA1016" s="775"/>
      <c r="AB1016" s="814" t="s">
        <v>2651</v>
      </c>
      <c r="AC1016" s="227"/>
      <c r="AD1016" s="815">
        <v>166</v>
      </c>
      <c r="AE1016" s="815">
        <v>1000</v>
      </c>
      <c r="AF1016" s="815"/>
      <c r="AG1016" s="816"/>
      <c r="AH1016" s="545" t="s">
        <v>161</v>
      </c>
      <c r="AI1016" s="815">
        <v>50</v>
      </c>
      <c r="DP1016" s="1091" t="s">
        <v>161</v>
      </c>
      <c r="DR1016" s="547" t="s">
        <v>34</v>
      </c>
      <c r="DS1016" s="547" t="s">
        <v>92</v>
      </c>
      <c r="EH1016" s="547">
        <v>1</v>
      </c>
      <c r="EP1016" s="548">
        <v>0</v>
      </c>
      <c r="EQ1016" s="548">
        <v>2</v>
      </c>
      <c r="ES1016" s="548">
        <v>2</v>
      </c>
      <c r="ET1016" s="548">
        <v>1</v>
      </c>
      <c r="EX1016" s="35"/>
      <c r="FD1016" s="612"/>
      <c r="FE1016" s="601"/>
      <c r="FF1016" s="93"/>
      <c r="FJ1016" s="589"/>
      <c r="FK1016" s="589"/>
      <c r="FM1016" s="591"/>
      <c r="FN1016" s="592"/>
      <c r="FP1016" s="602"/>
      <c r="FQ1016" s="544"/>
      <c r="FR1016" s="93"/>
      <c r="FS1016" s="101"/>
    </row>
    <row r="1017" spans="1:201" ht="15.75" x14ac:dyDescent="0.25">
      <c r="A1017" s="101">
        <v>897</v>
      </c>
      <c r="B1017" s="101">
        <f>COUNTIFS(E$21:$F1017,E1017,F$21:$G1017,F1017)</f>
        <v>1</v>
      </c>
      <c r="C1017" s="101">
        <v>1</v>
      </c>
      <c r="D1017" s="1042">
        <v>11614</v>
      </c>
      <c r="E1017" s="107" t="s">
        <v>2799</v>
      </c>
      <c r="F1017" s="107" t="s">
        <v>64</v>
      </c>
      <c r="G1017" s="974" t="s">
        <v>2800</v>
      </c>
      <c r="H1017" s="230">
        <f t="shared" si="86"/>
        <v>59</v>
      </c>
      <c r="I1017" s="107" t="s">
        <v>2798</v>
      </c>
      <c r="J1017" s="232" t="s">
        <v>2801</v>
      </c>
      <c r="K1017" s="223" t="s">
        <v>53</v>
      </c>
      <c r="L1017" s="518" t="s">
        <v>48</v>
      </c>
      <c r="M1017" s="107">
        <v>6</v>
      </c>
      <c r="N1017" s="108">
        <v>1</v>
      </c>
      <c r="O1017" s="108" t="s">
        <v>969</v>
      </c>
      <c r="P1017" s="230"/>
      <c r="Q1017" s="223" t="s">
        <v>2719</v>
      </c>
      <c r="R1017" s="230"/>
      <c r="S1017" s="230"/>
      <c r="T1017" s="108"/>
      <c r="U1017" s="811" t="s">
        <v>2829</v>
      </c>
      <c r="V1017" s="811"/>
      <c r="W1017" s="812" t="s">
        <v>2830</v>
      </c>
      <c r="X1017" s="813"/>
      <c r="Y1017" s="814"/>
      <c r="Z1017" s="814"/>
      <c r="AA1017" s="775"/>
      <c r="AB1017" s="814" t="s">
        <v>2651</v>
      </c>
      <c r="AC1017" s="227"/>
      <c r="AD1017" s="815">
        <v>284</v>
      </c>
      <c r="AE1017" s="815">
        <v>1700</v>
      </c>
      <c r="AF1017" s="815"/>
      <c r="AG1017" s="816"/>
      <c r="AH1017" s="545" t="s">
        <v>161</v>
      </c>
      <c r="AI1017" s="815">
        <v>50</v>
      </c>
      <c r="DP1017" s="1091" t="s">
        <v>161</v>
      </c>
      <c r="DR1017" s="547" t="s">
        <v>27</v>
      </c>
      <c r="DS1017" s="547" t="s">
        <v>27</v>
      </c>
      <c r="EH1017" s="547" t="s">
        <v>1101</v>
      </c>
      <c r="EP1017" s="548">
        <v>0</v>
      </c>
      <c r="EQ1017" s="548">
        <v>2</v>
      </c>
      <c r="ES1017" s="548">
        <v>2</v>
      </c>
      <c r="ET1017" s="548">
        <v>2</v>
      </c>
      <c r="EX1017" s="35"/>
      <c r="FD1017" s="612"/>
      <c r="FE1017" s="601"/>
      <c r="FF1017" s="93"/>
      <c r="FJ1017" s="589"/>
      <c r="FK1017" s="589"/>
      <c r="FM1017" s="591"/>
      <c r="FN1017" s="592"/>
      <c r="FP1017" s="602"/>
      <c r="FQ1017" s="544"/>
      <c r="FR1017" s="93"/>
      <c r="FS1017" s="101"/>
    </row>
    <row r="1018" spans="1:201" ht="15.75" x14ac:dyDescent="0.25">
      <c r="A1018" s="101">
        <v>898</v>
      </c>
      <c r="B1018" s="101">
        <f>COUNTIFS(E$21:$F1018,E1018,F$21:$G1018,F1018)</f>
        <v>2</v>
      </c>
      <c r="C1018" s="101">
        <v>1</v>
      </c>
      <c r="D1018" s="1042">
        <v>11615</v>
      </c>
      <c r="E1018" s="107" t="s">
        <v>2739</v>
      </c>
      <c r="F1018" s="107" t="s">
        <v>44</v>
      </c>
      <c r="G1018" s="974" t="s">
        <v>2802</v>
      </c>
      <c r="H1018" s="230">
        <f t="shared" si="86"/>
        <v>57</v>
      </c>
      <c r="I1018" s="107" t="s">
        <v>2798</v>
      </c>
      <c r="J1018" s="232" t="s">
        <v>1890</v>
      </c>
      <c r="K1018" s="223" t="s">
        <v>53</v>
      </c>
      <c r="L1018" s="518" t="s">
        <v>48</v>
      </c>
      <c r="M1018" s="107">
        <v>23</v>
      </c>
      <c r="N1018" s="108" t="s">
        <v>574</v>
      </c>
      <c r="O1018" s="108" t="s">
        <v>969</v>
      </c>
      <c r="P1018" s="230"/>
      <c r="Q1018" s="223" t="s">
        <v>2719</v>
      </c>
      <c r="R1018" s="230"/>
      <c r="S1018" s="230"/>
      <c r="T1018" s="108"/>
      <c r="U1018" s="811" t="s">
        <v>2829</v>
      </c>
      <c r="V1018" s="811"/>
      <c r="W1018" s="812" t="s">
        <v>2830</v>
      </c>
      <c r="X1018" s="813"/>
      <c r="Y1018" s="814"/>
      <c r="Z1018" s="814"/>
      <c r="AA1018" s="775" t="s">
        <v>32</v>
      </c>
      <c r="AB1018" s="814" t="s">
        <v>2651</v>
      </c>
      <c r="AC1018" s="227"/>
      <c r="AD1018" s="815">
        <v>9045</v>
      </c>
      <c r="AE1018" s="815">
        <v>208000</v>
      </c>
      <c r="AF1018" s="815"/>
      <c r="AG1018" s="816"/>
      <c r="AH1018" s="545" t="s">
        <v>158</v>
      </c>
      <c r="AI1018" s="815">
        <v>10000</v>
      </c>
      <c r="DP1018" s="1091" t="s">
        <v>158</v>
      </c>
      <c r="DR1018" s="547" t="s">
        <v>27</v>
      </c>
      <c r="DS1018" s="547" t="s">
        <v>27</v>
      </c>
      <c r="EH1018" s="547">
        <v>0</v>
      </c>
      <c r="EP1018" s="548">
        <v>0</v>
      </c>
      <c r="EQ1018" s="548">
        <v>2</v>
      </c>
      <c r="ES1018" s="548">
        <v>3</v>
      </c>
      <c r="ET1018" s="548">
        <v>2</v>
      </c>
      <c r="EX1018" s="35"/>
      <c r="FD1018" s="612"/>
      <c r="FE1018" s="601"/>
      <c r="FF1018" s="93"/>
      <c r="FJ1018" s="589"/>
      <c r="FK1018" s="589"/>
      <c r="FM1018" s="591"/>
      <c r="FN1018" s="592"/>
      <c r="FP1018" s="602"/>
      <c r="FQ1018" s="544"/>
      <c r="FR1018" s="93"/>
      <c r="FS1018" s="101"/>
      <c r="GO1018" s="93" t="s">
        <v>2891</v>
      </c>
    </row>
    <row r="1019" spans="1:201" ht="15.75" x14ac:dyDescent="0.25">
      <c r="A1019" s="101">
        <v>899</v>
      </c>
      <c r="B1019" s="101">
        <f>COUNTIFS(E$21:$F1019,E1019,F$21:$G1019,F1019)</f>
        <v>1</v>
      </c>
      <c r="C1019" s="101">
        <v>1</v>
      </c>
      <c r="D1019" s="1042">
        <v>11630</v>
      </c>
      <c r="E1019" s="107" t="s">
        <v>2803</v>
      </c>
      <c r="F1019" s="107" t="s">
        <v>44</v>
      </c>
      <c r="G1019" s="974" t="s">
        <v>2804</v>
      </c>
      <c r="H1019" s="230">
        <f t="shared" si="86"/>
        <v>28</v>
      </c>
      <c r="I1019" s="107" t="s">
        <v>2805</v>
      </c>
      <c r="J1019" s="232" t="s">
        <v>1918</v>
      </c>
      <c r="K1019" s="223" t="s">
        <v>53</v>
      </c>
      <c r="L1019" s="518" t="s">
        <v>48</v>
      </c>
      <c r="M1019" s="107">
        <v>7</v>
      </c>
      <c r="N1019" s="108">
        <v>7</v>
      </c>
      <c r="O1019" s="108" t="s">
        <v>863</v>
      </c>
      <c r="P1019" s="230"/>
      <c r="Q1019" s="223" t="s">
        <v>2719</v>
      </c>
      <c r="R1019" s="230"/>
      <c r="S1019" s="230"/>
      <c r="T1019" s="108" t="s">
        <v>2831</v>
      </c>
      <c r="U1019" s="811" t="s">
        <v>2829</v>
      </c>
      <c r="V1019" s="811"/>
      <c r="W1019" s="812" t="s">
        <v>2830</v>
      </c>
      <c r="X1019" s="813"/>
      <c r="Y1019" s="814"/>
      <c r="Z1019" s="814"/>
      <c r="AA1019" s="775"/>
      <c r="AB1019" s="814" t="s">
        <v>2833</v>
      </c>
      <c r="AC1019" s="227"/>
      <c r="AD1019" s="815">
        <v>386</v>
      </c>
      <c r="AE1019" s="815">
        <v>2700</v>
      </c>
      <c r="AF1019" s="815"/>
      <c r="AG1019" s="816"/>
      <c r="AH1019" s="545" t="s">
        <v>161</v>
      </c>
      <c r="AI1019" s="815">
        <v>250</v>
      </c>
      <c r="DP1019" s="1091" t="s">
        <v>161</v>
      </c>
      <c r="DR1019" s="547" t="s">
        <v>1019</v>
      </c>
      <c r="DS1019" s="547" t="s">
        <v>1019</v>
      </c>
      <c r="EH1019" s="547" t="s">
        <v>1094</v>
      </c>
      <c r="EP1019" s="548">
        <v>33</v>
      </c>
      <c r="EQ1019" s="548">
        <v>2</v>
      </c>
      <c r="ES1019" s="548">
        <v>0</v>
      </c>
      <c r="ET1019" s="548">
        <v>1</v>
      </c>
      <c r="EX1019" s="35"/>
      <c r="FD1019" s="612"/>
      <c r="FE1019" s="601"/>
      <c r="FF1019" s="93"/>
      <c r="FJ1019" s="589"/>
      <c r="FK1019" s="589"/>
      <c r="FM1019" s="591"/>
      <c r="FN1019" s="592"/>
      <c r="FP1019" s="602"/>
      <c r="FQ1019" s="544"/>
      <c r="FR1019" s="93"/>
      <c r="FS1019" s="101"/>
    </row>
    <row r="1020" spans="1:201" ht="15.75" x14ac:dyDescent="0.25">
      <c r="A1020" s="101">
        <v>900</v>
      </c>
      <c r="B1020" s="101">
        <f>COUNTIFS(E$21:$F1020,E1020,F$21:$G1020,F1020)</f>
        <v>1</v>
      </c>
      <c r="C1020" s="101">
        <v>1</v>
      </c>
      <c r="D1020" s="1042">
        <v>11631</v>
      </c>
      <c r="E1020" s="107" t="s">
        <v>2806</v>
      </c>
      <c r="F1020" s="107" t="s">
        <v>432</v>
      </c>
      <c r="G1020" s="974" t="s">
        <v>2807</v>
      </c>
      <c r="H1020" s="230">
        <f t="shared" si="86"/>
        <v>49</v>
      </c>
      <c r="I1020" s="107" t="s">
        <v>2805</v>
      </c>
      <c r="J1020" s="232" t="s">
        <v>2808</v>
      </c>
      <c r="K1020" s="223" t="s">
        <v>53</v>
      </c>
      <c r="L1020" s="518" t="s">
        <v>48</v>
      </c>
      <c r="M1020" s="107">
        <v>21</v>
      </c>
      <c r="N1020" s="108">
        <v>21</v>
      </c>
      <c r="O1020" s="108" t="s">
        <v>863</v>
      </c>
      <c r="P1020" s="230"/>
      <c r="Q1020" s="223" t="s">
        <v>2719</v>
      </c>
      <c r="R1020" s="230"/>
      <c r="S1020" s="230"/>
      <c r="T1020" s="108"/>
      <c r="U1020" s="811" t="s">
        <v>2829</v>
      </c>
      <c r="V1020" s="811"/>
      <c r="W1020" s="812" t="s">
        <v>2830</v>
      </c>
      <c r="X1020" s="813"/>
      <c r="Y1020" s="814"/>
      <c r="Z1020" s="814"/>
      <c r="AA1020" s="775"/>
      <c r="AB1020" s="814" t="s">
        <v>2833</v>
      </c>
      <c r="AC1020" s="227"/>
      <c r="AD1020" s="815">
        <v>317</v>
      </c>
      <c r="AE1020" s="815">
        <v>6600</v>
      </c>
      <c r="AF1020" s="815"/>
      <c r="AG1020" s="816"/>
      <c r="AH1020" s="545" t="s">
        <v>158</v>
      </c>
      <c r="AI1020" s="815">
        <v>450</v>
      </c>
      <c r="DP1020" s="1091" t="s">
        <v>158</v>
      </c>
      <c r="DR1020" s="547" t="s">
        <v>34</v>
      </c>
      <c r="DS1020" s="547" t="s">
        <v>71</v>
      </c>
      <c r="EH1020" s="547">
        <v>1</v>
      </c>
      <c r="EP1020" s="548">
        <v>26</v>
      </c>
      <c r="EQ1020" s="548">
        <v>2</v>
      </c>
      <c r="ES1020" s="548">
        <v>2</v>
      </c>
      <c r="ET1020" s="548">
        <v>1</v>
      </c>
      <c r="EX1020" s="35"/>
      <c r="FD1020" s="612"/>
      <c r="FE1020" s="601"/>
      <c r="FF1020" s="93"/>
      <c r="FJ1020" s="589"/>
      <c r="FK1020" s="589"/>
      <c r="FM1020" s="591"/>
      <c r="FN1020" s="592"/>
      <c r="FP1020" s="602"/>
      <c r="FQ1020" s="544"/>
      <c r="FR1020" s="93"/>
      <c r="FS1020" s="101"/>
    </row>
    <row r="1021" spans="1:201" ht="15.75" hidden="1" x14ac:dyDescent="0.25">
      <c r="A1021" s="101">
        <v>901</v>
      </c>
      <c r="B1021" s="101">
        <f>COUNTIFS(E$21:$F1021,E1021,F$21:$G1021,F1021)</f>
        <v>1</v>
      </c>
      <c r="D1021" s="1042">
        <v>11645</v>
      </c>
      <c r="E1021" s="107" t="s">
        <v>2809</v>
      </c>
      <c r="F1021" s="107" t="s">
        <v>58</v>
      </c>
      <c r="G1021" s="974" t="s">
        <v>2810</v>
      </c>
      <c r="H1021" s="230">
        <f t="shared" si="86"/>
        <v>76</v>
      </c>
      <c r="I1021" s="107" t="s">
        <v>2811</v>
      </c>
      <c r="J1021" s="232" t="s">
        <v>2295</v>
      </c>
      <c r="K1021" s="223" t="s">
        <v>28</v>
      </c>
      <c r="L1021" s="518" t="s">
        <v>48</v>
      </c>
      <c r="M1021" s="107">
        <v>5</v>
      </c>
      <c r="N1021" s="108">
        <v>10</v>
      </c>
      <c r="O1021" s="108" t="s">
        <v>863</v>
      </c>
      <c r="P1021" s="230"/>
      <c r="Q1021" s="223" t="s">
        <v>2719</v>
      </c>
      <c r="R1021" s="230"/>
      <c r="S1021" s="230"/>
      <c r="T1021" s="108"/>
      <c r="U1021" s="811" t="s">
        <v>2829</v>
      </c>
      <c r="V1021" s="811"/>
      <c r="W1021" s="812" t="s">
        <v>2830</v>
      </c>
      <c r="X1021" s="813"/>
      <c r="Y1021" s="814"/>
      <c r="Z1021" s="814"/>
      <c r="AA1021" s="775"/>
      <c r="AB1021" s="814" t="s">
        <v>2834</v>
      </c>
      <c r="AC1021" s="227"/>
      <c r="AD1021" s="815">
        <v>135</v>
      </c>
      <c r="AE1021" s="815">
        <v>677</v>
      </c>
      <c r="AF1021" s="815"/>
      <c r="AG1021" s="816"/>
      <c r="AH1021" s="545" t="s">
        <v>710</v>
      </c>
      <c r="AI1021" s="815">
        <v>50</v>
      </c>
      <c r="DP1021" s="545" t="s">
        <v>710</v>
      </c>
      <c r="EX1021" s="35"/>
      <c r="FD1021" s="612"/>
      <c r="FE1021" s="601"/>
      <c r="FF1021" s="93"/>
      <c r="FJ1021" s="589"/>
      <c r="FK1021" s="589"/>
      <c r="FM1021" s="591"/>
      <c r="FN1021" s="592"/>
      <c r="FP1021" s="602"/>
      <c r="FQ1021" s="544"/>
      <c r="FR1021" s="93"/>
      <c r="FS1021" s="101"/>
      <c r="GR1021" s="225"/>
      <c r="GS1021" s="225"/>
    </row>
    <row r="1022" spans="1:201" s="260" customFormat="1" ht="15.75" x14ac:dyDescent="0.25">
      <c r="A1022" s="101"/>
      <c r="B1022" s="101"/>
      <c r="C1022" s="101">
        <v>1</v>
      </c>
      <c r="D1022" s="1042">
        <v>11647</v>
      </c>
      <c r="E1022" s="107" t="s">
        <v>2880</v>
      </c>
      <c r="F1022" s="107" t="s">
        <v>609</v>
      </c>
      <c r="G1022" s="974" t="s">
        <v>2881</v>
      </c>
      <c r="H1022" s="230">
        <f t="shared" si="86"/>
        <v>14</v>
      </c>
      <c r="I1022" s="107" t="s">
        <v>2811</v>
      </c>
      <c r="J1022" s="232" t="s">
        <v>2885</v>
      </c>
      <c r="K1022" s="223" t="s">
        <v>1322</v>
      </c>
      <c r="L1022" s="518" t="s">
        <v>48</v>
      </c>
      <c r="M1022" s="107">
        <v>12</v>
      </c>
      <c r="N1022" s="107"/>
      <c r="O1022" s="107"/>
      <c r="P1022" s="230"/>
      <c r="Q1022" s="223"/>
      <c r="R1022" s="230"/>
      <c r="S1022" s="230"/>
      <c r="T1022" s="107"/>
      <c r="U1022" s="1037"/>
      <c r="V1022" s="1037"/>
      <c r="W1022" s="1038"/>
      <c r="X1022" s="1039"/>
      <c r="Y1022" s="814"/>
      <c r="Z1022" s="814"/>
      <c r="AA1022" s="814"/>
      <c r="AB1022" s="814"/>
      <c r="AC1022" s="228"/>
      <c r="AD1022" s="815"/>
      <c r="AE1022" s="815"/>
      <c r="AF1022" s="815"/>
      <c r="AG1022" s="816"/>
      <c r="AH1022" s="545"/>
      <c r="AI1022" s="815"/>
      <c r="AJ1022" s="230"/>
      <c r="AK1022" s="230"/>
      <c r="AL1022" s="443"/>
      <c r="AM1022" s="230"/>
      <c r="AN1022" s="230"/>
      <c r="AO1022" s="230"/>
      <c r="AP1022" s="525"/>
      <c r="AQ1022" s="525"/>
      <c r="AR1022" s="525"/>
      <c r="AS1022" s="322"/>
      <c r="AT1022" s="583"/>
      <c r="AU1022" s="233"/>
      <c r="AV1022" s="584"/>
      <c r="AW1022" s="230"/>
      <c r="AX1022" s="444"/>
      <c r="AY1022" s="230"/>
      <c r="AZ1022" s="230"/>
      <c r="BA1022" s="445"/>
      <c r="BB1022" s="230"/>
      <c r="BC1022" s="585"/>
      <c r="BD1022" s="98"/>
      <c r="BE1022" s="230"/>
      <c r="BF1022" s="230"/>
      <c r="BG1022" s="230"/>
      <c r="BH1022" s="230"/>
      <c r="BI1022" s="230"/>
      <c r="BJ1022" s="230"/>
      <c r="BK1022" s="230"/>
      <c r="BL1022" s="446"/>
      <c r="BM1022" s="447"/>
      <c r="BN1022" s="230"/>
      <c r="BO1022" s="230"/>
      <c r="BP1022" s="230"/>
      <c r="BQ1022" s="586"/>
      <c r="BR1022" s="98"/>
      <c r="BS1022" s="98"/>
      <c r="BT1022" s="98"/>
      <c r="BU1022" s="98"/>
      <c r="BV1022" s="98"/>
      <c r="BW1022" s="98"/>
      <c r="BX1022" s="98"/>
      <c r="BY1022" s="98"/>
      <c r="BZ1022" s="98"/>
      <c r="CA1022" s="98"/>
      <c r="CB1022" s="98"/>
      <c r="CC1022" s="98"/>
      <c r="CD1022" s="230"/>
      <c r="CE1022" s="230"/>
      <c r="CF1022" s="230"/>
      <c r="CG1022" s="230"/>
      <c r="CH1022" s="230"/>
      <c r="CI1022" s="230"/>
      <c r="CJ1022" s="230"/>
      <c r="CK1022" s="230"/>
      <c r="CL1022" s="230"/>
      <c r="CM1022" s="230"/>
      <c r="CN1022" s="71"/>
      <c r="CO1022" s="71"/>
      <c r="CP1022" s="71"/>
      <c r="CQ1022" s="71"/>
      <c r="CR1022" s="71"/>
      <c r="CS1022" s="71"/>
      <c r="CT1022" s="71"/>
      <c r="CU1022" s="587"/>
      <c r="CV1022" s="230"/>
      <c r="CW1022" s="230"/>
      <c r="CX1022" s="230"/>
      <c r="CY1022" s="230"/>
      <c r="CZ1022" s="230"/>
      <c r="DA1022" s="230"/>
      <c r="DB1022" s="448"/>
      <c r="DC1022" s="230"/>
      <c r="DD1022" s="230"/>
      <c r="DE1022" s="230"/>
      <c r="DF1022" s="230"/>
      <c r="DG1022" s="230"/>
      <c r="DH1022" s="230"/>
      <c r="DI1022" s="233"/>
      <c r="DJ1022" s="230"/>
      <c r="DK1022" s="230"/>
      <c r="DL1022" s="230"/>
      <c r="DM1022" s="230"/>
      <c r="DN1022" s="98"/>
      <c r="DO1022" s="98"/>
      <c r="DP1022" s="1091" t="s">
        <v>161</v>
      </c>
      <c r="DQ1022" s="230"/>
      <c r="DR1022" s="547"/>
      <c r="DS1022" s="547"/>
      <c r="DT1022" s="230"/>
      <c r="DU1022" s="230"/>
      <c r="DV1022" s="230"/>
      <c r="DW1022" s="230"/>
      <c r="DX1022" s="230"/>
      <c r="DY1022" s="230"/>
      <c r="DZ1022" s="230"/>
      <c r="EA1022" s="230"/>
      <c r="EB1022" s="230"/>
      <c r="EC1022" s="230"/>
      <c r="ED1022" s="230"/>
      <c r="EE1022" s="230"/>
      <c r="EF1022" s="230"/>
      <c r="EG1022" s="230"/>
      <c r="EH1022" s="547"/>
      <c r="EI1022" s="282"/>
      <c r="EJ1022" s="282"/>
      <c r="EK1022" s="457"/>
      <c r="EL1022" s="457"/>
      <c r="EM1022" s="457"/>
      <c r="EN1022" s="457"/>
      <c r="EO1022" s="457"/>
      <c r="EP1022" s="548"/>
      <c r="EQ1022" s="548"/>
      <c r="ER1022" s="457"/>
      <c r="ES1022" s="548"/>
      <c r="ET1022" s="548"/>
      <c r="EU1022" s="457"/>
      <c r="EV1022" s="457"/>
      <c r="EW1022" s="457"/>
      <c r="EX1022" s="35"/>
      <c r="EY1022" s="93"/>
      <c r="EZ1022" s="93"/>
      <c r="FA1022" s="93"/>
      <c r="FB1022" s="93"/>
      <c r="FC1022" s="93"/>
      <c r="FD1022" s="612"/>
      <c r="FE1022" s="601"/>
      <c r="FF1022" s="93"/>
      <c r="FG1022" s="93"/>
      <c r="FH1022" s="93"/>
      <c r="FI1022" s="93"/>
      <c r="FJ1022" s="589"/>
      <c r="FK1022" s="589"/>
      <c r="FL1022" s="589"/>
      <c r="FM1022" s="591"/>
      <c r="FN1022" s="592"/>
      <c r="FO1022" s="592"/>
      <c r="FP1022" s="602"/>
      <c r="FQ1022" s="544"/>
      <c r="FR1022" s="93"/>
      <c r="FS1022" s="101"/>
      <c r="FT1022" s="93"/>
      <c r="FU1022" s="93"/>
      <c r="FV1022" s="93"/>
      <c r="FW1022" s="93"/>
      <c r="FX1022" s="93"/>
      <c r="FY1022" s="93"/>
      <c r="FZ1022" s="93"/>
      <c r="GA1022" s="93"/>
      <c r="GB1022" s="93"/>
      <c r="GC1022" s="93"/>
      <c r="GD1022" s="93"/>
      <c r="GE1022" s="93"/>
      <c r="GF1022" s="93"/>
      <c r="GG1022" s="93"/>
      <c r="GH1022" s="93"/>
      <c r="GI1022" s="93"/>
      <c r="GJ1022" s="93"/>
      <c r="GK1022" s="93"/>
      <c r="GL1022" s="93"/>
      <c r="GM1022" s="93"/>
      <c r="GN1022" s="93"/>
      <c r="GO1022" s="93"/>
      <c r="GP1022" s="93"/>
      <c r="GQ1022" s="93"/>
      <c r="GR1022" s="93"/>
      <c r="GS1022" s="93"/>
    </row>
    <row r="1023" spans="1:201" ht="15.75" x14ac:dyDescent="0.25">
      <c r="A1023" s="101">
        <v>902</v>
      </c>
      <c r="B1023" s="101">
        <f>COUNTIFS(E$21:$F1023,E1023,F$21:$G1023,F1023)</f>
        <v>3</v>
      </c>
      <c r="C1023" s="101">
        <v>1</v>
      </c>
      <c r="D1023" s="1042">
        <v>11650</v>
      </c>
      <c r="E1023" s="107" t="s">
        <v>1266</v>
      </c>
      <c r="F1023" s="107" t="s">
        <v>249</v>
      </c>
      <c r="G1023" s="974" t="s">
        <v>2812</v>
      </c>
      <c r="H1023" s="230">
        <f t="shared" si="86"/>
        <v>72</v>
      </c>
      <c r="I1023" s="107" t="s">
        <v>2811</v>
      </c>
      <c r="J1023" s="232" t="s">
        <v>1890</v>
      </c>
      <c r="K1023" s="223" t="s">
        <v>53</v>
      </c>
      <c r="L1023" s="518" t="s">
        <v>48</v>
      </c>
      <c r="M1023" s="107">
        <v>15</v>
      </c>
      <c r="N1023" s="108" t="s">
        <v>574</v>
      </c>
      <c r="O1023" s="108" t="s">
        <v>863</v>
      </c>
      <c r="P1023" s="230"/>
      <c r="Q1023" s="223" t="s">
        <v>2719</v>
      </c>
      <c r="R1023" s="230"/>
      <c r="S1023" s="230"/>
      <c r="T1023" s="108"/>
      <c r="U1023" s="811" t="s">
        <v>2829</v>
      </c>
      <c r="V1023" s="811"/>
      <c r="W1023" s="812" t="s">
        <v>2830</v>
      </c>
      <c r="X1023" s="813"/>
      <c r="Y1023" s="814"/>
      <c r="Z1023" s="814"/>
      <c r="AA1023" s="775"/>
      <c r="AB1023" s="814" t="s">
        <v>2834</v>
      </c>
      <c r="AC1023" s="227"/>
      <c r="AD1023" s="815">
        <v>71</v>
      </c>
      <c r="AE1023" s="815">
        <v>1000</v>
      </c>
      <c r="AF1023" s="815"/>
      <c r="AG1023" s="816"/>
      <c r="AH1023" s="545" t="s">
        <v>161</v>
      </c>
      <c r="AI1023" s="815">
        <v>50</v>
      </c>
      <c r="DP1023" s="1091" t="s">
        <v>161</v>
      </c>
      <c r="DR1023" s="547" t="s">
        <v>34</v>
      </c>
      <c r="DS1023" s="547" t="s">
        <v>2887</v>
      </c>
      <c r="EH1023" s="547">
        <v>0</v>
      </c>
      <c r="EP1023" s="548">
        <v>31.6</v>
      </c>
      <c r="EQ1023" s="548">
        <v>2</v>
      </c>
      <c r="ES1023" s="548">
        <v>3</v>
      </c>
      <c r="ET1023" s="548">
        <v>2</v>
      </c>
      <c r="EX1023" s="35"/>
      <c r="FD1023" s="612"/>
      <c r="FE1023" s="601"/>
      <c r="FF1023" s="93"/>
      <c r="FJ1023" s="589"/>
      <c r="FK1023" s="589"/>
      <c r="FM1023" s="591"/>
      <c r="FN1023" s="592"/>
      <c r="FP1023" s="602"/>
      <c r="FQ1023" s="544"/>
      <c r="FR1023" s="93"/>
      <c r="FS1023" s="101"/>
      <c r="GO1023" s="93" t="s">
        <v>2892</v>
      </c>
    </row>
    <row r="1024" spans="1:201" ht="15.75" x14ac:dyDescent="0.25">
      <c r="A1024" s="101">
        <v>903</v>
      </c>
      <c r="B1024" s="101">
        <f>COUNTIFS(E$21:$F1024,E1024,F$21:$G1024,F1024)</f>
        <v>1</v>
      </c>
      <c r="C1024" s="101">
        <v>1</v>
      </c>
      <c r="D1024" s="1042">
        <v>11660</v>
      </c>
      <c r="E1024" s="107" t="s">
        <v>2813</v>
      </c>
      <c r="F1024" s="107" t="s">
        <v>81</v>
      </c>
      <c r="G1024" s="974" t="s">
        <v>2814</v>
      </c>
      <c r="H1024" s="230">
        <f t="shared" si="86"/>
        <v>76</v>
      </c>
      <c r="I1024" s="107" t="s">
        <v>2815</v>
      </c>
      <c r="J1024" s="232" t="s">
        <v>2816</v>
      </c>
      <c r="K1024" s="223" t="s">
        <v>28</v>
      </c>
      <c r="L1024" s="518" t="s">
        <v>48</v>
      </c>
      <c r="M1024" s="107">
        <v>3</v>
      </c>
      <c r="N1024" s="108">
        <v>1</v>
      </c>
      <c r="O1024" s="108" t="s">
        <v>965</v>
      </c>
      <c r="P1024" s="230"/>
      <c r="Q1024" s="223" t="s">
        <v>2719</v>
      </c>
      <c r="R1024" s="230"/>
      <c r="S1024" s="230"/>
      <c r="T1024" s="108"/>
      <c r="U1024" s="811" t="s">
        <v>2829</v>
      </c>
      <c r="V1024" s="811"/>
      <c r="W1024" s="812" t="s">
        <v>2830</v>
      </c>
      <c r="X1024" s="813"/>
      <c r="Y1024" s="814"/>
      <c r="Z1024" s="814"/>
      <c r="AA1024" s="775"/>
      <c r="AB1024" s="814" t="s">
        <v>2834</v>
      </c>
      <c r="AC1024" s="227"/>
      <c r="AD1024" s="815">
        <v>255</v>
      </c>
      <c r="AE1024" s="815">
        <v>765</v>
      </c>
      <c r="AF1024" s="815"/>
      <c r="AG1024" s="816"/>
      <c r="AH1024" s="545" t="s">
        <v>351</v>
      </c>
      <c r="AI1024" s="815">
        <v>50</v>
      </c>
      <c r="DP1024" s="1091" t="s">
        <v>351</v>
      </c>
      <c r="DR1024" s="547" t="s">
        <v>34</v>
      </c>
      <c r="DS1024" s="547" t="s">
        <v>2887</v>
      </c>
      <c r="EH1024" s="547">
        <v>0</v>
      </c>
      <c r="EP1024" s="548">
        <v>27.5</v>
      </c>
      <c r="EQ1024" s="548">
        <v>2</v>
      </c>
      <c r="ES1024" s="548">
        <v>3</v>
      </c>
      <c r="ET1024" s="548">
        <v>2</v>
      </c>
      <c r="EX1024" s="35"/>
      <c r="FD1024" s="612"/>
      <c r="FE1024" s="601"/>
      <c r="FF1024" s="93"/>
      <c r="FJ1024" s="589"/>
      <c r="FK1024" s="589"/>
      <c r="FM1024" s="591"/>
      <c r="FN1024" s="592"/>
      <c r="FP1024" s="602"/>
      <c r="FQ1024" s="544"/>
      <c r="FR1024" s="93"/>
      <c r="FS1024" s="101"/>
      <c r="GO1024" s="93" t="s">
        <v>2892</v>
      </c>
    </row>
    <row r="1025" spans="1:201" ht="15.75" x14ac:dyDescent="0.25">
      <c r="A1025" s="101">
        <v>904</v>
      </c>
      <c r="B1025" s="101">
        <f>COUNTIFS(E$21:$F1025,E1025,F$21:$G1025,F1025)</f>
        <v>1</v>
      </c>
      <c r="C1025" s="101">
        <v>1</v>
      </c>
      <c r="D1025" s="1042">
        <v>11661</v>
      </c>
      <c r="E1025" s="107" t="s">
        <v>2817</v>
      </c>
      <c r="F1025" s="107" t="s">
        <v>275</v>
      </c>
      <c r="G1025" s="974" t="s">
        <v>2818</v>
      </c>
      <c r="H1025" s="230">
        <f t="shared" si="86"/>
        <v>73</v>
      </c>
      <c r="I1025" s="107" t="s">
        <v>2815</v>
      </c>
      <c r="J1025" s="232" t="s">
        <v>1890</v>
      </c>
      <c r="K1025" s="223" t="s">
        <v>53</v>
      </c>
      <c r="L1025" s="518" t="s">
        <v>48</v>
      </c>
      <c r="M1025" s="107">
        <v>14</v>
      </c>
      <c r="N1025" s="108">
        <v>3</v>
      </c>
      <c r="O1025" s="108" t="s">
        <v>863</v>
      </c>
      <c r="P1025" s="230"/>
      <c r="Q1025" s="223" t="s">
        <v>2719</v>
      </c>
      <c r="R1025" s="230"/>
      <c r="S1025" s="230"/>
      <c r="T1025" s="108"/>
      <c r="U1025" s="811" t="s">
        <v>2829</v>
      </c>
      <c r="V1025" s="811"/>
      <c r="W1025" s="812" t="s">
        <v>2830</v>
      </c>
      <c r="X1025" s="813"/>
      <c r="Y1025" s="814"/>
      <c r="Z1025" s="814"/>
      <c r="AA1025" s="775"/>
      <c r="AB1025" s="814" t="s">
        <v>2834</v>
      </c>
      <c r="AC1025" s="227"/>
      <c r="AD1025" s="815">
        <v>554</v>
      </c>
      <c r="AE1025" s="815">
        <v>1000</v>
      </c>
      <c r="AF1025" s="815"/>
      <c r="AG1025" s="816"/>
      <c r="AH1025" s="545" t="s">
        <v>161</v>
      </c>
      <c r="AI1025" s="815">
        <v>50</v>
      </c>
      <c r="DP1025" s="1091" t="s">
        <v>161</v>
      </c>
      <c r="DR1025" s="547" t="s">
        <v>34</v>
      </c>
      <c r="DS1025" s="547" t="s">
        <v>34</v>
      </c>
      <c r="EH1025" s="547">
        <v>1</v>
      </c>
      <c r="EP1025" s="548">
        <v>0</v>
      </c>
      <c r="EQ1025" s="548">
        <v>2</v>
      </c>
      <c r="ES1025" s="1094">
        <v>3</v>
      </c>
      <c r="ET1025" s="548">
        <v>2</v>
      </c>
      <c r="EX1025" s="35"/>
      <c r="FD1025" s="612"/>
      <c r="FE1025" s="601"/>
      <c r="FF1025" s="93"/>
      <c r="FJ1025" s="589"/>
      <c r="FK1025" s="589"/>
      <c r="FM1025" s="591"/>
      <c r="FN1025" s="592"/>
      <c r="FP1025" s="602"/>
      <c r="FQ1025" s="544"/>
      <c r="FR1025" s="93"/>
      <c r="FS1025" s="101"/>
    </row>
    <row r="1026" spans="1:201" ht="15.75" hidden="1" x14ac:dyDescent="0.25">
      <c r="A1026" s="101">
        <v>905</v>
      </c>
      <c r="B1026" s="101">
        <f>COUNTIFS(E$21:$F1026,E1026,F$21:$G1026,F1026)</f>
        <v>7</v>
      </c>
      <c r="D1026" s="1042">
        <v>11674</v>
      </c>
      <c r="E1026" s="107" t="s">
        <v>50</v>
      </c>
      <c r="F1026" s="107" t="s">
        <v>51</v>
      </c>
      <c r="G1026" s="974" t="s">
        <v>2819</v>
      </c>
      <c r="H1026" s="230">
        <f t="shared" si="86"/>
        <v>82</v>
      </c>
      <c r="I1026" s="107" t="s">
        <v>2820</v>
      </c>
      <c r="J1026" s="232" t="s">
        <v>1935</v>
      </c>
      <c r="K1026" s="223" t="s">
        <v>53</v>
      </c>
      <c r="L1026" s="518" t="s">
        <v>48</v>
      </c>
      <c r="M1026" s="107">
        <v>12</v>
      </c>
      <c r="N1026" s="108" t="s">
        <v>757</v>
      </c>
      <c r="O1026" s="108" t="s">
        <v>863</v>
      </c>
      <c r="P1026" s="230"/>
      <c r="Q1026" s="223" t="s">
        <v>2719</v>
      </c>
      <c r="R1026" s="230"/>
      <c r="S1026" s="230"/>
      <c r="T1026" s="108" t="s">
        <v>2831</v>
      </c>
      <c r="U1026" s="811" t="s">
        <v>2829</v>
      </c>
      <c r="V1026" s="811"/>
      <c r="W1026" s="812" t="s">
        <v>2830</v>
      </c>
      <c r="X1026" s="813"/>
      <c r="Y1026" s="814"/>
      <c r="Z1026" s="814"/>
      <c r="AA1026" s="775"/>
      <c r="AB1026" s="814" t="s">
        <v>2834</v>
      </c>
      <c r="AC1026" s="227"/>
      <c r="AD1026" s="815">
        <v>290000</v>
      </c>
      <c r="AE1026" s="815">
        <v>347000</v>
      </c>
      <c r="AF1026" s="815"/>
      <c r="AG1026" s="816"/>
      <c r="AH1026" s="545" t="s">
        <v>161</v>
      </c>
      <c r="AI1026" s="815">
        <v>10000</v>
      </c>
      <c r="DP1026" s="545" t="s">
        <v>161</v>
      </c>
      <c r="EX1026" s="35"/>
      <c r="FD1026" s="612"/>
      <c r="FE1026" s="601"/>
      <c r="FF1026" s="93"/>
      <c r="FJ1026" s="589"/>
      <c r="FK1026" s="589"/>
      <c r="FM1026" s="591"/>
      <c r="FN1026" s="592"/>
      <c r="FP1026" s="602"/>
      <c r="FQ1026" s="544"/>
      <c r="FR1026" s="93"/>
      <c r="FS1026" s="101"/>
      <c r="GR1026" s="225"/>
      <c r="GS1026" s="225"/>
    </row>
    <row r="1027" spans="1:201" ht="15.75" x14ac:dyDescent="0.25">
      <c r="A1027" s="101">
        <v>906</v>
      </c>
      <c r="B1027" s="101">
        <f>COUNTIFS(E$21:$F1027,E1027,F$21:$G1027,F1027)</f>
        <v>2</v>
      </c>
      <c r="C1027" s="101">
        <v>1</v>
      </c>
      <c r="D1027" s="1042">
        <v>11679</v>
      </c>
      <c r="E1027" s="107" t="s">
        <v>2416</v>
      </c>
      <c r="F1027" s="107" t="s">
        <v>316</v>
      </c>
      <c r="G1027" s="974" t="s">
        <v>2821</v>
      </c>
      <c r="H1027" s="230">
        <f t="shared" si="86"/>
        <v>54</v>
      </c>
      <c r="I1027" s="107" t="s">
        <v>2822</v>
      </c>
      <c r="J1027" s="232" t="s">
        <v>72</v>
      </c>
      <c r="K1027" s="223" t="s">
        <v>948</v>
      </c>
      <c r="L1027" s="518" t="s">
        <v>48</v>
      </c>
      <c r="M1027" s="107">
        <v>12</v>
      </c>
      <c r="N1027" s="108">
        <v>2</v>
      </c>
      <c r="O1027" s="108" t="s">
        <v>965</v>
      </c>
      <c r="P1027" s="230"/>
      <c r="Q1027" s="223" t="s">
        <v>2719</v>
      </c>
      <c r="R1027" s="230"/>
      <c r="S1027" s="230"/>
      <c r="T1027" s="108"/>
      <c r="U1027" s="811" t="s">
        <v>2829</v>
      </c>
      <c r="V1027" s="811"/>
      <c r="W1027" s="812" t="s">
        <v>2830</v>
      </c>
      <c r="X1027" s="813"/>
      <c r="Y1027" s="814"/>
      <c r="Z1027" s="814"/>
      <c r="AA1027" s="775"/>
      <c r="AB1027" s="814" t="s">
        <v>2834</v>
      </c>
      <c r="AC1027" s="227"/>
      <c r="AD1027" s="815">
        <v>562</v>
      </c>
      <c r="AE1027" s="815">
        <v>6700</v>
      </c>
      <c r="AF1027" s="815"/>
      <c r="AG1027" s="816"/>
      <c r="AH1027" s="545" t="s">
        <v>158</v>
      </c>
      <c r="AI1027" s="815">
        <v>450</v>
      </c>
      <c r="DP1027" s="1091" t="s">
        <v>158</v>
      </c>
      <c r="DR1027" s="547" t="s">
        <v>92</v>
      </c>
      <c r="DS1027" s="547" t="s">
        <v>34</v>
      </c>
      <c r="EH1027" s="547">
        <v>1</v>
      </c>
      <c r="EP1027" s="548">
        <v>37</v>
      </c>
      <c r="EQ1027" s="548">
        <v>2</v>
      </c>
      <c r="ES1027" s="548">
        <v>2</v>
      </c>
      <c r="ET1027" s="548">
        <v>2</v>
      </c>
      <c r="EX1027" s="35"/>
      <c r="FD1027" s="612"/>
      <c r="FE1027" s="601"/>
      <c r="FF1027" s="93"/>
      <c r="FJ1027" s="589"/>
      <c r="FK1027" s="589"/>
      <c r="FM1027" s="591"/>
      <c r="FN1027" s="592"/>
      <c r="FP1027" s="602"/>
      <c r="FQ1027" s="544"/>
      <c r="FR1027" s="93"/>
      <c r="FS1027" s="101"/>
    </row>
    <row r="1028" spans="1:201" ht="15.75" x14ac:dyDescent="0.25">
      <c r="A1028" s="101">
        <v>907</v>
      </c>
      <c r="B1028" s="101">
        <f>COUNTIFS(E$21:$F1028,E1028,F$21:$G1028,F1028)</f>
        <v>1</v>
      </c>
      <c r="C1028" s="101">
        <v>1</v>
      </c>
      <c r="D1028" s="1042">
        <v>11680</v>
      </c>
      <c r="E1028" s="107" t="s">
        <v>2823</v>
      </c>
      <c r="F1028" s="107" t="s">
        <v>265</v>
      </c>
      <c r="G1028" s="974" t="s">
        <v>2824</v>
      </c>
      <c r="H1028" s="230">
        <f t="shared" si="86"/>
        <v>59</v>
      </c>
      <c r="I1028" s="107" t="s">
        <v>2822</v>
      </c>
      <c r="J1028" s="232" t="s">
        <v>856</v>
      </c>
      <c r="K1028" s="223" t="s">
        <v>53</v>
      </c>
      <c r="L1028" s="518" t="s">
        <v>48</v>
      </c>
      <c r="M1028" s="107">
        <v>6</v>
      </c>
      <c r="N1028" s="108" t="s">
        <v>757</v>
      </c>
      <c r="O1028" s="108" t="s">
        <v>863</v>
      </c>
      <c r="P1028" s="230"/>
      <c r="Q1028" s="223" t="s">
        <v>2719</v>
      </c>
      <c r="R1028" s="230"/>
      <c r="S1028" s="230"/>
      <c r="T1028" s="108"/>
      <c r="U1028" s="811" t="s">
        <v>2829</v>
      </c>
      <c r="V1028" s="811"/>
      <c r="W1028" s="812" t="s">
        <v>2830</v>
      </c>
      <c r="X1028" s="813"/>
      <c r="Y1028" s="814"/>
      <c r="Z1028" s="814"/>
      <c r="AA1028" s="775"/>
      <c r="AB1028" s="814" t="s">
        <v>2834</v>
      </c>
      <c r="AC1028" s="227"/>
      <c r="AD1028" s="815">
        <v>6857</v>
      </c>
      <c r="AE1028" s="815">
        <v>41000</v>
      </c>
      <c r="AF1028" s="815"/>
      <c r="AG1028" s="816"/>
      <c r="AH1028" s="545" t="s">
        <v>158</v>
      </c>
      <c r="AI1028" s="815">
        <v>4000</v>
      </c>
      <c r="DP1028" s="1091" t="s">
        <v>158</v>
      </c>
      <c r="DR1028" s="547" t="s">
        <v>856</v>
      </c>
      <c r="DS1028" s="547" t="s">
        <v>34</v>
      </c>
      <c r="EH1028" s="547">
        <v>0</v>
      </c>
      <c r="EP1028" s="548">
        <v>0</v>
      </c>
      <c r="EQ1028" s="548">
        <v>2</v>
      </c>
      <c r="ES1028" s="548">
        <v>2</v>
      </c>
      <c r="ET1028" s="548">
        <v>2</v>
      </c>
      <c r="EX1028" s="35"/>
      <c r="FD1028" s="612"/>
      <c r="FE1028" s="601"/>
      <c r="FF1028" s="93"/>
      <c r="FJ1028" s="589"/>
      <c r="FK1028" s="589"/>
      <c r="FM1028" s="591"/>
      <c r="FN1028" s="592"/>
      <c r="FP1028" s="602"/>
      <c r="FQ1028" s="544"/>
      <c r="FR1028" s="93"/>
      <c r="FS1028" s="101"/>
    </row>
    <row r="1029" spans="1:201" ht="15.75" x14ac:dyDescent="0.25">
      <c r="A1029" s="101">
        <v>908</v>
      </c>
      <c r="B1029" s="101">
        <f>COUNTIFS(E$21:$F1029,E1029,F$21:$G1029,F1029)</f>
        <v>1</v>
      </c>
      <c r="C1029" s="101">
        <v>1</v>
      </c>
      <c r="D1029" s="1042">
        <v>11681</v>
      </c>
      <c r="E1029" s="107" t="s">
        <v>2825</v>
      </c>
      <c r="F1029" s="107" t="s">
        <v>95</v>
      </c>
      <c r="G1029" s="974" t="s">
        <v>2826</v>
      </c>
      <c r="H1029" s="230">
        <f t="shared" si="86"/>
        <v>62</v>
      </c>
      <c r="I1029" s="107" t="s">
        <v>2822</v>
      </c>
      <c r="J1029" s="232" t="s">
        <v>34</v>
      </c>
      <c r="K1029" s="223" t="s">
        <v>53</v>
      </c>
      <c r="L1029" s="518" t="s">
        <v>48</v>
      </c>
      <c r="M1029" s="107">
        <v>17</v>
      </c>
      <c r="N1029" s="108">
        <v>2</v>
      </c>
      <c r="O1029" s="108" t="s">
        <v>863</v>
      </c>
      <c r="P1029" s="230"/>
      <c r="Q1029" s="223" t="s">
        <v>2832</v>
      </c>
      <c r="R1029" s="230"/>
      <c r="S1029" s="230"/>
      <c r="T1029" s="108"/>
      <c r="U1029" s="811" t="s">
        <v>2829</v>
      </c>
      <c r="V1029" s="811"/>
      <c r="W1029" s="812" t="s">
        <v>2830</v>
      </c>
      <c r="X1029" s="813"/>
      <c r="Y1029" s="814"/>
      <c r="Z1029" s="814"/>
      <c r="AA1029" s="775"/>
      <c r="AB1029" s="814" t="s">
        <v>2834</v>
      </c>
      <c r="AC1029" s="227"/>
      <c r="AD1029" s="815">
        <v>151</v>
      </c>
      <c r="AE1029" s="815">
        <v>2500</v>
      </c>
      <c r="AF1029" s="815"/>
      <c r="AG1029" s="816"/>
      <c r="AH1029" s="545" t="s">
        <v>161</v>
      </c>
      <c r="AI1029" s="815">
        <v>250</v>
      </c>
      <c r="DP1029" s="1091" t="s">
        <v>161</v>
      </c>
      <c r="DR1029" s="547" t="s">
        <v>34</v>
      </c>
      <c r="DS1029" s="547" t="s">
        <v>34</v>
      </c>
      <c r="EH1029" s="547">
        <v>0</v>
      </c>
      <c r="EP1029" s="548">
        <v>0</v>
      </c>
      <c r="EQ1029" s="548">
        <v>2</v>
      </c>
      <c r="ES1029" s="548">
        <v>2</v>
      </c>
      <c r="ET1029" s="548">
        <v>2</v>
      </c>
      <c r="EX1029" s="35"/>
      <c r="FD1029" s="612"/>
      <c r="FE1029" s="601"/>
      <c r="FF1029" s="93"/>
      <c r="FJ1029" s="589"/>
      <c r="FK1029" s="589"/>
      <c r="FM1029" s="591"/>
      <c r="FN1029" s="592"/>
      <c r="FP1029" s="602"/>
      <c r="FQ1029" s="544"/>
      <c r="FR1029" s="93"/>
      <c r="FS1029" s="101"/>
    </row>
    <row r="1030" spans="1:201" ht="15.75" hidden="1" x14ac:dyDescent="0.25">
      <c r="A1030" s="101">
        <v>909</v>
      </c>
      <c r="B1030" s="101">
        <f>COUNTIFS(E$21:$F1030,E1030,F$21:$G1030,F1030)</f>
        <v>4</v>
      </c>
      <c r="D1030" s="1042">
        <v>11682</v>
      </c>
      <c r="E1030" s="107" t="s">
        <v>1923</v>
      </c>
      <c r="F1030" s="107" t="s">
        <v>30</v>
      </c>
      <c r="G1030" s="974" t="s">
        <v>2827</v>
      </c>
      <c r="H1030" s="230">
        <f t="shared" si="86"/>
        <v>70</v>
      </c>
      <c r="I1030" s="107" t="s">
        <v>2822</v>
      </c>
      <c r="J1030" s="232" t="s">
        <v>2126</v>
      </c>
      <c r="K1030" s="223" t="s">
        <v>53</v>
      </c>
      <c r="L1030" s="518" t="s">
        <v>48</v>
      </c>
      <c r="M1030" s="107">
        <v>12</v>
      </c>
      <c r="N1030" s="108" t="s">
        <v>1218</v>
      </c>
      <c r="O1030" s="108" t="s">
        <v>863</v>
      </c>
      <c r="P1030" s="230"/>
      <c r="Q1030" s="223" t="s">
        <v>2832</v>
      </c>
      <c r="R1030" s="230"/>
      <c r="S1030" s="230"/>
      <c r="T1030" s="108"/>
      <c r="U1030" s="811" t="s">
        <v>2829</v>
      </c>
      <c r="V1030" s="811"/>
      <c r="W1030" s="812" t="s">
        <v>2830</v>
      </c>
      <c r="X1030" s="813"/>
      <c r="Y1030" s="814"/>
      <c r="Z1030" s="814"/>
      <c r="AA1030" s="775"/>
      <c r="AB1030" s="814" t="s">
        <v>2834</v>
      </c>
      <c r="AC1030" s="227"/>
      <c r="AD1030" s="815">
        <v>47</v>
      </c>
      <c r="AE1030" s="815">
        <v>562</v>
      </c>
      <c r="AF1030" s="815"/>
      <c r="AG1030" s="816"/>
      <c r="AH1030" s="545" t="s">
        <v>373</v>
      </c>
      <c r="AI1030" s="815">
        <v>50</v>
      </c>
      <c r="DP1030" s="545" t="s">
        <v>373</v>
      </c>
      <c r="EX1030" s="35"/>
      <c r="FD1030" s="612"/>
      <c r="FE1030" s="601"/>
      <c r="FF1030" s="93"/>
      <c r="FJ1030" s="589"/>
      <c r="FK1030" s="589"/>
      <c r="FM1030" s="591"/>
      <c r="FN1030" s="592"/>
      <c r="FP1030" s="602"/>
      <c r="FQ1030" s="544"/>
      <c r="FR1030" s="93"/>
      <c r="FS1030" s="101"/>
      <c r="GR1030" s="225"/>
      <c r="GS1030" s="225"/>
    </row>
    <row r="1031" spans="1:201" ht="15.75" x14ac:dyDescent="0.25">
      <c r="A1031" s="101">
        <v>910</v>
      </c>
      <c r="B1031" s="101">
        <f>COUNTIFS(E$21:$F1031,E1031,F$21:$G1031,F1031)</f>
        <v>1</v>
      </c>
      <c r="C1031" s="101">
        <v>1</v>
      </c>
      <c r="D1031" s="1053">
        <v>11697</v>
      </c>
      <c r="E1031" s="108" t="s">
        <v>2836</v>
      </c>
      <c r="F1031" s="108" t="s">
        <v>33</v>
      </c>
      <c r="G1031" s="236" t="s">
        <v>2837</v>
      </c>
      <c r="H1031" s="226">
        <f t="shared" si="86"/>
        <v>66</v>
      </c>
      <c r="I1031" s="108" t="s">
        <v>2838</v>
      </c>
      <c r="J1031" s="106" t="s">
        <v>34</v>
      </c>
      <c r="K1031" s="223" t="s">
        <v>53</v>
      </c>
      <c r="L1031" s="510" t="s">
        <v>48</v>
      </c>
      <c r="M1031" s="108">
        <v>5</v>
      </c>
      <c r="DP1031" s="1091" t="s">
        <v>158</v>
      </c>
      <c r="DR1031" s="547" t="s">
        <v>34</v>
      </c>
      <c r="DS1031" s="547" t="s">
        <v>34</v>
      </c>
      <c r="EH1031" s="547">
        <v>0</v>
      </c>
      <c r="EP1031" s="548">
        <v>0</v>
      </c>
      <c r="EQ1031" s="548">
        <v>2</v>
      </c>
      <c r="ES1031" s="548">
        <v>2</v>
      </c>
      <c r="ET1031" s="548">
        <v>1</v>
      </c>
      <c r="EX1031" s="35"/>
      <c r="FD1031" s="612"/>
      <c r="FE1031" s="601"/>
      <c r="FF1031" s="93"/>
      <c r="FJ1031" s="589"/>
      <c r="FK1031" s="589"/>
      <c r="FM1031" s="591"/>
      <c r="FN1031" s="592"/>
      <c r="FP1031" s="602"/>
      <c r="FQ1031" s="544"/>
      <c r="FR1031" s="93"/>
      <c r="FS1031" s="101"/>
    </row>
    <row r="1032" spans="1:201" ht="15.75" x14ac:dyDescent="0.25">
      <c r="A1032" s="101">
        <v>911</v>
      </c>
      <c r="B1032" s="101">
        <f>COUNTIFS(E$21:$F1032,E1032,F$21:$G1032,F1032)</f>
        <v>1</v>
      </c>
      <c r="C1032" s="101">
        <v>1</v>
      </c>
      <c r="D1032" s="1053">
        <v>11700</v>
      </c>
      <c r="E1032" s="108" t="s">
        <v>2839</v>
      </c>
      <c r="F1032" s="108" t="s">
        <v>29</v>
      </c>
      <c r="G1032" s="236" t="s">
        <v>2840</v>
      </c>
      <c r="H1032" s="226">
        <f t="shared" si="86"/>
        <v>73</v>
      </c>
      <c r="I1032" s="108" t="s">
        <v>2841</v>
      </c>
      <c r="J1032" s="106" t="s">
        <v>34</v>
      </c>
      <c r="K1032" s="223" t="s">
        <v>28</v>
      </c>
      <c r="L1032" s="510" t="s">
        <v>48</v>
      </c>
      <c r="M1032" s="108">
        <v>5</v>
      </c>
      <c r="DP1032" s="1091" t="s">
        <v>351</v>
      </c>
      <c r="DR1032" s="547" t="s">
        <v>34</v>
      </c>
      <c r="DS1032" s="547" t="s">
        <v>2887</v>
      </c>
      <c r="EH1032" s="547">
        <v>0</v>
      </c>
      <c r="EP1032" s="548">
        <v>40.700000000000003</v>
      </c>
      <c r="EQ1032" s="548">
        <v>3</v>
      </c>
      <c r="ES1032" s="548">
        <v>3</v>
      </c>
      <c r="ET1032" s="548">
        <v>2</v>
      </c>
      <c r="EX1032" s="35"/>
      <c r="FD1032" s="612"/>
      <c r="FE1032" s="601"/>
      <c r="FF1032" s="93"/>
      <c r="FJ1032" s="589"/>
      <c r="FK1032" s="589"/>
      <c r="FM1032" s="591"/>
      <c r="FN1032" s="592"/>
      <c r="FP1032" s="602"/>
      <c r="FQ1032" s="544"/>
      <c r="FR1032" s="93"/>
      <c r="FS1032" s="101"/>
      <c r="GO1032" s="93" t="s">
        <v>2892</v>
      </c>
    </row>
    <row r="1033" spans="1:201" ht="15.75" x14ac:dyDescent="0.25">
      <c r="A1033" s="101">
        <v>912</v>
      </c>
      <c r="B1033" s="101">
        <f>COUNTIFS(E$21:$F1033,E1033,F$21:$G1033,F1033)</f>
        <v>1</v>
      </c>
      <c r="C1033" s="101">
        <v>1</v>
      </c>
      <c r="D1033" s="1053">
        <v>11701</v>
      </c>
      <c r="E1033" s="108" t="s">
        <v>2842</v>
      </c>
      <c r="F1033" s="108" t="s">
        <v>68</v>
      </c>
      <c r="G1033" s="236" t="s">
        <v>2843</v>
      </c>
      <c r="H1033" s="226">
        <f t="shared" si="86"/>
        <v>53</v>
      </c>
      <c r="I1033" s="108" t="s">
        <v>2841</v>
      </c>
      <c r="J1033" s="106" t="s">
        <v>2844</v>
      </c>
      <c r="K1033" s="223" t="s">
        <v>53</v>
      </c>
      <c r="L1033" s="510" t="s">
        <v>48</v>
      </c>
      <c r="M1033" s="108">
        <v>22</v>
      </c>
      <c r="DP1033" s="1091" t="s">
        <v>161</v>
      </c>
      <c r="DR1033" s="547" t="s">
        <v>1097</v>
      </c>
      <c r="DS1033" s="547" t="s">
        <v>34</v>
      </c>
      <c r="EH1033" s="547" t="s">
        <v>1094</v>
      </c>
      <c r="EP1033" s="548">
        <v>0</v>
      </c>
      <c r="EQ1033" s="548">
        <v>2</v>
      </c>
      <c r="ES1033" s="548">
        <v>1</v>
      </c>
      <c r="ET1033" s="548">
        <v>2</v>
      </c>
      <c r="EX1033" s="35"/>
      <c r="FD1033" s="612"/>
      <c r="FE1033" s="601"/>
      <c r="FF1033" s="93"/>
      <c r="FJ1033" s="589"/>
      <c r="FK1033" s="589"/>
      <c r="FM1033" s="591"/>
      <c r="FN1033" s="592"/>
      <c r="FP1033" s="602"/>
      <c r="FQ1033" s="544"/>
      <c r="FR1033" s="93"/>
      <c r="FS1033" s="101"/>
    </row>
    <row r="1034" spans="1:201" ht="15.75" hidden="1" x14ac:dyDescent="0.25">
      <c r="A1034" s="101">
        <v>913</v>
      </c>
      <c r="B1034" s="101">
        <f>COUNTIFS(E$21:$F1034,E1034,F$21:$G1034,F1034)</f>
        <v>1</v>
      </c>
      <c r="D1034" s="1053">
        <v>11705</v>
      </c>
      <c r="E1034" s="108" t="s">
        <v>2845</v>
      </c>
      <c r="F1034" s="108" t="s">
        <v>30</v>
      </c>
      <c r="G1034" s="236" t="s">
        <v>2846</v>
      </c>
      <c r="H1034" s="226">
        <f t="shared" si="86"/>
        <v>64</v>
      </c>
      <c r="I1034" s="108" t="s">
        <v>2847</v>
      </c>
      <c r="J1034" s="106" t="s">
        <v>92</v>
      </c>
      <c r="K1034" s="561" t="s">
        <v>948</v>
      </c>
      <c r="L1034" s="510" t="s">
        <v>48</v>
      </c>
      <c r="M1034" s="108" t="s">
        <v>754</v>
      </c>
      <c r="DP1034" s="545" t="s">
        <v>2848</v>
      </c>
      <c r="EX1034" s="35"/>
      <c r="FD1034" s="612"/>
      <c r="FE1034" s="601"/>
      <c r="FF1034" s="93"/>
      <c r="FJ1034" s="589"/>
      <c r="FK1034" s="589"/>
      <c r="FM1034" s="591"/>
      <c r="FN1034" s="592"/>
      <c r="FP1034" s="602"/>
      <c r="FQ1034" s="544"/>
      <c r="FR1034" s="93"/>
      <c r="FS1034" s="101"/>
      <c r="GR1034" s="225"/>
      <c r="GS1034" s="225"/>
    </row>
    <row r="1035" spans="1:201" ht="15.75" hidden="1" x14ac:dyDescent="0.25">
      <c r="A1035" s="101">
        <v>914</v>
      </c>
      <c r="B1035" s="101">
        <f>COUNTIFS(E$21:$F1035,E1035,F$21:$G1035,F1035)</f>
        <v>1</v>
      </c>
      <c r="D1035" s="1053">
        <v>11711</v>
      </c>
      <c r="E1035" s="108" t="s">
        <v>2849</v>
      </c>
      <c r="F1035" s="108" t="s">
        <v>978</v>
      </c>
      <c r="G1035" s="236" t="s">
        <v>2850</v>
      </c>
      <c r="H1035" s="226">
        <f t="shared" si="86"/>
        <v>9</v>
      </c>
      <c r="I1035" s="108" t="s">
        <v>2851</v>
      </c>
      <c r="J1035" s="106" t="s">
        <v>1534</v>
      </c>
      <c r="K1035" s="45" t="s">
        <v>1322</v>
      </c>
      <c r="L1035" s="510" t="s">
        <v>48</v>
      </c>
      <c r="M1035" s="108">
        <v>8</v>
      </c>
      <c r="DP1035" s="545" t="s">
        <v>161</v>
      </c>
      <c r="EX1035" s="35"/>
      <c r="FD1035" s="612"/>
      <c r="FE1035" s="601"/>
      <c r="FF1035" s="93"/>
      <c r="FJ1035" s="589"/>
      <c r="FK1035" s="589"/>
      <c r="FM1035" s="591"/>
      <c r="FN1035" s="592"/>
      <c r="FP1035" s="602"/>
      <c r="FQ1035" s="544"/>
      <c r="FR1035" s="93"/>
      <c r="FS1035" s="101"/>
      <c r="GR1035" s="225"/>
      <c r="GS1035" s="225"/>
    </row>
    <row r="1036" spans="1:201" ht="15.75" x14ac:dyDescent="0.25">
      <c r="A1036" s="101">
        <v>915</v>
      </c>
      <c r="B1036" s="101">
        <f>COUNTIFS(E$21:$F1036,E1036,F$21:$G1036,F1036)</f>
        <v>1</v>
      </c>
      <c r="C1036" s="101">
        <v>1</v>
      </c>
      <c r="D1036" s="1053">
        <v>11718</v>
      </c>
      <c r="E1036" s="108" t="s">
        <v>2852</v>
      </c>
      <c r="F1036" s="108" t="s">
        <v>81</v>
      </c>
      <c r="G1036" s="236" t="s">
        <v>2853</v>
      </c>
      <c r="H1036" s="226">
        <f t="shared" si="86"/>
        <v>63</v>
      </c>
      <c r="I1036" s="108" t="s">
        <v>2854</v>
      </c>
      <c r="J1036" s="106" t="s">
        <v>2594</v>
      </c>
      <c r="K1036" s="223" t="s">
        <v>53</v>
      </c>
      <c r="L1036" s="510" t="s">
        <v>48</v>
      </c>
      <c r="M1036" s="108">
        <v>7.5</v>
      </c>
      <c r="DP1036" s="1091" t="s">
        <v>161</v>
      </c>
      <c r="DR1036" s="547" t="s">
        <v>34</v>
      </c>
      <c r="DS1036" s="547" t="s">
        <v>2896</v>
      </c>
      <c r="EH1036" s="547">
        <v>0</v>
      </c>
      <c r="EP1036" s="548">
        <v>28.1</v>
      </c>
      <c r="EQ1036" s="548">
        <v>1</v>
      </c>
      <c r="ES1036" s="548">
        <v>3</v>
      </c>
      <c r="ET1036" s="548">
        <v>2</v>
      </c>
      <c r="EX1036" s="35"/>
      <c r="FD1036" s="612"/>
      <c r="FE1036" s="601"/>
      <c r="FF1036" s="93"/>
      <c r="FJ1036" s="589"/>
      <c r="FK1036" s="589"/>
      <c r="FM1036" s="591"/>
      <c r="FN1036" s="592"/>
      <c r="FP1036" s="602"/>
      <c r="FQ1036" s="544"/>
      <c r="FR1036" s="93"/>
      <c r="FS1036" s="101"/>
      <c r="GO1036" s="93" t="s">
        <v>2892</v>
      </c>
    </row>
    <row r="1037" spans="1:201" ht="15.75" x14ac:dyDescent="0.25">
      <c r="A1037" s="101">
        <v>916</v>
      </c>
      <c r="B1037" s="101">
        <f>COUNTIFS(E$21:$F1037,E1037,F$21:$G1037,F1037)</f>
        <v>1</v>
      </c>
      <c r="C1037" s="101">
        <v>1</v>
      </c>
      <c r="D1037" s="1053">
        <v>11729</v>
      </c>
      <c r="E1037" s="108" t="s">
        <v>2855</v>
      </c>
      <c r="F1037" s="108" t="s">
        <v>2856</v>
      </c>
      <c r="G1037" s="236" t="s">
        <v>2857</v>
      </c>
      <c r="H1037" s="226">
        <f t="shared" si="86"/>
        <v>6</v>
      </c>
      <c r="I1037" s="108" t="s">
        <v>2858</v>
      </c>
      <c r="J1037" s="106" t="s">
        <v>89</v>
      </c>
      <c r="K1037" s="223" t="s">
        <v>1322</v>
      </c>
      <c r="L1037" s="510" t="s">
        <v>48</v>
      </c>
      <c r="M1037" s="108">
        <v>3</v>
      </c>
      <c r="DP1037" s="1091" t="s">
        <v>161</v>
      </c>
      <c r="EX1037" s="35"/>
      <c r="FD1037" s="612"/>
      <c r="FE1037" s="601"/>
      <c r="FF1037" s="93"/>
      <c r="FJ1037" s="589"/>
      <c r="FK1037" s="589"/>
      <c r="FM1037" s="591"/>
      <c r="FN1037" s="592"/>
      <c r="FP1037" s="602"/>
      <c r="FQ1037" s="544"/>
      <c r="FR1037" s="93"/>
      <c r="FS1037" s="101"/>
    </row>
    <row r="1038" spans="1:201" ht="15.75" x14ac:dyDescent="0.25">
      <c r="A1038" s="101">
        <v>917</v>
      </c>
      <c r="B1038" s="101">
        <f>COUNTIFS(E$21:$F1038,E1038,F$21:$G1038,F1038)</f>
        <v>1</v>
      </c>
      <c r="C1038" s="101">
        <v>1</v>
      </c>
      <c r="D1038" s="1053">
        <v>11730</v>
      </c>
      <c r="E1038" s="108" t="s">
        <v>1380</v>
      </c>
      <c r="F1038" s="108" t="s">
        <v>62</v>
      </c>
      <c r="G1038" s="236" t="s">
        <v>2859</v>
      </c>
      <c r="H1038" s="226">
        <f t="shared" si="86"/>
        <v>65</v>
      </c>
      <c r="I1038" s="108" t="s">
        <v>2858</v>
      </c>
      <c r="J1038" s="106" t="s">
        <v>2860</v>
      </c>
      <c r="K1038" s="223" t="s">
        <v>53</v>
      </c>
      <c r="L1038" s="510" t="s">
        <v>48</v>
      </c>
      <c r="M1038" s="108">
        <v>28</v>
      </c>
      <c r="DP1038" s="1091" t="s">
        <v>158</v>
      </c>
      <c r="DR1038" s="547" t="s">
        <v>1001</v>
      </c>
      <c r="DS1038" s="547" t="s">
        <v>34</v>
      </c>
      <c r="EH1038" s="547" t="s">
        <v>1101</v>
      </c>
      <c r="EQ1038" s="548">
        <v>2</v>
      </c>
      <c r="ES1038" s="548">
        <v>2</v>
      </c>
      <c r="ET1038" s="548">
        <v>1</v>
      </c>
      <c r="EX1038" s="35"/>
      <c r="FD1038" s="612"/>
      <c r="FE1038" s="601"/>
      <c r="FF1038" s="93"/>
      <c r="FJ1038" s="589"/>
      <c r="FK1038" s="589"/>
      <c r="FM1038" s="591"/>
      <c r="FN1038" s="592"/>
      <c r="FP1038" s="602"/>
      <c r="FQ1038" s="544"/>
      <c r="FR1038" s="93"/>
      <c r="FS1038" s="101"/>
    </row>
    <row r="1039" spans="1:201" ht="15.75" x14ac:dyDescent="0.25">
      <c r="A1039" s="101">
        <v>918</v>
      </c>
      <c r="B1039" s="101">
        <f>COUNTIFS(E$21:$F1039,E1039,F$21:$G1039,F1039)</f>
        <v>1</v>
      </c>
      <c r="C1039" s="101">
        <v>1</v>
      </c>
      <c r="D1039" s="1053">
        <v>11734</v>
      </c>
      <c r="E1039" s="108" t="s">
        <v>2861</v>
      </c>
      <c r="F1039" s="108" t="s">
        <v>2862</v>
      </c>
      <c r="G1039" s="236" t="s">
        <v>2863</v>
      </c>
      <c r="H1039" s="226">
        <f t="shared" si="86"/>
        <v>65</v>
      </c>
      <c r="I1039" s="108" t="s">
        <v>2864</v>
      </c>
      <c r="J1039" s="106" t="s">
        <v>2865</v>
      </c>
      <c r="K1039" s="223" t="s">
        <v>53</v>
      </c>
      <c r="L1039" s="510" t="s">
        <v>48</v>
      </c>
      <c r="M1039" s="108">
        <v>8</v>
      </c>
      <c r="DP1039" s="1091" t="s">
        <v>161</v>
      </c>
      <c r="DR1039" s="547" t="s">
        <v>34</v>
      </c>
      <c r="DS1039" s="547" t="s">
        <v>2893</v>
      </c>
      <c r="EQ1039" s="548">
        <v>2</v>
      </c>
      <c r="ES1039" s="548">
        <v>2</v>
      </c>
      <c r="ET1039" s="548">
        <v>2</v>
      </c>
      <c r="EX1039" s="35"/>
      <c r="FD1039" s="612"/>
      <c r="FE1039" s="601"/>
      <c r="FF1039" s="93"/>
      <c r="FJ1039" s="589"/>
      <c r="FK1039" s="589"/>
      <c r="FM1039" s="591"/>
      <c r="FN1039" s="592"/>
      <c r="FP1039" s="602"/>
      <c r="FQ1039" s="544"/>
      <c r="FR1039" s="93"/>
      <c r="FS1039" s="101"/>
    </row>
    <row r="1040" spans="1:201" ht="15.75" x14ac:dyDescent="0.25">
      <c r="A1040" s="101">
        <v>919</v>
      </c>
      <c r="B1040" s="101">
        <f>COUNTIFS(E$21:$F1040,E1040,F$21:$G1040,F1040)</f>
        <v>1</v>
      </c>
      <c r="C1040" s="101">
        <v>1</v>
      </c>
      <c r="D1040" s="1053">
        <v>11738</v>
      </c>
      <c r="E1040" s="108" t="s">
        <v>2866</v>
      </c>
      <c r="F1040" s="108" t="s">
        <v>747</v>
      </c>
      <c r="G1040" s="236" t="s">
        <v>2867</v>
      </c>
      <c r="H1040" s="226">
        <f t="shared" si="86"/>
        <v>46</v>
      </c>
      <c r="I1040" s="108" t="s">
        <v>2864</v>
      </c>
      <c r="J1040" s="106" t="s">
        <v>2868</v>
      </c>
      <c r="K1040" s="223" t="s">
        <v>53</v>
      </c>
      <c r="L1040" s="510" t="s">
        <v>48</v>
      </c>
      <c r="M1040" s="108">
        <v>3</v>
      </c>
      <c r="DP1040" s="1091" t="s">
        <v>161</v>
      </c>
      <c r="DR1040" s="547" t="s">
        <v>2894</v>
      </c>
      <c r="DS1040" s="547" t="s">
        <v>2895</v>
      </c>
      <c r="EH1040" s="547" t="s">
        <v>2897</v>
      </c>
      <c r="EX1040" s="35"/>
      <c r="FD1040" s="612"/>
      <c r="FE1040" s="601"/>
      <c r="FF1040" s="93"/>
      <c r="FJ1040" s="589"/>
      <c r="FK1040" s="589"/>
      <c r="FM1040" s="591"/>
      <c r="FN1040" s="592"/>
      <c r="FP1040" s="602"/>
      <c r="FQ1040" s="544"/>
      <c r="FR1040" s="93"/>
      <c r="FS1040" s="101"/>
    </row>
    <row r="1041" spans="1:201" ht="15.75" x14ac:dyDescent="0.25">
      <c r="A1041" s="101">
        <v>920</v>
      </c>
      <c r="B1041" s="101">
        <f>COUNTIFS(E$21:$F1041,E1041,F$21:$G1041,F1041)</f>
        <v>2</v>
      </c>
      <c r="C1041" s="101">
        <v>1</v>
      </c>
      <c r="D1041" s="1053">
        <v>11739</v>
      </c>
      <c r="E1041" s="108" t="s">
        <v>2866</v>
      </c>
      <c r="F1041" s="108" t="s">
        <v>747</v>
      </c>
      <c r="G1041" s="236" t="s">
        <v>2867</v>
      </c>
      <c r="H1041" s="226">
        <f t="shared" si="86"/>
        <v>46</v>
      </c>
      <c r="I1041" s="108" t="s">
        <v>2864</v>
      </c>
      <c r="J1041" s="106" t="s">
        <v>2868</v>
      </c>
      <c r="K1041" s="223" t="s">
        <v>53</v>
      </c>
      <c r="L1041" s="510" t="s">
        <v>48</v>
      </c>
      <c r="M1041" s="108">
        <v>3</v>
      </c>
      <c r="DP1041" s="1091" t="s">
        <v>158</v>
      </c>
      <c r="DR1041" s="547" t="s">
        <v>1013</v>
      </c>
      <c r="DS1041" s="547" t="s">
        <v>2895</v>
      </c>
      <c r="EQ1041" s="548">
        <v>2</v>
      </c>
      <c r="ES1041" s="548">
        <v>1</v>
      </c>
      <c r="ET1041" s="548">
        <v>0</v>
      </c>
      <c r="EX1041" s="35"/>
      <c r="FD1041" s="612"/>
      <c r="FE1041" s="601"/>
      <c r="FF1041" s="93"/>
      <c r="FJ1041" s="589"/>
      <c r="FK1041" s="589"/>
      <c r="FM1041" s="591"/>
      <c r="FN1041" s="592"/>
      <c r="FP1041" s="602"/>
      <c r="FQ1041" s="544"/>
      <c r="FR1041" s="93"/>
      <c r="FS1041" s="101"/>
    </row>
    <row r="1042" spans="1:201" ht="15.75" x14ac:dyDescent="0.25">
      <c r="A1042" s="101">
        <v>921</v>
      </c>
      <c r="B1042" s="101">
        <f>COUNTIFS(E$21:$F1042,E1042,F$21:$G1042,F1042)</f>
        <v>1</v>
      </c>
      <c r="C1042" s="101">
        <v>1</v>
      </c>
      <c r="D1042" s="1053">
        <v>11747</v>
      </c>
      <c r="E1042" s="108" t="s">
        <v>2869</v>
      </c>
      <c r="F1042" s="108" t="s">
        <v>810</v>
      </c>
      <c r="G1042" s="236" t="s">
        <v>2870</v>
      </c>
      <c r="H1042" s="226">
        <f>LEFT(I1042,4)-CONCATENATE(IF(LEFT(G1042, 2)&lt;MID(I1042, 3, 4), 20, 19),LEFT(G1042,2))</f>
        <v>81</v>
      </c>
      <c r="I1042" s="108" t="s">
        <v>2871</v>
      </c>
      <c r="J1042" s="106" t="s">
        <v>2872</v>
      </c>
      <c r="K1042" s="223" t="s">
        <v>53</v>
      </c>
      <c r="L1042" s="510" t="s">
        <v>48</v>
      </c>
      <c r="M1042" s="108">
        <v>6</v>
      </c>
      <c r="DP1042" s="1091" t="s">
        <v>373</v>
      </c>
      <c r="DR1042" s="547" t="s">
        <v>2887</v>
      </c>
      <c r="DS1042" s="547" t="s">
        <v>2887</v>
      </c>
      <c r="EP1042" s="548">
        <v>30.8</v>
      </c>
      <c r="EQ1042" s="548">
        <v>1</v>
      </c>
      <c r="ES1042" s="548">
        <v>3</v>
      </c>
      <c r="ET1042" s="548">
        <v>2</v>
      </c>
      <c r="EX1042" s="35"/>
      <c r="FD1042" s="612"/>
      <c r="FE1042" s="601"/>
      <c r="FF1042" s="93"/>
      <c r="FJ1042" s="589"/>
      <c r="FK1042" s="589"/>
      <c r="FM1042" s="591"/>
      <c r="FN1042" s="592"/>
      <c r="FP1042" s="602"/>
      <c r="FQ1042" s="544"/>
      <c r="FR1042" s="93"/>
      <c r="FS1042" s="101"/>
    </row>
    <row r="1043" spans="1:201" ht="15.75" x14ac:dyDescent="0.25">
      <c r="A1043" s="101">
        <v>922</v>
      </c>
      <c r="B1043" s="101">
        <f>COUNTIFS(E$21:$F1043,E1043,F$21:$G1043,F1043)</f>
        <v>1</v>
      </c>
      <c r="C1043" s="101">
        <v>1</v>
      </c>
      <c r="D1043" s="1053">
        <v>11748</v>
      </c>
      <c r="E1043" s="108" t="s">
        <v>2873</v>
      </c>
      <c r="F1043" s="108" t="s">
        <v>88</v>
      </c>
      <c r="G1043" s="236" t="s">
        <v>2874</v>
      </c>
      <c r="H1043" s="226">
        <f t="shared" si="86"/>
        <v>77</v>
      </c>
      <c r="I1043" s="108" t="s">
        <v>2871</v>
      </c>
      <c r="J1043" s="106" t="s">
        <v>34</v>
      </c>
      <c r="K1043" s="223" t="s">
        <v>53</v>
      </c>
      <c r="L1043" s="510" t="s">
        <v>48</v>
      </c>
      <c r="M1043" s="108">
        <v>4</v>
      </c>
      <c r="DP1043" s="1091" t="s">
        <v>351</v>
      </c>
      <c r="DR1043" s="547" t="s">
        <v>34</v>
      </c>
      <c r="DS1043" s="547" t="s">
        <v>2887</v>
      </c>
      <c r="EP1043" s="548">
        <v>31.6</v>
      </c>
      <c r="EQ1043" s="548">
        <v>2</v>
      </c>
      <c r="ES1043" s="548">
        <v>2</v>
      </c>
      <c r="ET1043" s="548">
        <v>2</v>
      </c>
      <c r="EX1043" s="35"/>
      <c r="FD1043" s="612"/>
      <c r="FE1043" s="601"/>
      <c r="FF1043" s="93"/>
      <c r="FJ1043" s="589"/>
      <c r="FK1043" s="589"/>
      <c r="FM1043" s="591"/>
      <c r="FN1043" s="592"/>
      <c r="FP1043" s="602"/>
      <c r="FQ1043" s="544"/>
      <c r="FR1043" s="93"/>
      <c r="FS1043" s="101"/>
    </row>
    <row r="1044" spans="1:201" ht="15.75" x14ac:dyDescent="0.25">
      <c r="A1044" s="101">
        <v>923</v>
      </c>
      <c r="B1044" s="101">
        <f>COUNTIFS(E$21:$F1044,E1044,F$21:$G1044,F1044)</f>
        <v>1</v>
      </c>
      <c r="C1044" s="101">
        <v>1</v>
      </c>
      <c r="D1044" s="1053">
        <v>11750</v>
      </c>
      <c r="E1044" s="108" t="s">
        <v>2875</v>
      </c>
      <c r="F1044" s="108" t="s">
        <v>77</v>
      </c>
      <c r="G1044" s="236" t="s">
        <v>2876</v>
      </c>
      <c r="H1044" s="226">
        <f t="shared" si="86"/>
        <v>62</v>
      </c>
      <c r="I1044" s="108" t="s">
        <v>2871</v>
      </c>
      <c r="J1044" s="106" t="s">
        <v>27</v>
      </c>
      <c r="K1044" s="223" t="s">
        <v>28</v>
      </c>
      <c r="L1044" s="510" t="s">
        <v>48</v>
      </c>
      <c r="M1044" s="108">
        <v>5</v>
      </c>
      <c r="DP1044" s="1091" t="s">
        <v>158</v>
      </c>
      <c r="DR1044" s="547" t="s">
        <v>34</v>
      </c>
      <c r="DS1044" s="547" t="s">
        <v>2887</v>
      </c>
      <c r="EP1044" s="548">
        <v>25.5</v>
      </c>
      <c r="EQ1044" s="548">
        <v>2</v>
      </c>
      <c r="ES1044" s="548">
        <v>3</v>
      </c>
      <c r="ET1044" s="548">
        <v>2</v>
      </c>
      <c r="EX1044" s="35"/>
      <c r="FD1044" s="612"/>
      <c r="FE1044" s="601"/>
      <c r="FF1044" s="93"/>
      <c r="FJ1044" s="589"/>
      <c r="FK1044" s="589"/>
      <c r="FM1044" s="591"/>
      <c r="FN1044" s="592"/>
      <c r="FP1044" s="602"/>
      <c r="FQ1044" s="544"/>
      <c r="FR1044" s="93"/>
      <c r="FS1044" s="101"/>
    </row>
    <row r="1045" spans="1:201" ht="15.75" hidden="1" x14ac:dyDescent="0.25">
      <c r="A1045" s="101">
        <v>924</v>
      </c>
      <c r="B1045" s="101">
        <f>COUNTIFS(E$21:$F1045,E1045,F$21:$G1045,F1045)</f>
        <v>3</v>
      </c>
      <c r="D1045" s="1053">
        <v>11765</v>
      </c>
      <c r="E1045" s="108" t="s">
        <v>1443</v>
      </c>
      <c r="F1045" s="108" t="s">
        <v>1748</v>
      </c>
      <c r="G1045" s="236" t="s">
        <v>2877</v>
      </c>
      <c r="H1045" s="226">
        <f t="shared" si="86"/>
        <v>64</v>
      </c>
      <c r="I1045" s="108" t="s">
        <v>2878</v>
      </c>
      <c r="J1045" s="106" t="s">
        <v>2879</v>
      </c>
      <c r="K1045" s="231" t="s">
        <v>53</v>
      </c>
      <c r="L1045" s="510" t="s">
        <v>48</v>
      </c>
      <c r="M1045" s="108">
        <v>22</v>
      </c>
      <c r="DP1045" s="545" t="s">
        <v>161</v>
      </c>
      <c r="EX1045" s="35"/>
      <c r="FD1045" s="612"/>
      <c r="FE1045" s="601"/>
      <c r="FF1045" s="93"/>
      <c r="FJ1045" s="589"/>
      <c r="FK1045" s="589"/>
      <c r="FM1045" s="591"/>
      <c r="FN1045" s="592"/>
      <c r="FP1045" s="602"/>
      <c r="FQ1045" s="544"/>
      <c r="FR1045" s="93"/>
      <c r="FS1045" s="101"/>
      <c r="GR1045" s="225"/>
      <c r="GS1045" s="225"/>
    </row>
    <row r="1046" spans="1:201" x14ac:dyDescent="0.25">
      <c r="DR1046" s="230"/>
      <c r="DS1046" s="230"/>
      <c r="EH1046" s="230"/>
      <c r="EP1046" s="457"/>
      <c r="EQ1046" s="457"/>
      <c r="ES1046" s="457"/>
      <c r="ET1046" s="457"/>
      <c r="EX1046" s="35"/>
      <c r="FD1046" s="612"/>
      <c r="FE1046" s="601"/>
      <c r="FF1046" s="93"/>
      <c r="FJ1046" s="589"/>
      <c r="FK1046" s="589"/>
      <c r="FM1046" s="591"/>
      <c r="FN1046" s="592"/>
      <c r="FP1046" s="602"/>
      <c r="FQ1046" s="544"/>
      <c r="FR1046" s="93"/>
      <c r="FS1046" s="101"/>
    </row>
    <row r="1047" spans="1:201" x14ac:dyDescent="0.25">
      <c r="DR1047" s="230"/>
      <c r="DS1047" s="230"/>
      <c r="EH1047" s="230"/>
      <c r="EP1047" s="457"/>
      <c r="EQ1047" s="457"/>
      <c r="ES1047" s="457"/>
      <c r="ET1047" s="457"/>
      <c r="EX1047" s="35"/>
      <c r="FD1047" s="612"/>
      <c r="FE1047" s="601"/>
      <c r="FF1047" s="93"/>
      <c r="FJ1047" s="589"/>
      <c r="FK1047" s="589"/>
      <c r="FM1047" s="591"/>
      <c r="FN1047" s="592"/>
      <c r="FP1047" s="602"/>
      <c r="FQ1047" s="544"/>
      <c r="FR1047" s="93"/>
      <c r="FS1047" s="101"/>
    </row>
    <row r="1048" spans="1:201" x14ac:dyDescent="0.25">
      <c r="DR1048" s="230"/>
      <c r="DS1048" s="230"/>
      <c r="EH1048" s="230"/>
      <c r="EP1048" s="457"/>
      <c r="EQ1048" s="457"/>
      <c r="ES1048" s="457"/>
      <c r="ET1048" s="457"/>
      <c r="EX1048" s="35"/>
      <c r="FD1048" s="612"/>
      <c r="FE1048" s="601"/>
      <c r="FF1048" s="93"/>
      <c r="FJ1048" s="589"/>
      <c r="FK1048" s="589"/>
      <c r="FM1048" s="591"/>
      <c r="FN1048" s="592"/>
      <c r="FP1048" s="602"/>
      <c r="FQ1048" s="544"/>
      <c r="FR1048" s="93"/>
      <c r="FS1048" s="101"/>
    </row>
    <row r="1049" spans="1:201" x14ac:dyDescent="0.25">
      <c r="DR1049" s="230"/>
      <c r="DS1049" s="230"/>
      <c r="EH1049" s="230"/>
      <c r="EP1049" s="457"/>
      <c r="EQ1049" s="457"/>
      <c r="ES1049" s="457"/>
      <c r="ET1049" s="457"/>
      <c r="EX1049" s="35"/>
      <c r="FD1049" s="612"/>
      <c r="FE1049" s="601"/>
      <c r="FF1049" s="93"/>
      <c r="FJ1049" s="589"/>
      <c r="FK1049" s="589"/>
      <c r="FM1049" s="591"/>
      <c r="FN1049" s="592"/>
      <c r="FP1049" s="602"/>
      <c r="FQ1049" s="544"/>
      <c r="FR1049" s="93"/>
      <c r="FS1049" s="101"/>
    </row>
    <row r="1050" spans="1:201" x14ac:dyDescent="0.25">
      <c r="DR1050" s="230"/>
      <c r="DS1050" s="230"/>
      <c r="EH1050" s="230"/>
      <c r="EP1050" s="457"/>
      <c r="EQ1050" s="457"/>
      <c r="ES1050" s="457"/>
      <c r="ET1050" s="457"/>
      <c r="EX1050" s="35"/>
      <c r="FD1050" s="612"/>
      <c r="FE1050" s="601"/>
      <c r="FF1050" s="93"/>
      <c r="FJ1050" s="589"/>
      <c r="FK1050" s="589"/>
      <c r="FM1050" s="591"/>
      <c r="FN1050" s="592"/>
      <c r="FP1050" s="602"/>
      <c r="FQ1050" s="544"/>
      <c r="FR1050" s="93"/>
      <c r="FS1050" s="101"/>
    </row>
    <row r="1051" spans="1:201" x14ac:dyDescent="0.25">
      <c r="DR1051" s="230"/>
      <c r="DS1051" s="230"/>
      <c r="EH1051" s="230"/>
      <c r="EP1051" s="457"/>
      <c r="EQ1051" s="457"/>
      <c r="ES1051" s="457"/>
      <c r="ET1051" s="457"/>
      <c r="EX1051" s="35"/>
      <c r="FD1051" s="612"/>
      <c r="FE1051" s="601"/>
      <c r="FF1051" s="93"/>
      <c r="FJ1051" s="589"/>
      <c r="FK1051" s="589"/>
      <c r="FM1051" s="591"/>
      <c r="FN1051" s="592"/>
      <c r="FP1051" s="602"/>
      <c r="FQ1051" s="544"/>
      <c r="FR1051" s="93"/>
      <c r="FS1051" s="101"/>
    </row>
    <row r="1052" spans="1:201" x14ac:dyDescent="0.25">
      <c r="DR1052" s="230"/>
      <c r="DS1052" s="230"/>
      <c r="EH1052" s="230"/>
      <c r="EP1052" s="457"/>
      <c r="EQ1052" s="457"/>
      <c r="ES1052" s="457"/>
      <c r="ET1052" s="457"/>
      <c r="EX1052" s="35"/>
      <c r="FD1052" s="612"/>
      <c r="FE1052" s="601"/>
      <c r="FF1052" s="93"/>
      <c r="FJ1052" s="589"/>
      <c r="FK1052" s="589"/>
      <c r="FM1052" s="591"/>
      <c r="FN1052" s="592"/>
      <c r="FP1052" s="602"/>
      <c r="FQ1052" s="544"/>
      <c r="FR1052" s="93"/>
      <c r="FS1052" s="101"/>
    </row>
    <row r="1053" spans="1:201" x14ac:dyDescent="0.25">
      <c r="DR1053" s="230"/>
      <c r="DS1053" s="230"/>
      <c r="EH1053" s="230"/>
      <c r="EP1053" s="457"/>
      <c r="EQ1053" s="457"/>
      <c r="ES1053" s="457"/>
      <c r="ET1053" s="457"/>
      <c r="EX1053" s="35"/>
      <c r="FD1053" s="612"/>
      <c r="FE1053" s="601"/>
      <c r="FF1053" s="93"/>
      <c r="FJ1053" s="589"/>
      <c r="FK1053" s="589"/>
      <c r="FM1053" s="591"/>
      <c r="FN1053" s="592"/>
      <c r="FP1053" s="602"/>
      <c r="FQ1053" s="544"/>
      <c r="FR1053" s="93"/>
      <c r="FS1053" s="101"/>
    </row>
    <row r="1054" spans="1:201" x14ac:dyDescent="0.25">
      <c r="DR1054" s="230"/>
      <c r="DS1054" s="230"/>
      <c r="EH1054" s="230"/>
      <c r="EP1054" s="457"/>
      <c r="EQ1054" s="457"/>
      <c r="ES1054" s="457"/>
      <c r="ET1054" s="457"/>
      <c r="EX1054" s="35"/>
      <c r="FD1054" s="612"/>
      <c r="FE1054" s="601"/>
      <c r="FF1054" s="93"/>
      <c r="FJ1054" s="589"/>
      <c r="FK1054" s="589"/>
      <c r="FM1054" s="591"/>
      <c r="FN1054" s="592"/>
      <c r="FP1054" s="602"/>
      <c r="FQ1054" s="544"/>
      <c r="FR1054" s="93"/>
      <c r="FS1054" s="101"/>
    </row>
    <row r="1055" spans="1:201" x14ac:dyDescent="0.25">
      <c r="DR1055" s="230"/>
      <c r="DS1055" s="230"/>
      <c r="EH1055" s="230"/>
      <c r="EP1055" s="457"/>
      <c r="EQ1055" s="457"/>
      <c r="ES1055" s="457"/>
      <c r="ET1055" s="457"/>
      <c r="EX1055" s="35"/>
      <c r="FD1055" s="612"/>
      <c r="FE1055" s="601"/>
      <c r="FF1055" s="93"/>
      <c r="FJ1055" s="589"/>
      <c r="FK1055" s="589"/>
      <c r="FM1055" s="591"/>
      <c r="FN1055" s="592"/>
      <c r="FP1055" s="602"/>
      <c r="FQ1055" s="544"/>
      <c r="FR1055" s="93"/>
      <c r="FS1055" s="101"/>
    </row>
    <row r="1056" spans="1:201" x14ac:dyDescent="0.25">
      <c r="DR1056" s="230"/>
      <c r="DS1056" s="230"/>
      <c r="EH1056" s="230"/>
      <c r="EP1056" s="457"/>
      <c r="EQ1056" s="457"/>
      <c r="ES1056" s="457"/>
      <c r="ET1056" s="457"/>
      <c r="EX1056" s="35"/>
      <c r="FD1056" s="612"/>
      <c r="FE1056" s="601"/>
      <c r="FF1056" s="93"/>
      <c r="FJ1056" s="589"/>
      <c r="FK1056" s="589"/>
      <c r="FM1056" s="591"/>
      <c r="FN1056" s="592"/>
      <c r="FP1056" s="602"/>
      <c r="FQ1056" s="544"/>
      <c r="FR1056" s="93"/>
      <c r="FS1056" s="101"/>
    </row>
    <row r="1057" spans="122:175" x14ac:dyDescent="0.25">
      <c r="DR1057" s="230"/>
      <c r="DS1057" s="230"/>
      <c r="EH1057" s="230"/>
      <c r="EP1057" s="457"/>
      <c r="EQ1057" s="457"/>
      <c r="ES1057" s="457"/>
      <c r="ET1057" s="457"/>
      <c r="EX1057" s="35"/>
      <c r="FD1057" s="612"/>
      <c r="FE1057" s="601"/>
      <c r="FF1057" s="93"/>
      <c r="FJ1057" s="589"/>
      <c r="FK1057" s="589"/>
      <c r="FM1057" s="591"/>
      <c r="FN1057" s="592"/>
      <c r="FP1057" s="602"/>
      <c r="FQ1057" s="544"/>
      <c r="FR1057" s="93"/>
      <c r="FS1057" s="101"/>
    </row>
    <row r="1058" spans="122:175" x14ac:dyDescent="0.25">
      <c r="DR1058" s="230"/>
      <c r="DS1058" s="230"/>
      <c r="EH1058" s="230"/>
      <c r="EP1058" s="457"/>
      <c r="EQ1058" s="457"/>
      <c r="ES1058" s="457"/>
      <c r="ET1058" s="457"/>
      <c r="EX1058" s="35"/>
      <c r="FD1058" s="612"/>
      <c r="FE1058" s="601"/>
      <c r="FF1058" s="93"/>
      <c r="FJ1058" s="589"/>
      <c r="FK1058" s="589"/>
      <c r="FM1058" s="591"/>
      <c r="FN1058" s="592"/>
      <c r="FP1058" s="602"/>
      <c r="FQ1058" s="544"/>
      <c r="FR1058" s="93"/>
      <c r="FS1058" s="101"/>
    </row>
    <row r="1059" spans="122:175" x14ac:dyDescent="0.25">
      <c r="DR1059" s="230"/>
      <c r="DS1059" s="230"/>
      <c r="EH1059" s="230"/>
      <c r="EP1059" s="457"/>
      <c r="EQ1059" s="457"/>
      <c r="ES1059" s="457"/>
      <c r="ET1059" s="457"/>
      <c r="EX1059" s="35"/>
      <c r="FD1059" s="612"/>
      <c r="FE1059" s="601"/>
      <c r="FF1059" s="93"/>
      <c r="FJ1059" s="589"/>
      <c r="FK1059" s="589"/>
      <c r="FM1059" s="591"/>
      <c r="FN1059" s="592"/>
      <c r="FP1059" s="602"/>
      <c r="FQ1059" s="544"/>
      <c r="FR1059" s="93"/>
      <c r="FS1059" s="101"/>
    </row>
    <row r="1060" spans="122:175" x14ac:dyDescent="0.25">
      <c r="DR1060" s="230"/>
      <c r="DS1060" s="230"/>
      <c r="EH1060" s="230"/>
      <c r="EP1060" s="457"/>
      <c r="EQ1060" s="457"/>
      <c r="ES1060" s="457"/>
      <c r="ET1060" s="457"/>
      <c r="EX1060" s="35"/>
      <c r="FD1060" s="612"/>
      <c r="FE1060" s="601"/>
      <c r="FF1060" s="93"/>
      <c r="FJ1060" s="589"/>
      <c r="FK1060" s="589"/>
      <c r="FM1060" s="591"/>
      <c r="FN1060" s="592"/>
      <c r="FP1060" s="602"/>
      <c r="FQ1060" s="544"/>
      <c r="FR1060" s="93"/>
      <c r="FS1060" s="101"/>
    </row>
    <row r="1061" spans="122:175" x14ac:dyDescent="0.25">
      <c r="DR1061" s="230"/>
      <c r="DS1061" s="230"/>
      <c r="EH1061" s="230"/>
      <c r="EP1061" s="457"/>
      <c r="EQ1061" s="457"/>
      <c r="ES1061" s="457"/>
      <c r="ET1061" s="457"/>
      <c r="EX1061" s="35"/>
      <c r="FD1061" s="612"/>
      <c r="FE1061" s="601"/>
      <c r="FF1061" s="93"/>
      <c r="FJ1061" s="589"/>
      <c r="FK1061" s="589"/>
      <c r="FM1061" s="591"/>
      <c r="FN1061" s="592"/>
      <c r="FP1061" s="602"/>
      <c r="FQ1061" s="544"/>
      <c r="FR1061" s="93"/>
      <c r="FS1061" s="101"/>
    </row>
    <row r="1062" spans="122:175" x14ac:dyDescent="0.25">
      <c r="DR1062" s="230"/>
      <c r="DS1062" s="230"/>
      <c r="EH1062" s="230"/>
      <c r="EP1062" s="457"/>
      <c r="EQ1062" s="457"/>
      <c r="ES1062" s="457"/>
      <c r="ET1062" s="457"/>
      <c r="EX1062" s="35"/>
      <c r="FD1062" s="612"/>
      <c r="FE1062" s="601"/>
      <c r="FF1062" s="93"/>
      <c r="FJ1062" s="589"/>
      <c r="FK1062" s="589"/>
      <c r="FM1062" s="591"/>
      <c r="FN1062" s="592"/>
      <c r="FP1062" s="602"/>
      <c r="FQ1062" s="544"/>
      <c r="FR1062" s="93"/>
      <c r="FS1062" s="101"/>
    </row>
    <row r="1063" spans="122:175" x14ac:dyDescent="0.25">
      <c r="DR1063" s="230"/>
      <c r="DS1063" s="230"/>
      <c r="EH1063" s="230"/>
      <c r="EP1063" s="457"/>
      <c r="EQ1063" s="457"/>
      <c r="ES1063" s="457"/>
      <c r="ET1063" s="457"/>
      <c r="EX1063" s="35"/>
      <c r="FD1063" s="612"/>
      <c r="FE1063" s="601"/>
      <c r="FF1063" s="93"/>
      <c r="FJ1063" s="589"/>
      <c r="FK1063" s="589"/>
      <c r="FM1063" s="591"/>
      <c r="FN1063" s="592"/>
      <c r="FP1063" s="602"/>
      <c r="FQ1063" s="544"/>
      <c r="FR1063" s="93"/>
      <c r="FS1063" s="101"/>
    </row>
    <row r="1064" spans="122:175" x14ac:dyDescent="0.25">
      <c r="DR1064" s="230"/>
      <c r="DS1064" s="230"/>
      <c r="EH1064" s="230"/>
      <c r="EP1064" s="457"/>
      <c r="EQ1064" s="457"/>
      <c r="ES1064" s="457"/>
      <c r="ET1064" s="457"/>
      <c r="EX1064" s="35"/>
      <c r="FD1064" s="612"/>
      <c r="FE1064" s="601"/>
      <c r="FF1064" s="93"/>
      <c r="FJ1064" s="589"/>
      <c r="FK1064" s="589"/>
      <c r="FM1064" s="591"/>
      <c r="FN1064" s="592"/>
      <c r="FP1064" s="602"/>
      <c r="FQ1064" s="544"/>
      <c r="FR1064" s="93"/>
      <c r="FS1064" s="101"/>
    </row>
    <row r="1065" spans="122:175" x14ac:dyDescent="0.25">
      <c r="DR1065" s="230"/>
      <c r="DS1065" s="230"/>
      <c r="EH1065" s="230"/>
      <c r="EP1065" s="457"/>
      <c r="EQ1065" s="457"/>
      <c r="ES1065" s="457"/>
      <c r="ET1065" s="457"/>
      <c r="EX1065" s="35"/>
      <c r="FD1065" s="612"/>
      <c r="FE1065" s="601"/>
      <c r="FF1065" s="93"/>
      <c r="FJ1065" s="589"/>
      <c r="FK1065" s="589"/>
      <c r="FM1065" s="591"/>
      <c r="FN1065" s="592"/>
      <c r="FP1065" s="602"/>
      <c r="FQ1065" s="544"/>
      <c r="FR1065" s="93"/>
      <c r="FS1065" s="101"/>
    </row>
    <row r="1066" spans="122:175" x14ac:dyDescent="0.25">
      <c r="DR1066" s="230"/>
      <c r="DS1066" s="230"/>
      <c r="EH1066" s="230"/>
      <c r="EP1066" s="457"/>
      <c r="EQ1066" s="457"/>
      <c r="ES1066" s="457"/>
      <c r="ET1066" s="457"/>
      <c r="EX1066" s="35"/>
      <c r="FD1066" s="612"/>
      <c r="FE1066" s="601"/>
      <c r="FF1066" s="93"/>
      <c r="FJ1066" s="589"/>
      <c r="FK1066" s="589"/>
      <c r="FM1066" s="591"/>
      <c r="FN1066" s="592"/>
      <c r="FP1066" s="602"/>
      <c r="FQ1066" s="544"/>
      <c r="FR1066" s="93"/>
      <c r="FS1066" s="101"/>
    </row>
    <row r="1067" spans="122:175" x14ac:dyDescent="0.25">
      <c r="DR1067" s="230"/>
      <c r="DS1067" s="230"/>
      <c r="EH1067" s="230"/>
      <c r="EP1067" s="457"/>
      <c r="EQ1067" s="457"/>
      <c r="ES1067" s="457"/>
      <c r="ET1067" s="457"/>
      <c r="EX1067" s="35"/>
      <c r="FD1067" s="612"/>
      <c r="FE1067" s="601"/>
      <c r="FF1067" s="93"/>
      <c r="FJ1067" s="589"/>
      <c r="FK1067" s="589"/>
      <c r="FM1067" s="591"/>
      <c r="FN1067" s="592"/>
      <c r="FP1067" s="602"/>
      <c r="FQ1067" s="544"/>
      <c r="FR1067" s="93"/>
      <c r="FS1067" s="101"/>
    </row>
    <row r="1068" spans="122:175" x14ac:dyDescent="0.25">
      <c r="DR1068" s="230"/>
      <c r="DS1068" s="230"/>
      <c r="EH1068" s="230"/>
      <c r="EP1068" s="457"/>
      <c r="EQ1068" s="457"/>
      <c r="ES1068" s="457"/>
      <c r="ET1068" s="457"/>
      <c r="EX1068" s="35"/>
      <c r="FD1068" s="612"/>
      <c r="FE1068" s="601"/>
      <c r="FF1068" s="93"/>
      <c r="FJ1068" s="589"/>
      <c r="FK1068" s="589"/>
      <c r="FM1068" s="591"/>
      <c r="FN1068" s="592"/>
      <c r="FP1068" s="602"/>
      <c r="FQ1068" s="544"/>
      <c r="FR1068" s="93"/>
      <c r="FS1068" s="101"/>
    </row>
    <row r="1069" spans="122:175" x14ac:dyDescent="0.25">
      <c r="DR1069" s="230"/>
      <c r="DS1069" s="230"/>
      <c r="EH1069" s="230"/>
      <c r="EP1069" s="457"/>
      <c r="EQ1069" s="457"/>
      <c r="ES1069" s="457"/>
      <c r="ET1069" s="457"/>
      <c r="EX1069" s="35"/>
      <c r="FD1069" s="612"/>
      <c r="FE1069" s="601"/>
      <c r="FF1069" s="93"/>
      <c r="FJ1069" s="589"/>
      <c r="FK1069" s="589"/>
      <c r="FM1069" s="591"/>
      <c r="FN1069" s="592"/>
      <c r="FP1069" s="602"/>
      <c r="FQ1069" s="544"/>
      <c r="FR1069" s="93"/>
      <c r="FS1069" s="101"/>
    </row>
    <row r="1070" spans="122:175" x14ac:dyDescent="0.25">
      <c r="DR1070" s="230"/>
      <c r="DS1070" s="230"/>
      <c r="EH1070" s="230"/>
      <c r="EP1070" s="457"/>
      <c r="EQ1070" s="457"/>
      <c r="ES1070" s="457"/>
      <c r="ET1070" s="457"/>
      <c r="EX1070" s="35"/>
      <c r="FD1070" s="612"/>
      <c r="FE1070" s="601"/>
      <c r="FF1070" s="93"/>
      <c r="FJ1070" s="589"/>
      <c r="FK1070" s="589"/>
      <c r="FM1070" s="591"/>
      <c r="FN1070" s="592"/>
      <c r="FP1070" s="602"/>
      <c r="FQ1070" s="544"/>
      <c r="FR1070" s="93"/>
      <c r="FS1070" s="101"/>
    </row>
    <row r="1071" spans="122:175" x14ac:dyDescent="0.25">
      <c r="DR1071" s="230"/>
      <c r="DS1071" s="230"/>
      <c r="EH1071" s="230"/>
      <c r="EP1071" s="457"/>
      <c r="EQ1071" s="457"/>
      <c r="ES1071" s="457"/>
      <c r="ET1071" s="457"/>
      <c r="EX1071" s="35"/>
      <c r="FD1071" s="612"/>
      <c r="FE1071" s="601"/>
      <c r="FF1071" s="93"/>
      <c r="FJ1071" s="589"/>
      <c r="FK1071" s="589"/>
      <c r="FM1071" s="591"/>
      <c r="FN1071" s="592"/>
      <c r="FP1071" s="602"/>
      <c r="FQ1071" s="544"/>
      <c r="FR1071" s="93"/>
      <c r="FS1071" s="101"/>
    </row>
    <row r="1072" spans="122:175" x14ac:dyDescent="0.25">
      <c r="DR1072" s="230"/>
      <c r="DS1072" s="230"/>
      <c r="EH1072" s="230"/>
      <c r="EP1072" s="457"/>
      <c r="EQ1072" s="457"/>
      <c r="ES1072" s="457"/>
      <c r="ET1072" s="457"/>
      <c r="EX1072" s="35"/>
      <c r="FD1072" s="612"/>
      <c r="FE1072" s="601"/>
      <c r="FF1072" s="93"/>
      <c r="FJ1072" s="589"/>
      <c r="FK1072" s="589"/>
      <c r="FM1072" s="591"/>
      <c r="FN1072" s="592"/>
      <c r="FP1072" s="602"/>
      <c r="FQ1072" s="544"/>
      <c r="FR1072" s="93"/>
      <c r="FS1072" s="101"/>
    </row>
    <row r="1073" spans="122:175" x14ac:dyDescent="0.25">
      <c r="DR1073" s="230"/>
      <c r="DS1073" s="230"/>
      <c r="EH1073" s="230"/>
      <c r="EP1073" s="457"/>
      <c r="EQ1073" s="457"/>
      <c r="ES1073" s="457"/>
      <c r="ET1073" s="457"/>
      <c r="EX1073" s="35"/>
      <c r="FD1073" s="612"/>
      <c r="FE1073" s="601"/>
      <c r="FF1073" s="93"/>
      <c r="FJ1073" s="589"/>
      <c r="FK1073" s="589"/>
      <c r="FM1073" s="591"/>
      <c r="FN1073" s="592"/>
      <c r="FP1073" s="602"/>
      <c r="FQ1073" s="544"/>
      <c r="FR1073" s="93"/>
      <c r="FS1073" s="101"/>
    </row>
    <row r="1074" spans="122:175" x14ac:dyDescent="0.25">
      <c r="DR1074" s="230"/>
      <c r="DS1074" s="230"/>
      <c r="EH1074" s="230"/>
      <c r="EP1074" s="457"/>
      <c r="EQ1074" s="457"/>
      <c r="ES1074" s="457"/>
      <c r="ET1074" s="457"/>
      <c r="EX1074" s="35"/>
      <c r="FD1074" s="612"/>
      <c r="FE1074" s="601"/>
      <c r="FF1074" s="93"/>
      <c r="FJ1074" s="589"/>
      <c r="FK1074" s="589"/>
      <c r="FM1074" s="591"/>
      <c r="FN1074" s="592"/>
      <c r="FP1074" s="602"/>
      <c r="FQ1074" s="544"/>
      <c r="FR1074" s="93"/>
      <c r="FS1074" s="101"/>
    </row>
    <row r="1075" spans="122:175" x14ac:dyDescent="0.25">
      <c r="DR1075" s="230"/>
      <c r="DS1075" s="230"/>
      <c r="EH1075" s="230"/>
      <c r="EP1075" s="457"/>
      <c r="EQ1075" s="457"/>
      <c r="ES1075" s="457"/>
      <c r="ET1075" s="457"/>
      <c r="EX1075" s="35"/>
      <c r="FD1075" s="612"/>
      <c r="FE1075" s="601"/>
      <c r="FF1075" s="93"/>
      <c r="FJ1075" s="589"/>
      <c r="FK1075" s="589"/>
      <c r="FM1075" s="591"/>
      <c r="FN1075" s="592"/>
      <c r="FP1075" s="602"/>
      <c r="FQ1075" s="544"/>
      <c r="FR1075" s="93"/>
      <c r="FS1075" s="101"/>
    </row>
    <row r="1076" spans="122:175" x14ac:dyDescent="0.25">
      <c r="DR1076" s="230"/>
      <c r="DS1076" s="230"/>
      <c r="EH1076" s="230"/>
      <c r="EP1076" s="457"/>
      <c r="EQ1076" s="457"/>
      <c r="ES1076" s="457"/>
      <c r="ET1076" s="457"/>
      <c r="EX1076" s="35"/>
      <c r="FD1076" s="612"/>
      <c r="FE1076" s="601"/>
      <c r="FF1076" s="93"/>
      <c r="FJ1076" s="589"/>
      <c r="FK1076" s="589"/>
      <c r="FM1076" s="591"/>
      <c r="FN1076" s="592"/>
      <c r="FP1076" s="602"/>
      <c r="FQ1076" s="544"/>
      <c r="FR1076" s="93"/>
      <c r="FS1076" s="101"/>
    </row>
    <row r="1077" spans="122:175" x14ac:dyDescent="0.25">
      <c r="DR1077" s="230"/>
      <c r="DS1077" s="230"/>
      <c r="EH1077" s="230"/>
      <c r="EP1077" s="457"/>
      <c r="EQ1077" s="457"/>
      <c r="ES1077" s="457"/>
      <c r="ET1077" s="457"/>
      <c r="EX1077" s="35"/>
      <c r="FD1077" s="612"/>
      <c r="FE1077" s="601"/>
      <c r="FF1077" s="93"/>
      <c r="FJ1077" s="589"/>
      <c r="FK1077" s="589"/>
      <c r="FM1077" s="591"/>
      <c r="FN1077" s="592"/>
      <c r="FP1077" s="602"/>
      <c r="FQ1077" s="544"/>
      <c r="FR1077" s="93"/>
      <c r="FS1077" s="101"/>
    </row>
    <row r="1078" spans="122:175" x14ac:dyDescent="0.25">
      <c r="DR1078" s="230"/>
      <c r="DS1078" s="230"/>
      <c r="EH1078" s="230"/>
      <c r="EP1078" s="457"/>
      <c r="EQ1078" s="457"/>
      <c r="ES1078" s="457"/>
      <c r="ET1078" s="457"/>
      <c r="EX1078" s="35"/>
      <c r="FD1078" s="612"/>
      <c r="FE1078" s="601"/>
      <c r="FF1078" s="93"/>
      <c r="FJ1078" s="589"/>
      <c r="FK1078" s="589"/>
      <c r="FM1078" s="591"/>
      <c r="FN1078" s="592"/>
      <c r="FP1078" s="602"/>
      <c r="FQ1078" s="544"/>
      <c r="FR1078" s="93"/>
      <c r="FS1078" s="101"/>
    </row>
    <row r="1079" spans="122:175" x14ac:dyDescent="0.25">
      <c r="DR1079" s="230"/>
      <c r="DS1079" s="230"/>
      <c r="EH1079" s="230"/>
      <c r="EP1079" s="457"/>
      <c r="EQ1079" s="457"/>
      <c r="ES1079" s="457"/>
      <c r="ET1079" s="457"/>
      <c r="EX1079" s="35"/>
      <c r="FD1079" s="612"/>
      <c r="FE1079" s="601"/>
      <c r="FF1079" s="93"/>
      <c r="FJ1079" s="589"/>
      <c r="FK1079" s="589"/>
      <c r="FM1079" s="591"/>
      <c r="FN1079" s="592"/>
      <c r="FP1079" s="602"/>
      <c r="FQ1079" s="544"/>
      <c r="FR1079" s="93"/>
      <c r="FS1079" s="101"/>
    </row>
    <row r="1080" spans="122:175" x14ac:dyDescent="0.25">
      <c r="DR1080" s="230"/>
      <c r="DS1080" s="230"/>
      <c r="EH1080" s="230"/>
      <c r="EP1080" s="457"/>
      <c r="EQ1080" s="457"/>
      <c r="ES1080" s="457"/>
      <c r="ET1080" s="457"/>
      <c r="EX1080" s="35"/>
      <c r="FD1080" s="612"/>
      <c r="FE1080" s="601"/>
      <c r="FF1080" s="93"/>
      <c r="FJ1080" s="589"/>
      <c r="FK1080" s="589"/>
      <c r="FM1080" s="591"/>
      <c r="FN1080" s="592"/>
      <c r="FP1080" s="602"/>
      <c r="FQ1080" s="544"/>
      <c r="FR1080" s="93"/>
      <c r="FS1080" s="101"/>
    </row>
    <row r="1081" spans="122:175" x14ac:dyDescent="0.25">
      <c r="DR1081" s="230"/>
      <c r="DS1081" s="230"/>
      <c r="EH1081" s="230"/>
      <c r="EP1081" s="457"/>
      <c r="EQ1081" s="457"/>
      <c r="ES1081" s="457"/>
      <c r="ET1081" s="457"/>
      <c r="EX1081" s="35"/>
      <c r="FD1081" s="612"/>
      <c r="FE1081" s="601"/>
      <c r="FF1081" s="93"/>
      <c r="FJ1081" s="589"/>
      <c r="FK1081" s="589"/>
      <c r="FM1081" s="591"/>
      <c r="FN1081" s="592"/>
      <c r="FP1081" s="602"/>
      <c r="FQ1081" s="544"/>
      <c r="FR1081" s="93"/>
      <c r="FS1081" s="101"/>
    </row>
    <row r="1082" spans="122:175" x14ac:dyDescent="0.25">
      <c r="DR1082" s="230"/>
      <c r="DS1082" s="230"/>
      <c r="EH1082" s="230"/>
      <c r="EP1082" s="457"/>
      <c r="EQ1082" s="457"/>
      <c r="ES1082" s="457"/>
      <c r="ET1082" s="457"/>
      <c r="EX1082" s="35"/>
      <c r="FD1082" s="612"/>
      <c r="FE1082" s="601"/>
      <c r="FF1082" s="93"/>
      <c r="FJ1082" s="589"/>
      <c r="FK1082" s="589"/>
      <c r="FM1082" s="591"/>
      <c r="FN1082" s="592"/>
      <c r="FP1082" s="602"/>
      <c r="FQ1082" s="544"/>
      <c r="FR1082" s="93"/>
      <c r="FS1082" s="101"/>
    </row>
    <row r="1083" spans="122:175" x14ac:dyDescent="0.25">
      <c r="DR1083" s="230"/>
      <c r="DS1083" s="230"/>
      <c r="EH1083" s="230"/>
      <c r="EP1083" s="457"/>
      <c r="EQ1083" s="457"/>
      <c r="ES1083" s="457"/>
      <c r="ET1083" s="457"/>
      <c r="EX1083" s="35"/>
      <c r="FD1083" s="612"/>
      <c r="FE1083" s="601"/>
      <c r="FF1083" s="93"/>
      <c r="FJ1083" s="589"/>
      <c r="FK1083" s="589"/>
      <c r="FM1083" s="591"/>
      <c r="FN1083" s="592"/>
      <c r="FP1083" s="602"/>
      <c r="FQ1083" s="544"/>
      <c r="FR1083" s="93"/>
      <c r="FS1083" s="101"/>
    </row>
    <row r="1084" spans="122:175" x14ac:dyDescent="0.25">
      <c r="DR1084" s="230"/>
      <c r="DS1084" s="230"/>
      <c r="EH1084" s="230"/>
      <c r="EP1084" s="457"/>
      <c r="EQ1084" s="457"/>
      <c r="ES1084" s="457"/>
      <c r="ET1084" s="457"/>
      <c r="EX1084" s="35"/>
      <c r="FD1084" s="612"/>
      <c r="FE1084" s="601"/>
      <c r="FF1084" s="93"/>
      <c r="FJ1084" s="589"/>
      <c r="FK1084" s="589"/>
      <c r="FM1084" s="591"/>
      <c r="FN1084" s="592"/>
      <c r="FP1084" s="602"/>
      <c r="FQ1084" s="544"/>
      <c r="FR1084" s="93"/>
      <c r="FS1084" s="101"/>
    </row>
    <row r="1085" spans="122:175" x14ac:dyDescent="0.25">
      <c r="DR1085" s="230"/>
      <c r="DS1085" s="230"/>
      <c r="EH1085" s="230"/>
      <c r="EP1085" s="457"/>
      <c r="EQ1085" s="457"/>
      <c r="ES1085" s="457"/>
      <c r="ET1085" s="457"/>
      <c r="EX1085" s="35"/>
      <c r="FD1085" s="612"/>
      <c r="FE1085" s="601"/>
      <c r="FF1085" s="93"/>
      <c r="FJ1085" s="589"/>
      <c r="FK1085" s="589"/>
      <c r="FM1085" s="591"/>
      <c r="FN1085" s="592"/>
      <c r="FP1085" s="602"/>
      <c r="FQ1085" s="544"/>
      <c r="FR1085" s="93"/>
      <c r="FS1085" s="101"/>
    </row>
    <row r="1086" spans="122:175" x14ac:dyDescent="0.25">
      <c r="DR1086" s="230"/>
      <c r="DS1086" s="230"/>
      <c r="EH1086" s="230"/>
      <c r="EP1086" s="457"/>
      <c r="EQ1086" s="457"/>
      <c r="ES1086" s="457"/>
      <c r="ET1086" s="457"/>
      <c r="EX1086" s="35"/>
      <c r="FD1086" s="612"/>
      <c r="FE1086" s="601"/>
      <c r="FF1086" s="93"/>
      <c r="FJ1086" s="589"/>
      <c r="FK1086" s="589"/>
      <c r="FM1086" s="591"/>
      <c r="FN1086" s="592"/>
      <c r="FP1086" s="602"/>
      <c r="FQ1086" s="544"/>
      <c r="FR1086" s="93"/>
      <c r="FS1086" s="101"/>
    </row>
    <row r="1087" spans="122:175" x14ac:dyDescent="0.25">
      <c r="DR1087" s="230"/>
      <c r="DS1087" s="230"/>
      <c r="EH1087" s="230"/>
      <c r="EP1087" s="457"/>
      <c r="EQ1087" s="457"/>
      <c r="ES1087" s="457"/>
      <c r="ET1087" s="457"/>
      <c r="EX1087" s="35"/>
      <c r="FD1087" s="612"/>
      <c r="FE1087" s="601"/>
      <c r="FF1087" s="93"/>
      <c r="FJ1087" s="589"/>
      <c r="FK1087" s="589"/>
      <c r="FM1087" s="591"/>
      <c r="FN1087" s="592"/>
      <c r="FP1087" s="602"/>
      <c r="FQ1087" s="544"/>
      <c r="FR1087" s="93"/>
      <c r="FS1087" s="101"/>
    </row>
    <row r="1088" spans="122:175" x14ac:dyDescent="0.25">
      <c r="DR1088" s="230"/>
      <c r="DS1088" s="230"/>
      <c r="EH1088" s="230"/>
      <c r="EP1088" s="457"/>
      <c r="EQ1088" s="457"/>
      <c r="ES1088" s="457"/>
      <c r="ET1088" s="457"/>
      <c r="EX1088" s="35"/>
      <c r="FD1088" s="612"/>
      <c r="FE1088" s="601"/>
      <c r="FF1088" s="93"/>
      <c r="FJ1088" s="589"/>
      <c r="FK1088" s="589"/>
      <c r="FM1088" s="591"/>
      <c r="FN1088" s="592"/>
      <c r="FP1088" s="602"/>
      <c r="FQ1088" s="544"/>
      <c r="FR1088" s="93"/>
      <c r="FS1088" s="101"/>
    </row>
    <row r="1089" spans="122:175" x14ac:dyDescent="0.25">
      <c r="DR1089" s="230"/>
      <c r="DS1089" s="230"/>
      <c r="EH1089" s="230"/>
      <c r="EP1089" s="457"/>
      <c r="EQ1089" s="457"/>
      <c r="ES1089" s="457"/>
      <c r="ET1089" s="457"/>
      <c r="EX1089" s="35"/>
      <c r="FD1089" s="612"/>
      <c r="FE1089" s="601"/>
      <c r="FF1089" s="93"/>
      <c r="FJ1089" s="589"/>
      <c r="FK1089" s="589"/>
      <c r="FM1089" s="591"/>
      <c r="FN1089" s="592"/>
      <c r="FP1089" s="602"/>
      <c r="FQ1089" s="544"/>
      <c r="FR1089" s="93"/>
      <c r="FS1089" s="101"/>
    </row>
    <row r="1090" spans="122:175" x14ac:dyDescent="0.25">
      <c r="DR1090" s="230"/>
      <c r="DS1090" s="230"/>
      <c r="EH1090" s="230"/>
      <c r="EP1090" s="457"/>
      <c r="EQ1090" s="457"/>
      <c r="ES1090" s="457"/>
      <c r="ET1090" s="457"/>
      <c r="EX1090" s="35"/>
      <c r="FD1090" s="612"/>
      <c r="FE1090" s="601"/>
      <c r="FF1090" s="93"/>
      <c r="FJ1090" s="589"/>
      <c r="FK1090" s="589"/>
      <c r="FM1090" s="591"/>
      <c r="FN1090" s="592"/>
      <c r="FP1090" s="602"/>
      <c r="FQ1090" s="544"/>
      <c r="FR1090" s="93"/>
      <c r="FS1090" s="101"/>
    </row>
    <row r="1091" spans="122:175" x14ac:dyDescent="0.25">
      <c r="DR1091" s="230"/>
      <c r="DS1091" s="230"/>
      <c r="EH1091" s="230"/>
      <c r="EP1091" s="457"/>
      <c r="EQ1091" s="457"/>
      <c r="ES1091" s="457"/>
      <c r="ET1091" s="457"/>
      <c r="EX1091" s="35"/>
      <c r="FD1091" s="612"/>
      <c r="FE1091" s="601"/>
      <c r="FF1091" s="93"/>
      <c r="FJ1091" s="589"/>
      <c r="FK1091" s="589"/>
      <c r="FM1091" s="591"/>
      <c r="FN1091" s="592"/>
      <c r="FP1091" s="602"/>
      <c r="FQ1091" s="544"/>
      <c r="FR1091" s="93"/>
      <c r="FS1091" s="101"/>
    </row>
    <row r="1092" spans="122:175" x14ac:dyDescent="0.25">
      <c r="DR1092" s="230"/>
      <c r="DS1092" s="230"/>
      <c r="EH1092" s="230"/>
      <c r="EP1092" s="457"/>
      <c r="EQ1092" s="457"/>
      <c r="ES1092" s="457"/>
      <c r="ET1092" s="457"/>
      <c r="EX1092" s="35"/>
      <c r="FD1092" s="612"/>
      <c r="FE1092" s="601"/>
      <c r="FF1092" s="93"/>
      <c r="FJ1092" s="589"/>
      <c r="FK1092" s="589"/>
      <c r="FM1092" s="591"/>
      <c r="FN1092" s="592"/>
      <c r="FP1092" s="602"/>
      <c r="FQ1092" s="544"/>
      <c r="FR1092" s="93"/>
      <c r="FS1092" s="101"/>
    </row>
    <row r="1093" spans="122:175" x14ac:dyDescent="0.25">
      <c r="DR1093" s="230"/>
      <c r="DS1093" s="230"/>
      <c r="EH1093" s="230"/>
      <c r="EP1093" s="457"/>
      <c r="EQ1093" s="457"/>
      <c r="ES1093" s="457"/>
      <c r="ET1093" s="457"/>
      <c r="EX1093" s="35"/>
      <c r="FD1093" s="612"/>
      <c r="FE1093" s="601"/>
      <c r="FF1093" s="93"/>
      <c r="FJ1093" s="589"/>
      <c r="FK1093" s="589"/>
      <c r="FM1093" s="591"/>
      <c r="FN1093" s="592"/>
      <c r="FP1093" s="602"/>
      <c r="FQ1093" s="544"/>
      <c r="FR1093" s="93"/>
      <c r="FS1093" s="101"/>
    </row>
    <row r="1094" spans="122:175" x14ac:dyDescent="0.25">
      <c r="DR1094" s="230"/>
      <c r="DS1094" s="230"/>
      <c r="EH1094" s="230"/>
      <c r="EP1094" s="457"/>
      <c r="EQ1094" s="457"/>
      <c r="ES1094" s="457"/>
      <c r="ET1094" s="457"/>
      <c r="EX1094" s="35"/>
      <c r="FD1094" s="612"/>
      <c r="FE1094" s="601"/>
      <c r="FF1094" s="93"/>
      <c r="FJ1094" s="589"/>
      <c r="FK1094" s="589"/>
      <c r="FM1094" s="591"/>
      <c r="FN1094" s="592"/>
      <c r="FP1094" s="602"/>
      <c r="FQ1094" s="544"/>
      <c r="FR1094" s="93"/>
      <c r="FS1094" s="101"/>
    </row>
    <row r="1095" spans="122:175" x14ac:dyDescent="0.25">
      <c r="DR1095" s="230"/>
      <c r="DS1095" s="230"/>
      <c r="EH1095" s="230"/>
      <c r="EP1095" s="457"/>
      <c r="EQ1095" s="457"/>
      <c r="ES1095" s="457"/>
      <c r="ET1095" s="457"/>
      <c r="EX1095" s="35"/>
      <c r="FD1095" s="612"/>
      <c r="FE1095" s="601"/>
      <c r="FF1095" s="93"/>
      <c r="FJ1095" s="589"/>
      <c r="FK1095" s="589"/>
      <c r="FM1095" s="591"/>
      <c r="FN1095" s="592"/>
      <c r="FP1095" s="602"/>
      <c r="FQ1095" s="544"/>
      <c r="FR1095" s="93"/>
      <c r="FS1095" s="101"/>
    </row>
    <row r="1096" spans="122:175" x14ac:dyDescent="0.25">
      <c r="DR1096" s="230"/>
      <c r="DS1096" s="230"/>
      <c r="EH1096" s="230"/>
      <c r="EP1096" s="457"/>
      <c r="EQ1096" s="457"/>
      <c r="ES1096" s="457"/>
      <c r="ET1096" s="457"/>
      <c r="EX1096" s="35"/>
      <c r="FD1096" s="612"/>
      <c r="FE1096" s="601"/>
      <c r="FF1096" s="93"/>
      <c r="FJ1096" s="589"/>
      <c r="FK1096" s="589"/>
      <c r="FM1096" s="591"/>
      <c r="FN1096" s="592"/>
      <c r="FP1096" s="602"/>
      <c r="FQ1096" s="544"/>
      <c r="FR1096" s="93"/>
      <c r="FS1096" s="101"/>
    </row>
    <row r="1097" spans="122:175" x14ac:dyDescent="0.25">
      <c r="DR1097" s="230"/>
      <c r="DS1097" s="230"/>
      <c r="EH1097" s="230"/>
      <c r="EP1097" s="457"/>
      <c r="EQ1097" s="457"/>
      <c r="ES1097" s="457"/>
      <c r="ET1097" s="457"/>
      <c r="EX1097" s="35"/>
      <c r="FD1097" s="612"/>
      <c r="FE1097" s="601"/>
      <c r="FF1097" s="93"/>
      <c r="FJ1097" s="589"/>
      <c r="FK1097" s="589"/>
      <c r="FM1097" s="591"/>
      <c r="FN1097" s="592"/>
      <c r="FP1097" s="602"/>
      <c r="FQ1097" s="544"/>
      <c r="FR1097" s="93"/>
      <c r="FS1097" s="101"/>
    </row>
    <row r="1098" spans="122:175" x14ac:dyDescent="0.25">
      <c r="DR1098" s="230"/>
      <c r="DS1098" s="230"/>
      <c r="EH1098" s="230"/>
      <c r="EP1098" s="457"/>
      <c r="EQ1098" s="457"/>
      <c r="ES1098" s="457"/>
      <c r="ET1098" s="457"/>
      <c r="EX1098" s="35"/>
      <c r="FD1098" s="612"/>
      <c r="FE1098" s="601"/>
      <c r="FF1098" s="93"/>
      <c r="FJ1098" s="589"/>
      <c r="FK1098" s="589"/>
      <c r="FM1098" s="591"/>
      <c r="FN1098" s="592"/>
      <c r="FP1098" s="602"/>
      <c r="FQ1098" s="544"/>
      <c r="FR1098" s="93"/>
      <c r="FS1098" s="101"/>
    </row>
    <row r="1099" spans="122:175" x14ac:dyDescent="0.25">
      <c r="DR1099" s="230"/>
      <c r="DS1099" s="230"/>
      <c r="EH1099" s="230"/>
      <c r="EP1099" s="457"/>
      <c r="EQ1099" s="457"/>
      <c r="ES1099" s="457"/>
      <c r="ET1099" s="457"/>
      <c r="EX1099" s="35"/>
      <c r="FD1099" s="612"/>
      <c r="FE1099" s="601"/>
      <c r="FF1099" s="93"/>
      <c r="FJ1099" s="589"/>
      <c r="FK1099" s="589"/>
      <c r="FM1099" s="591"/>
      <c r="FN1099" s="592"/>
      <c r="FP1099" s="602"/>
      <c r="FQ1099" s="544"/>
      <c r="FR1099" s="93"/>
      <c r="FS1099" s="101"/>
    </row>
    <row r="1100" spans="122:175" x14ac:dyDescent="0.25">
      <c r="DR1100" s="230"/>
      <c r="DS1100" s="230"/>
      <c r="EH1100" s="230"/>
      <c r="EP1100" s="457"/>
      <c r="EQ1100" s="457"/>
      <c r="ES1100" s="457"/>
      <c r="ET1100" s="457"/>
      <c r="EX1100" s="35"/>
      <c r="FD1100" s="612"/>
      <c r="FE1100" s="601"/>
      <c r="FF1100" s="93"/>
      <c r="FJ1100" s="589"/>
      <c r="FK1100" s="589"/>
      <c r="FM1100" s="591"/>
      <c r="FN1100" s="592"/>
      <c r="FP1100" s="602"/>
      <c r="FQ1100" s="544"/>
      <c r="FR1100" s="93"/>
      <c r="FS1100" s="101"/>
    </row>
    <row r="1101" spans="122:175" x14ac:dyDescent="0.25">
      <c r="DR1101" s="230"/>
      <c r="DS1101" s="230"/>
      <c r="EH1101" s="230"/>
      <c r="EP1101" s="457"/>
      <c r="EQ1101" s="457"/>
      <c r="ES1101" s="457"/>
      <c r="ET1101" s="457"/>
      <c r="EX1101" s="35"/>
      <c r="FD1101" s="612"/>
      <c r="FE1101" s="601"/>
      <c r="FF1101" s="93"/>
      <c r="FJ1101" s="589"/>
      <c r="FK1101" s="589"/>
      <c r="FM1101" s="591"/>
      <c r="FN1101" s="592"/>
      <c r="FP1101" s="602"/>
      <c r="FQ1101" s="544"/>
      <c r="FR1101" s="93"/>
      <c r="FS1101" s="101"/>
    </row>
    <row r="1102" spans="122:175" x14ac:dyDescent="0.25">
      <c r="DR1102" s="230"/>
      <c r="DS1102" s="230"/>
      <c r="EH1102" s="230"/>
      <c r="EP1102" s="457"/>
      <c r="EQ1102" s="457"/>
      <c r="ES1102" s="457"/>
      <c r="ET1102" s="457"/>
      <c r="EX1102" s="35"/>
      <c r="FD1102" s="612"/>
      <c r="FE1102" s="601"/>
      <c r="FF1102" s="93"/>
      <c r="FJ1102" s="589"/>
      <c r="FK1102" s="589"/>
      <c r="FM1102" s="591"/>
      <c r="FN1102" s="592"/>
      <c r="FP1102" s="602"/>
      <c r="FQ1102" s="544"/>
      <c r="FR1102" s="93"/>
      <c r="FS1102" s="101"/>
    </row>
    <row r="1103" spans="122:175" x14ac:dyDescent="0.25">
      <c r="DR1103" s="230"/>
      <c r="DS1103" s="230"/>
      <c r="EH1103" s="230"/>
      <c r="EP1103" s="457"/>
      <c r="EQ1103" s="457"/>
      <c r="ES1103" s="457"/>
      <c r="ET1103" s="457"/>
      <c r="EX1103" s="35"/>
      <c r="FD1103" s="612"/>
      <c r="FE1103" s="601"/>
      <c r="FF1103" s="93"/>
      <c r="FJ1103" s="589"/>
      <c r="FK1103" s="589"/>
      <c r="FM1103" s="591"/>
      <c r="FN1103" s="592"/>
      <c r="FP1103" s="602"/>
      <c r="FQ1103" s="544"/>
      <c r="FR1103" s="93"/>
      <c r="FS1103" s="101"/>
    </row>
    <row r="1104" spans="122:175" x14ac:dyDescent="0.25">
      <c r="DR1104" s="230"/>
      <c r="DS1104" s="230"/>
      <c r="EH1104" s="230"/>
      <c r="EP1104" s="457"/>
      <c r="EQ1104" s="457"/>
      <c r="ES1104" s="457"/>
      <c r="ET1104" s="457"/>
      <c r="EX1104" s="35"/>
      <c r="FD1104" s="612"/>
      <c r="FE1104" s="601"/>
      <c r="FF1104" s="93"/>
      <c r="FJ1104" s="589"/>
      <c r="FK1104" s="589"/>
      <c r="FM1104" s="591"/>
      <c r="FN1104" s="592"/>
      <c r="FP1104" s="602"/>
      <c r="FQ1104" s="544"/>
      <c r="FR1104" s="93"/>
      <c r="FS1104" s="101"/>
    </row>
    <row r="1105" spans="122:175" x14ac:dyDescent="0.25">
      <c r="DR1105" s="230"/>
      <c r="DS1105" s="230"/>
      <c r="EH1105" s="230"/>
      <c r="EP1105" s="457"/>
      <c r="EQ1105" s="457"/>
      <c r="ES1105" s="457"/>
      <c r="ET1105" s="457"/>
      <c r="EX1105" s="35"/>
      <c r="FD1105" s="612"/>
      <c r="FE1105" s="601"/>
      <c r="FF1105" s="93"/>
      <c r="FJ1105" s="589"/>
      <c r="FK1105" s="589"/>
      <c r="FM1105" s="591"/>
      <c r="FN1105" s="592"/>
      <c r="FP1105" s="602"/>
      <c r="FQ1105" s="544"/>
      <c r="FR1105" s="93"/>
      <c r="FS1105" s="101"/>
    </row>
    <row r="1106" spans="122:175" x14ac:dyDescent="0.25">
      <c r="DR1106" s="230"/>
      <c r="DS1106" s="230"/>
      <c r="EH1106" s="230"/>
      <c r="EP1106" s="457"/>
      <c r="EQ1106" s="457"/>
      <c r="ES1106" s="457"/>
      <c r="ET1106" s="457"/>
      <c r="EX1106" s="35"/>
      <c r="FD1106" s="612"/>
      <c r="FE1106" s="601"/>
      <c r="FF1106" s="93"/>
      <c r="FJ1106" s="589"/>
      <c r="FK1106" s="589"/>
      <c r="FM1106" s="591"/>
      <c r="FN1106" s="592"/>
      <c r="FP1106" s="602"/>
      <c r="FQ1106" s="544"/>
      <c r="FR1106" s="93"/>
      <c r="FS1106" s="101"/>
    </row>
    <row r="1107" spans="122:175" x14ac:dyDescent="0.25">
      <c r="DR1107" s="230"/>
      <c r="DS1107" s="230"/>
      <c r="EH1107" s="230"/>
      <c r="EP1107" s="457"/>
      <c r="EQ1107" s="457"/>
      <c r="ES1107" s="457"/>
      <c r="ET1107" s="457"/>
      <c r="EX1107" s="35"/>
      <c r="FD1107" s="612"/>
      <c r="FE1107" s="601"/>
      <c r="FF1107" s="93"/>
      <c r="FJ1107" s="589"/>
      <c r="FK1107" s="589"/>
      <c r="FM1107" s="591"/>
      <c r="FN1107" s="592"/>
      <c r="FP1107" s="602"/>
      <c r="FQ1107" s="544"/>
      <c r="FR1107" s="93"/>
      <c r="FS1107" s="101"/>
    </row>
    <row r="1108" spans="122:175" x14ac:dyDescent="0.25">
      <c r="DR1108" s="230"/>
      <c r="DS1108" s="230"/>
      <c r="EH1108" s="230"/>
      <c r="EP1108" s="457"/>
      <c r="EQ1108" s="457"/>
      <c r="ES1108" s="457"/>
      <c r="ET1108" s="457"/>
      <c r="EX1108" s="35"/>
      <c r="FD1108" s="612"/>
      <c r="FE1108" s="601"/>
      <c r="FF1108" s="93"/>
      <c r="FJ1108" s="589"/>
      <c r="FK1108" s="589"/>
      <c r="FM1108" s="591"/>
      <c r="FN1108" s="592"/>
      <c r="FP1108" s="602"/>
      <c r="FQ1108" s="544"/>
      <c r="FR1108" s="93"/>
      <c r="FS1108" s="101"/>
    </row>
    <row r="1109" spans="122:175" x14ac:dyDescent="0.25">
      <c r="DR1109" s="230"/>
      <c r="DS1109" s="230"/>
      <c r="EH1109" s="230"/>
      <c r="EP1109" s="457"/>
      <c r="EQ1109" s="457"/>
      <c r="ES1109" s="457"/>
      <c r="ET1109" s="457"/>
      <c r="EX1109" s="35"/>
      <c r="FD1109" s="612"/>
      <c r="FE1109" s="601"/>
      <c r="FF1109" s="93"/>
      <c r="FJ1109" s="589"/>
      <c r="FK1109" s="589"/>
      <c r="FM1109" s="591"/>
      <c r="FN1109" s="592"/>
      <c r="FP1109" s="602"/>
      <c r="FQ1109" s="544"/>
      <c r="FR1109" s="93"/>
      <c r="FS1109" s="101"/>
    </row>
    <row r="1110" spans="122:175" x14ac:dyDescent="0.25">
      <c r="DR1110" s="230"/>
      <c r="DS1110" s="230"/>
      <c r="EH1110" s="230"/>
      <c r="EP1110" s="457"/>
      <c r="EQ1110" s="457"/>
      <c r="ES1110" s="457"/>
      <c r="ET1110" s="457"/>
      <c r="EX1110" s="35"/>
      <c r="FD1110" s="612"/>
      <c r="FE1110" s="601"/>
      <c r="FF1110" s="93"/>
      <c r="FJ1110" s="589"/>
      <c r="FK1110" s="589"/>
      <c r="FM1110" s="591"/>
      <c r="FN1110" s="592"/>
      <c r="FP1110" s="602"/>
      <c r="FQ1110" s="544"/>
      <c r="FR1110" s="93"/>
      <c r="FS1110" s="101"/>
    </row>
    <row r="1111" spans="122:175" x14ac:dyDescent="0.25">
      <c r="DR1111" s="230"/>
      <c r="DS1111" s="230"/>
      <c r="EH1111" s="230"/>
      <c r="EP1111" s="457"/>
      <c r="EQ1111" s="457"/>
      <c r="ES1111" s="457"/>
      <c r="ET1111" s="457"/>
      <c r="EX1111" s="35"/>
      <c r="FD1111" s="612"/>
      <c r="FE1111" s="601"/>
      <c r="FF1111" s="93"/>
      <c r="FJ1111" s="589"/>
      <c r="FK1111" s="589"/>
      <c r="FM1111" s="591"/>
      <c r="FN1111" s="592"/>
      <c r="FP1111" s="602"/>
      <c r="FQ1111" s="544"/>
      <c r="FR1111" s="93"/>
      <c r="FS1111" s="101"/>
    </row>
    <row r="1112" spans="122:175" x14ac:dyDescent="0.25">
      <c r="DR1112" s="230"/>
      <c r="DS1112" s="230"/>
      <c r="EH1112" s="230"/>
      <c r="EP1112" s="457"/>
      <c r="EQ1112" s="457"/>
      <c r="ES1112" s="457"/>
      <c r="ET1112" s="457"/>
      <c r="EX1112" s="35"/>
      <c r="FD1112" s="612"/>
      <c r="FE1112" s="601"/>
      <c r="FF1112" s="93"/>
      <c r="FJ1112" s="589"/>
      <c r="FK1112" s="589"/>
      <c r="FM1112" s="591"/>
      <c r="FN1112" s="592"/>
      <c r="FP1112" s="602"/>
      <c r="FQ1112" s="544"/>
      <c r="FR1112" s="93"/>
      <c r="FS1112" s="101"/>
    </row>
    <row r="1113" spans="122:175" x14ac:dyDescent="0.25">
      <c r="DR1113" s="230"/>
      <c r="DS1113" s="230"/>
      <c r="EH1113" s="230"/>
      <c r="EP1113" s="457"/>
      <c r="EQ1113" s="457"/>
      <c r="ES1113" s="457"/>
      <c r="ET1113" s="457"/>
      <c r="EX1113" s="35"/>
      <c r="FD1113" s="612"/>
      <c r="FE1113" s="601"/>
      <c r="FF1113" s="93"/>
      <c r="FJ1113" s="589"/>
      <c r="FK1113" s="589"/>
      <c r="FM1113" s="591"/>
      <c r="FN1113" s="592"/>
      <c r="FP1113" s="602"/>
      <c r="FQ1113" s="544"/>
      <c r="FR1113" s="93"/>
      <c r="FS1113" s="101"/>
    </row>
    <row r="1114" spans="122:175" x14ac:dyDescent="0.25">
      <c r="DR1114" s="230"/>
      <c r="DS1114" s="230"/>
      <c r="EH1114" s="230"/>
      <c r="EP1114" s="457"/>
      <c r="EQ1114" s="457"/>
      <c r="ES1114" s="457"/>
      <c r="ET1114" s="457"/>
      <c r="EX1114" s="35"/>
      <c r="FD1114" s="612"/>
      <c r="FE1114" s="601"/>
      <c r="FF1114" s="93"/>
      <c r="FJ1114" s="589"/>
      <c r="FK1114" s="589"/>
      <c r="FM1114" s="591"/>
      <c r="FN1114" s="592"/>
      <c r="FP1114" s="602"/>
      <c r="FQ1114" s="544"/>
      <c r="FR1114" s="93"/>
      <c r="FS1114" s="101"/>
    </row>
    <row r="1115" spans="122:175" x14ac:dyDescent="0.25">
      <c r="DR1115" s="230"/>
      <c r="DS1115" s="230"/>
      <c r="EH1115" s="230"/>
      <c r="EP1115" s="457"/>
      <c r="EQ1115" s="457"/>
      <c r="ES1115" s="457"/>
      <c r="ET1115" s="457"/>
      <c r="EX1115" s="35"/>
      <c r="FD1115" s="612"/>
      <c r="FE1115" s="601"/>
      <c r="FF1115" s="93"/>
      <c r="FJ1115" s="589"/>
      <c r="FK1115" s="589"/>
      <c r="FM1115" s="591"/>
      <c r="FN1115" s="592"/>
      <c r="FP1115" s="602"/>
      <c r="FQ1115" s="544"/>
      <c r="FR1115" s="93"/>
      <c r="FS1115" s="101"/>
    </row>
    <row r="1116" spans="122:175" x14ac:dyDescent="0.25">
      <c r="DR1116" s="230"/>
      <c r="DS1116" s="230"/>
      <c r="EH1116" s="230"/>
      <c r="EP1116" s="457"/>
      <c r="EQ1116" s="457"/>
      <c r="ES1116" s="457"/>
      <c r="ET1116" s="457"/>
      <c r="EX1116" s="35"/>
      <c r="FD1116" s="612"/>
      <c r="FE1116" s="601"/>
      <c r="FF1116" s="93"/>
      <c r="FJ1116" s="589"/>
      <c r="FK1116" s="589"/>
      <c r="FM1116" s="591"/>
      <c r="FN1116" s="592"/>
      <c r="FP1116" s="602"/>
      <c r="FQ1116" s="544"/>
      <c r="FR1116" s="93"/>
      <c r="FS1116" s="101"/>
    </row>
    <row r="1117" spans="122:175" x14ac:dyDescent="0.25">
      <c r="DR1117" s="230"/>
      <c r="DS1117" s="230"/>
      <c r="EH1117" s="230"/>
      <c r="EP1117" s="457"/>
      <c r="EQ1117" s="457"/>
      <c r="ES1117" s="457"/>
      <c r="ET1117" s="457"/>
      <c r="EX1117" s="35"/>
      <c r="FD1117" s="612"/>
      <c r="FE1117" s="601"/>
      <c r="FF1117" s="93"/>
      <c r="FJ1117" s="589"/>
      <c r="FK1117" s="589"/>
      <c r="FM1117" s="591"/>
      <c r="FN1117" s="592"/>
      <c r="FP1117" s="602"/>
      <c r="FQ1117" s="544"/>
      <c r="FR1117" s="93"/>
      <c r="FS1117" s="101"/>
    </row>
    <row r="1118" spans="122:175" x14ac:dyDescent="0.25">
      <c r="DR1118" s="230"/>
      <c r="DS1118" s="230"/>
      <c r="EH1118" s="230"/>
      <c r="EP1118" s="457"/>
      <c r="EQ1118" s="457"/>
      <c r="ES1118" s="457"/>
      <c r="ET1118" s="457"/>
      <c r="EX1118" s="35"/>
      <c r="FD1118" s="612"/>
      <c r="FE1118" s="601"/>
      <c r="FF1118" s="93"/>
      <c r="FJ1118" s="589"/>
      <c r="FK1118" s="589"/>
      <c r="FM1118" s="591"/>
      <c r="FN1118" s="592"/>
      <c r="FP1118" s="602"/>
      <c r="FQ1118" s="544"/>
      <c r="FR1118" s="93"/>
      <c r="FS1118" s="101"/>
    </row>
    <row r="1119" spans="122:175" x14ac:dyDescent="0.25">
      <c r="DR1119" s="230"/>
      <c r="DS1119" s="230"/>
      <c r="EH1119" s="230"/>
      <c r="EP1119" s="457"/>
      <c r="EQ1119" s="457"/>
      <c r="ES1119" s="457"/>
      <c r="ET1119" s="457"/>
      <c r="EX1119" s="35"/>
      <c r="FD1119" s="612"/>
      <c r="FE1119" s="601"/>
      <c r="FF1119" s="93"/>
      <c r="FJ1119" s="589"/>
      <c r="FK1119" s="589"/>
      <c r="FM1119" s="591"/>
      <c r="FN1119" s="592"/>
      <c r="FP1119" s="602"/>
      <c r="FQ1119" s="544"/>
      <c r="FR1119" s="93"/>
      <c r="FS1119" s="101"/>
    </row>
    <row r="1120" spans="122:175" x14ac:dyDescent="0.25">
      <c r="DR1120" s="230"/>
      <c r="DS1120" s="230"/>
      <c r="EH1120" s="230"/>
      <c r="EP1120" s="457"/>
      <c r="EQ1120" s="457"/>
      <c r="ES1120" s="457"/>
      <c r="ET1120" s="457"/>
      <c r="EX1120" s="35"/>
      <c r="FD1120" s="612"/>
      <c r="FE1120" s="601"/>
      <c r="FF1120" s="93"/>
      <c r="FJ1120" s="589"/>
      <c r="FK1120" s="589"/>
      <c r="FM1120" s="591"/>
      <c r="FN1120" s="592"/>
      <c r="FP1120" s="602"/>
      <c r="FQ1120" s="544"/>
      <c r="FR1120" s="93"/>
      <c r="FS1120" s="101"/>
    </row>
    <row r="1121" spans="122:175" x14ac:dyDescent="0.25">
      <c r="DR1121" s="230"/>
      <c r="DS1121" s="230"/>
      <c r="EH1121" s="230"/>
      <c r="EP1121" s="457"/>
      <c r="EQ1121" s="457"/>
      <c r="ES1121" s="457"/>
      <c r="ET1121" s="457"/>
      <c r="EX1121" s="35"/>
      <c r="FD1121" s="612"/>
      <c r="FE1121" s="601"/>
      <c r="FF1121" s="93"/>
      <c r="FJ1121" s="589"/>
      <c r="FK1121" s="589"/>
      <c r="FM1121" s="591"/>
      <c r="FN1121" s="592"/>
      <c r="FP1121" s="602"/>
      <c r="FQ1121" s="544"/>
      <c r="FR1121" s="93"/>
      <c r="FS1121" s="101"/>
    </row>
    <row r="1122" spans="122:175" x14ac:dyDescent="0.25">
      <c r="DR1122" s="230"/>
      <c r="DS1122" s="230"/>
      <c r="EH1122" s="230"/>
      <c r="EP1122" s="457"/>
      <c r="EQ1122" s="457"/>
      <c r="ES1122" s="457"/>
      <c r="ET1122" s="457"/>
      <c r="EX1122" s="35"/>
      <c r="FD1122" s="612"/>
      <c r="FE1122" s="601"/>
      <c r="FF1122" s="93"/>
      <c r="FJ1122" s="589"/>
      <c r="FK1122" s="589"/>
      <c r="FM1122" s="591"/>
      <c r="FN1122" s="592"/>
      <c r="FP1122" s="602"/>
      <c r="FQ1122" s="544"/>
      <c r="FR1122" s="93"/>
      <c r="FS1122" s="101"/>
    </row>
    <row r="1123" spans="122:175" x14ac:dyDescent="0.25">
      <c r="DR1123" s="230"/>
      <c r="DS1123" s="230"/>
      <c r="EH1123" s="230"/>
      <c r="EP1123" s="457"/>
      <c r="EQ1123" s="457"/>
      <c r="ES1123" s="457"/>
      <c r="ET1123" s="457"/>
      <c r="EX1123" s="35"/>
      <c r="FD1123" s="612"/>
      <c r="FE1123" s="601"/>
      <c r="FF1123" s="93"/>
      <c r="FJ1123" s="589"/>
      <c r="FK1123" s="589"/>
      <c r="FM1123" s="591"/>
      <c r="FN1123" s="592"/>
      <c r="FP1123" s="602"/>
      <c r="FQ1123" s="544"/>
      <c r="FR1123" s="93"/>
      <c r="FS1123" s="101"/>
    </row>
    <row r="1124" spans="122:175" x14ac:dyDescent="0.25">
      <c r="DR1124" s="230"/>
      <c r="DS1124" s="230"/>
      <c r="EH1124" s="230"/>
      <c r="EP1124" s="457"/>
      <c r="EQ1124" s="457"/>
      <c r="ES1124" s="457"/>
      <c r="ET1124" s="457"/>
      <c r="EX1124" s="35"/>
      <c r="FD1124" s="612"/>
      <c r="FE1124" s="601"/>
      <c r="FF1124" s="93"/>
      <c r="FJ1124" s="589"/>
      <c r="FK1124" s="589"/>
      <c r="FM1124" s="591"/>
      <c r="FN1124" s="592"/>
      <c r="FP1124" s="602"/>
      <c r="FQ1124" s="544"/>
      <c r="FR1124" s="93"/>
      <c r="FS1124" s="101"/>
    </row>
    <row r="1125" spans="122:175" x14ac:dyDescent="0.25">
      <c r="DR1125" s="230"/>
      <c r="DS1125" s="230"/>
      <c r="EH1125" s="230"/>
      <c r="EP1125" s="457"/>
      <c r="EQ1125" s="457"/>
      <c r="ES1125" s="457"/>
      <c r="ET1125" s="457"/>
      <c r="EX1125" s="35"/>
      <c r="FD1125" s="612"/>
      <c r="FE1125" s="601"/>
      <c r="FF1125" s="93"/>
      <c r="FJ1125" s="589"/>
      <c r="FK1125" s="589"/>
      <c r="FM1125" s="591"/>
      <c r="FN1125" s="592"/>
      <c r="FP1125" s="602"/>
      <c r="FQ1125" s="544"/>
      <c r="FR1125" s="93"/>
      <c r="FS1125" s="101"/>
    </row>
    <row r="1126" spans="122:175" x14ac:dyDescent="0.25">
      <c r="DR1126" s="230"/>
      <c r="DS1126" s="230"/>
      <c r="EH1126" s="230"/>
      <c r="EP1126" s="457"/>
      <c r="EQ1126" s="457"/>
      <c r="ES1126" s="457"/>
      <c r="ET1126" s="457"/>
      <c r="EX1126" s="35"/>
      <c r="FD1126" s="612"/>
      <c r="FE1126" s="601"/>
      <c r="FF1126" s="93"/>
      <c r="FJ1126" s="589"/>
      <c r="FK1126" s="589"/>
      <c r="FM1126" s="591"/>
      <c r="FN1126" s="592"/>
      <c r="FP1126" s="602"/>
      <c r="FQ1126" s="544"/>
      <c r="FR1126" s="93"/>
      <c r="FS1126" s="101"/>
    </row>
    <row r="1127" spans="122:175" x14ac:dyDescent="0.25">
      <c r="DR1127" s="230"/>
      <c r="DS1127" s="230"/>
      <c r="EH1127" s="230"/>
      <c r="EP1127" s="457"/>
      <c r="EQ1127" s="457"/>
      <c r="ES1127" s="457"/>
      <c r="ET1127" s="457"/>
      <c r="EX1127" s="35"/>
      <c r="FD1127" s="612"/>
      <c r="FE1127" s="601"/>
      <c r="FF1127" s="93"/>
      <c r="FJ1127" s="589"/>
      <c r="FK1127" s="589"/>
      <c r="FM1127" s="591"/>
      <c r="FN1127" s="592"/>
      <c r="FP1127" s="602"/>
      <c r="FQ1127" s="544"/>
      <c r="FR1127" s="93"/>
      <c r="FS1127" s="101"/>
    </row>
    <row r="1128" spans="122:175" x14ac:dyDescent="0.25">
      <c r="DR1128" s="230"/>
      <c r="DS1128" s="230"/>
      <c r="EH1128" s="230"/>
      <c r="EP1128" s="457"/>
      <c r="EQ1128" s="457"/>
      <c r="ES1128" s="457"/>
      <c r="ET1128" s="457"/>
      <c r="EX1128" s="35"/>
      <c r="FD1128" s="612"/>
      <c r="FE1128" s="601"/>
      <c r="FF1128" s="93"/>
      <c r="FJ1128" s="589"/>
      <c r="FK1128" s="589"/>
      <c r="FM1128" s="591"/>
      <c r="FN1128" s="592"/>
      <c r="FP1128" s="602"/>
      <c r="FQ1128" s="544"/>
      <c r="FR1128" s="93"/>
      <c r="FS1128" s="101"/>
    </row>
    <row r="1129" spans="122:175" x14ac:dyDescent="0.25">
      <c r="DR1129" s="230"/>
      <c r="DS1129" s="230"/>
      <c r="EH1129" s="230"/>
      <c r="EP1129" s="457"/>
      <c r="EQ1129" s="457"/>
      <c r="ES1129" s="457"/>
      <c r="ET1129" s="457"/>
      <c r="EX1129" s="35"/>
      <c r="FD1129" s="612"/>
      <c r="FE1129" s="601"/>
      <c r="FF1129" s="93"/>
      <c r="FJ1129" s="589"/>
      <c r="FK1129" s="589"/>
      <c r="FM1129" s="591"/>
      <c r="FN1129" s="592"/>
      <c r="FP1129" s="602"/>
      <c r="FQ1129" s="544"/>
      <c r="FR1129" s="93"/>
      <c r="FS1129" s="101"/>
    </row>
    <row r="1130" spans="122:175" x14ac:dyDescent="0.25">
      <c r="DR1130" s="230"/>
      <c r="DS1130" s="230"/>
      <c r="EH1130" s="230"/>
      <c r="EP1130" s="457"/>
      <c r="EQ1130" s="457"/>
      <c r="ES1130" s="457"/>
      <c r="ET1130" s="457"/>
      <c r="EX1130" s="35"/>
      <c r="FD1130" s="612"/>
      <c r="FE1130" s="601"/>
      <c r="FF1130" s="93"/>
      <c r="FJ1130" s="589"/>
      <c r="FK1130" s="589"/>
      <c r="FM1130" s="591"/>
      <c r="FN1130" s="592"/>
      <c r="FP1130" s="602"/>
      <c r="FQ1130" s="544"/>
      <c r="FR1130" s="93"/>
      <c r="FS1130" s="101"/>
    </row>
    <row r="1131" spans="122:175" x14ac:dyDescent="0.25">
      <c r="DR1131" s="230"/>
      <c r="DS1131" s="230"/>
      <c r="EH1131" s="230"/>
      <c r="EP1131" s="457"/>
      <c r="EQ1131" s="457"/>
      <c r="ES1131" s="457"/>
      <c r="ET1131" s="457"/>
      <c r="EX1131" s="35"/>
      <c r="FD1131" s="612"/>
      <c r="FE1131" s="601"/>
      <c r="FF1131" s="93"/>
      <c r="FJ1131" s="589"/>
      <c r="FK1131" s="589"/>
      <c r="FM1131" s="591"/>
      <c r="FN1131" s="592"/>
      <c r="FP1131" s="602"/>
      <c r="FQ1131" s="544"/>
      <c r="FR1131" s="93"/>
      <c r="FS1131" s="101"/>
    </row>
    <row r="1132" spans="122:175" x14ac:dyDescent="0.25">
      <c r="DR1132" s="230"/>
      <c r="DS1132" s="230"/>
      <c r="EH1132" s="230"/>
      <c r="EP1132" s="457"/>
      <c r="EQ1132" s="457"/>
      <c r="ES1132" s="457"/>
      <c r="ET1132" s="457"/>
      <c r="EX1132" s="35"/>
      <c r="FD1132" s="612"/>
      <c r="FE1132" s="601"/>
      <c r="FF1132" s="93"/>
      <c r="FJ1132" s="589"/>
      <c r="FK1132" s="589"/>
      <c r="FM1132" s="591"/>
      <c r="FN1132" s="592"/>
      <c r="FP1132" s="602"/>
      <c r="FQ1132" s="544"/>
      <c r="FR1132" s="93"/>
      <c r="FS1132" s="101"/>
    </row>
    <row r="1133" spans="122:175" x14ac:dyDescent="0.25">
      <c r="DR1133" s="230"/>
      <c r="DS1133" s="230"/>
      <c r="EH1133" s="230"/>
      <c r="EP1133" s="457"/>
      <c r="EQ1133" s="457"/>
      <c r="ES1133" s="457"/>
      <c r="ET1133" s="457"/>
      <c r="EX1133" s="35"/>
      <c r="FD1133" s="612"/>
      <c r="FE1133" s="601"/>
      <c r="FF1133" s="93"/>
      <c r="FJ1133" s="589"/>
      <c r="FK1133" s="589"/>
      <c r="FM1133" s="591"/>
      <c r="FN1133" s="592"/>
      <c r="FP1133" s="602"/>
      <c r="FQ1133" s="544"/>
      <c r="FR1133" s="93"/>
      <c r="FS1133" s="101"/>
    </row>
    <row r="1134" spans="122:175" x14ac:dyDescent="0.25">
      <c r="DR1134" s="230"/>
      <c r="DS1134" s="230"/>
      <c r="EH1134" s="230"/>
      <c r="EP1134" s="457"/>
      <c r="EQ1134" s="457"/>
      <c r="ES1134" s="457"/>
      <c r="ET1134" s="457"/>
      <c r="EX1134" s="35"/>
      <c r="FD1134" s="612"/>
      <c r="FE1134" s="601"/>
      <c r="FF1134" s="93"/>
      <c r="FJ1134" s="589"/>
      <c r="FK1134" s="589"/>
      <c r="FM1134" s="591"/>
      <c r="FN1134" s="592"/>
      <c r="FP1134" s="602"/>
      <c r="FQ1134" s="544"/>
      <c r="FR1134" s="93"/>
      <c r="FS1134" s="101"/>
    </row>
    <row r="1135" spans="122:175" x14ac:dyDescent="0.25">
      <c r="DR1135" s="230"/>
      <c r="DS1135" s="230"/>
      <c r="EH1135" s="230"/>
      <c r="EP1135" s="457"/>
      <c r="EQ1135" s="457"/>
      <c r="ES1135" s="457"/>
      <c r="ET1135" s="457"/>
      <c r="EX1135" s="35"/>
      <c r="FD1135" s="612"/>
      <c r="FE1135" s="601"/>
      <c r="FF1135" s="93"/>
      <c r="FJ1135" s="589"/>
      <c r="FK1135" s="589"/>
      <c r="FM1135" s="591"/>
      <c r="FN1135" s="592"/>
      <c r="FP1135" s="602"/>
      <c r="FQ1135" s="544"/>
      <c r="FR1135" s="93"/>
      <c r="FS1135" s="101"/>
    </row>
    <row r="1136" spans="122:175" x14ac:dyDescent="0.25">
      <c r="DR1136" s="230"/>
      <c r="DS1136" s="230"/>
      <c r="EH1136" s="230"/>
      <c r="EP1136" s="457"/>
      <c r="EQ1136" s="457"/>
      <c r="ES1136" s="457"/>
      <c r="ET1136" s="457"/>
      <c r="EX1136" s="35"/>
      <c r="FD1136" s="612"/>
      <c r="FE1136" s="601"/>
      <c r="FF1136" s="93"/>
      <c r="FJ1136" s="589"/>
      <c r="FK1136" s="589"/>
      <c r="FM1136" s="591"/>
      <c r="FN1136" s="592"/>
      <c r="FP1136" s="602"/>
      <c r="FQ1136" s="544"/>
      <c r="FR1136" s="93"/>
      <c r="FS1136" s="101"/>
    </row>
    <row r="1137" spans="122:175" x14ac:dyDescent="0.25">
      <c r="DR1137" s="230"/>
      <c r="DS1137" s="230"/>
      <c r="EH1137" s="230"/>
      <c r="EP1137" s="457"/>
      <c r="EQ1137" s="457"/>
      <c r="ES1137" s="457"/>
      <c r="ET1137" s="457"/>
      <c r="EX1137" s="35"/>
      <c r="FD1137" s="612"/>
      <c r="FE1137" s="601"/>
      <c r="FF1137" s="93"/>
      <c r="FJ1137" s="589"/>
      <c r="FK1137" s="589"/>
      <c r="FM1137" s="591"/>
      <c r="FN1137" s="592"/>
      <c r="FP1137" s="602"/>
      <c r="FQ1137" s="544"/>
      <c r="FR1137" s="93"/>
      <c r="FS1137" s="101"/>
    </row>
    <row r="1138" spans="122:175" x14ac:dyDescent="0.25">
      <c r="DR1138" s="230"/>
      <c r="DS1138" s="230"/>
      <c r="EH1138" s="230"/>
      <c r="EP1138" s="457"/>
      <c r="EQ1138" s="457"/>
      <c r="ES1138" s="457"/>
      <c r="ET1138" s="457"/>
      <c r="EX1138" s="35"/>
      <c r="FD1138" s="612"/>
      <c r="FE1138" s="601"/>
      <c r="FF1138" s="93"/>
      <c r="FJ1138" s="589"/>
      <c r="FK1138" s="589"/>
      <c r="FM1138" s="591"/>
      <c r="FN1138" s="592"/>
      <c r="FP1138" s="602"/>
      <c r="FQ1138" s="544"/>
      <c r="FR1138" s="93"/>
      <c r="FS1138" s="101"/>
    </row>
    <row r="1139" spans="122:175" x14ac:dyDescent="0.25">
      <c r="DR1139" s="230"/>
      <c r="DS1139" s="230"/>
      <c r="EH1139" s="230"/>
      <c r="EP1139" s="457"/>
      <c r="EQ1139" s="457"/>
      <c r="ES1139" s="457"/>
      <c r="ET1139" s="457"/>
      <c r="EX1139" s="35"/>
      <c r="FD1139" s="612"/>
      <c r="FE1139" s="601"/>
      <c r="FF1139" s="93"/>
      <c r="FJ1139" s="589"/>
      <c r="FK1139" s="589"/>
      <c r="FM1139" s="591"/>
      <c r="FN1139" s="592"/>
      <c r="FP1139" s="602"/>
      <c r="FQ1139" s="544"/>
      <c r="FR1139" s="93"/>
      <c r="FS1139" s="101"/>
    </row>
    <row r="1140" spans="122:175" x14ac:dyDescent="0.25">
      <c r="DR1140" s="230"/>
      <c r="DS1140" s="230"/>
      <c r="EH1140" s="230"/>
      <c r="EP1140" s="457"/>
      <c r="EQ1140" s="457"/>
      <c r="ES1140" s="457"/>
      <c r="ET1140" s="457"/>
      <c r="EX1140" s="35"/>
      <c r="FD1140" s="612"/>
      <c r="FE1140" s="601"/>
      <c r="FF1140" s="93"/>
      <c r="FJ1140" s="589"/>
      <c r="FK1140" s="589"/>
      <c r="FM1140" s="591"/>
      <c r="FN1140" s="592"/>
      <c r="FP1140" s="602"/>
      <c r="FQ1140" s="544"/>
      <c r="FR1140" s="93"/>
      <c r="FS1140" s="101"/>
    </row>
    <row r="1141" spans="122:175" x14ac:dyDescent="0.25">
      <c r="DR1141" s="230"/>
      <c r="DS1141" s="230"/>
      <c r="EH1141" s="230"/>
      <c r="EP1141" s="457"/>
      <c r="EQ1141" s="457"/>
      <c r="ES1141" s="457"/>
      <c r="ET1141" s="457"/>
      <c r="EX1141" s="35"/>
      <c r="FD1141" s="612"/>
      <c r="FE1141" s="601"/>
      <c r="FF1141" s="93"/>
      <c r="FJ1141" s="589"/>
      <c r="FK1141" s="589"/>
      <c r="FM1141" s="591"/>
      <c r="FN1141" s="592"/>
      <c r="FP1141" s="602"/>
      <c r="FQ1141" s="544"/>
      <c r="FR1141" s="93"/>
      <c r="FS1141" s="101"/>
    </row>
    <row r="1142" spans="122:175" x14ac:dyDescent="0.25">
      <c r="DR1142" s="230"/>
      <c r="DS1142" s="230"/>
      <c r="EH1142" s="230"/>
      <c r="EP1142" s="457"/>
      <c r="EQ1142" s="457"/>
      <c r="ES1142" s="457"/>
      <c r="ET1142" s="457"/>
      <c r="EX1142" s="35"/>
      <c r="FD1142" s="612"/>
      <c r="FE1142" s="601"/>
      <c r="FF1142" s="93"/>
      <c r="FJ1142" s="589"/>
      <c r="FK1142" s="589"/>
      <c r="FM1142" s="591"/>
      <c r="FN1142" s="592"/>
      <c r="FP1142" s="602"/>
      <c r="FQ1142" s="544"/>
      <c r="FR1142" s="93"/>
      <c r="FS1142" s="101"/>
    </row>
    <row r="1143" spans="122:175" x14ac:dyDescent="0.25">
      <c r="DR1143" s="230"/>
      <c r="DS1143" s="230"/>
      <c r="EH1143" s="230"/>
      <c r="EP1143" s="457"/>
      <c r="EQ1143" s="457"/>
      <c r="ES1143" s="457"/>
      <c r="ET1143" s="457"/>
      <c r="EX1143" s="35"/>
      <c r="FD1143" s="612"/>
      <c r="FE1143" s="601"/>
      <c r="FF1143" s="93"/>
      <c r="FJ1143" s="589"/>
      <c r="FK1143" s="589"/>
      <c r="FM1143" s="591"/>
      <c r="FN1143" s="592"/>
      <c r="FP1143" s="602"/>
      <c r="FQ1143" s="544"/>
      <c r="FR1143" s="93"/>
      <c r="FS1143" s="101"/>
    </row>
    <row r="1144" spans="122:175" x14ac:dyDescent="0.25">
      <c r="DR1144" s="230"/>
      <c r="DS1144" s="230"/>
      <c r="EH1144" s="230"/>
      <c r="EP1144" s="457"/>
      <c r="EQ1144" s="457"/>
      <c r="ES1144" s="457"/>
      <c r="ET1144" s="457"/>
      <c r="EX1144" s="35"/>
      <c r="FD1144" s="612"/>
      <c r="FE1144" s="601"/>
      <c r="FF1144" s="93"/>
      <c r="FJ1144" s="589"/>
      <c r="FK1144" s="589"/>
      <c r="FM1144" s="591"/>
      <c r="FN1144" s="592"/>
      <c r="FP1144" s="602"/>
      <c r="FQ1144" s="544"/>
      <c r="FR1144" s="93"/>
      <c r="FS1144" s="101"/>
    </row>
    <row r="1145" spans="122:175" x14ac:dyDescent="0.25">
      <c r="DR1145" s="230"/>
      <c r="DS1145" s="230"/>
      <c r="EH1145" s="230"/>
      <c r="EP1145" s="457"/>
      <c r="EQ1145" s="457"/>
      <c r="ES1145" s="457"/>
      <c r="ET1145" s="457"/>
      <c r="EX1145" s="35"/>
      <c r="FD1145" s="612"/>
      <c r="FE1145" s="601"/>
      <c r="FF1145" s="93"/>
      <c r="FJ1145" s="589"/>
      <c r="FK1145" s="589"/>
      <c r="FM1145" s="591"/>
      <c r="FN1145" s="592"/>
      <c r="FP1145" s="602"/>
      <c r="FQ1145" s="544"/>
      <c r="FR1145" s="93"/>
      <c r="FS1145" s="101"/>
    </row>
    <row r="1146" spans="122:175" x14ac:dyDescent="0.25">
      <c r="DR1146" s="230"/>
      <c r="DS1146" s="230"/>
      <c r="EH1146" s="230"/>
      <c r="EP1146" s="457"/>
      <c r="EQ1146" s="457"/>
      <c r="ES1146" s="457"/>
      <c r="ET1146" s="457"/>
      <c r="EX1146" s="35"/>
      <c r="FD1146" s="612"/>
      <c r="FE1146" s="601"/>
      <c r="FF1146" s="93"/>
      <c r="FJ1146" s="589"/>
      <c r="FK1146" s="589"/>
      <c r="FM1146" s="591"/>
      <c r="FN1146" s="592"/>
      <c r="FP1146" s="602"/>
      <c r="FQ1146" s="544"/>
      <c r="FR1146" s="93"/>
      <c r="FS1146" s="101"/>
    </row>
    <row r="1147" spans="122:175" x14ac:dyDescent="0.25">
      <c r="DR1147" s="230"/>
      <c r="DS1147" s="230"/>
      <c r="EH1147" s="230"/>
      <c r="EP1147" s="457"/>
      <c r="EQ1147" s="457"/>
      <c r="ES1147" s="457"/>
      <c r="ET1147" s="457"/>
      <c r="EX1147" s="35"/>
      <c r="FD1147" s="612"/>
      <c r="FE1147" s="601"/>
      <c r="FF1147" s="93"/>
      <c r="FJ1147" s="589"/>
      <c r="FK1147" s="589"/>
      <c r="FM1147" s="591"/>
      <c r="FN1147" s="592"/>
      <c r="FP1147" s="602"/>
      <c r="FQ1147" s="544"/>
      <c r="FR1147" s="93"/>
      <c r="FS1147" s="101"/>
    </row>
    <row r="1148" spans="122:175" x14ac:dyDescent="0.25">
      <c r="DR1148" s="230"/>
      <c r="DS1148" s="230"/>
      <c r="EH1148" s="230"/>
      <c r="EP1148" s="457"/>
      <c r="EQ1148" s="457"/>
      <c r="ES1148" s="457"/>
      <c r="ET1148" s="457"/>
      <c r="EX1148" s="35"/>
      <c r="FD1148" s="612"/>
      <c r="FE1148" s="601"/>
      <c r="FF1148" s="93"/>
      <c r="FJ1148" s="589"/>
      <c r="FK1148" s="589"/>
      <c r="FM1148" s="591"/>
      <c r="FN1148" s="592"/>
      <c r="FP1148" s="602"/>
      <c r="FQ1148" s="544"/>
      <c r="FR1148" s="93"/>
      <c r="FS1148" s="101"/>
    </row>
    <row r="1149" spans="122:175" x14ac:dyDescent="0.25">
      <c r="DR1149" s="230"/>
      <c r="DS1149" s="230"/>
      <c r="EH1149" s="230"/>
      <c r="EP1149" s="457"/>
      <c r="EQ1149" s="457"/>
      <c r="ES1149" s="457"/>
      <c r="ET1149" s="457"/>
      <c r="EX1149" s="35"/>
      <c r="FD1149" s="612"/>
      <c r="FE1149" s="601"/>
      <c r="FF1149" s="93"/>
      <c r="FJ1149" s="589"/>
      <c r="FK1149" s="589"/>
      <c r="FM1149" s="591"/>
      <c r="FN1149" s="592"/>
      <c r="FP1149" s="602"/>
      <c r="FQ1149" s="544"/>
      <c r="FR1149" s="93"/>
      <c r="FS1149" s="101"/>
    </row>
    <row r="1150" spans="122:175" x14ac:dyDescent="0.25">
      <c r="DR1150" s="230"/>
      <c r="DS1150" s="230"/>
      <c r="EH1150" s="230"/>
      <c r="EP1150" s="457"/>
      <c r="EQ1150" s="457"/>
      <c r="ES1150" s="457"/>
      <c r="ET1150" s="457"/>
      <c r="EX1150" s="35"/>
      <c r="FD1150" s="612"/>
      <c r="FE1150" s="601"/>
      <c r="FF1150" s="93"/>
      <c r="FJ1150" s="589"/>
      <c r="FK1150" s="589"/>
      <c r="FM1150" s="591"/>
      <c r="FN1150" s="592"/>
      <c r="FP1150" s="602"/>
      <c r="FQ1150" s="544"/>
      <c r="FR1150" s="93"/>
      <c r="FS1150" s="101"/>
    </row>
    <row r="1151" spans="122:175" x14ac:dyDescent="0.25">
      <c r="DR1151" s="230"/>
      <c r="DS1151" s="230"/>
      <c r="EH1151" s="230"/>
      <c r="EP1151" s="457"/>
      <c r="EQ1151" s="457"/>
      <c r="ES1151" s="457"/>
      <c r="ET1151" s="457"/>
      <c r="EX1151" s="35"/>
      <c r="FD1151" s="612"/>
      <c r="FE1151" s="601"/>
      <c r="FF1151" s="93"/>
      <c r="FJ1151" s="589"/>
      <c r="FK1151" s="589"/>
      <c r="FM1151" s="591"/>
      <c r="FN1151" s="592"/>
      <c r="FP1151" s="602"/>
      <c r="FQ1151" s="544"/>
      <c r="FR1151" s="93"/>
      <c r="FS1151" s="101"/>
    </row>
    <row r="1152" spans="122:175" x14ac:dyDescent="0.25">
      <c r="DR1152" s="230"/>
      <c r="DS1152" s="230"/>
      <c r="EH1152" s="230"/>
      <c r="EP1152" s="457"/>
      <c r="EQ1152" s="457"/>
      <c r="ES1152" s="457"/>
      <c r="ET1152" s="457"/>
      <c r="EX1152" s="35"/>
      <c r="FD1152" s="612"/>
      <c r="FE1152" s="601"/>
      <c r="FF1152" s="93"/>
      <c r="FJ1152" s="589"/>
      <c r="FK1152" s="589"/>
      <c r="FM1152" s="591"/>
      <c r="FN1152" s="592"/>
      <c r="FP1152" s="602"/>
      <c r="FQ1152" s="544"/>
      <c r="FR1152" s="93"/>
      <c r="FS1152" s="101"/>
    </row>
    <row r="1153" spans="122:175" x14ac:dyDescent="0.25">
      <c r="DR1153" s="230"/>
      <c r="DS1153" s="230"/>
      <c r="EH1153" s="230"/>
      <c r="EP1153" s="457"/>
      <c r="EQ1153" s="457"/>
      <c r="ES1153" s="457"/>
      <c r="ET1153" s="457"/>
      <c r="EX1153" s="35"/>
      <c r="FD1153" s="612"/>
      <c r="FE1153" s="601"/>
      <c r="FF1153" s="93"/>
      <c r="FJ1153" s="589"/>
      <c r="FK1153" s="589"/>
      <c r="FM1153" s="591"/>
      <c r="FN1153" s="592"/>
      <c r="FP1153" s="602"/>
      <c r="FQ1153" s="544"/>
      <c r="FR1153" s="93"/>
      <c r="FS1153" s="101"/>
    </row>
    <row r="1154" spans="122:175" x14ac:dyDescent="0.25">
      <c r="DR1154" s="230"/>
      <c r="DS1154" s="230"/>
      <c r="EH1154" s="230"/>
      <c r="EP1154" s="457"/>
      <c r="EQ1154" s="457"/>
      <c r="ES1154" s="457"/>
      <c r="ET1154" s="457"/>
      <c r="EX1154" s="35"/>
      <c r="FD1154" s="612"/>
      <c r="FE1154" s="601"/>
      <c r="FF1154" s="93"/>
      <c r="FJ1154" s="589"/>
      <c r="FK1154" s="589"/>
      <c r="FM1154" s="591"/>
      <c r="FN1154" s="592"/>
      <c r="FP1154" s="602"/>
      <c r="FQ1154" s="544"/>
      <c r="FR1154" s="93"/>
      <c r="FS1154" s="101"/>
    </row>
    <row r="1155" spans="122:175" x14ac:dyDescent="0.25">
      <c r="DR1155" s="230"/>
      <c r="DS1155" s="230"/>
      <c r="EH1155" s="230"/>
      <c r="EP1155" s="457"/>
      <c r="EQ1155" s="457"/>
      <c r="ES1155" s="457"/>
      <c r="ET1155" s="457"/>
      <c r="EX1155" s="35"/>
      <c r="FD1155" s="612"/>
      <c r="FE1155" s="601"/>
      <c r="FF1155" s="93"/>
      <c r="FJ1155" s="589"/>
      <c r="FK1155" s="589"/>
      <c r="FM1155" s="591"/>
      <c r="FN1155" s="592"/>
      <c r="FP1155" s="602"/>
      <c r="FQ1155" s="544"/>
      <c r="FR1155" s="93"/>
      <c r="FS1155" s="101"/>
    </row>
    <row r="1156" spans="122:175" x14ac:dyDescent="0.25">
      <c r="DR1156" s="230"/>
      <c r="DS1156" s="230"/>
      <c r="EH1156" s="230"/>
      <c r="EP1156" s="457"/>
      <c r="EQ1156" s="457"/>
      <c r="ES1156" s="457"/>
      <c r="ET1156" s="457"/>
      <c r="EX1156" s="35"/>
      <c r="FD1156" s="612"/>
      <c r="FE1156" s="601"/>
      <c r="FF1156" s="93"/>
      <c r="FJ1156" s="589"/>
      <c r="FK1156" s="589"/>
      <c r="FM1156" s="591"/>
      <c r="FN1156" s="592"/>
      <c r="FP1156" s="602"/>
      <c r="FQ1156" s="544"/>
      <c r="FR1156" s="93"/>
      <c r="FS1156" s="101"/>
    </row>
    <row r="1157" spans="122:175" x14ac:dyDescent="0.25">
      <c r="DR1157" s="230"/>
      <c r="DS1157" s="230"/>
      <c r="EH1157" s="230"/>
      <c r="EP1157" s="457"/>
      <c r="EQ1157" s="457"/>
      <c r="ES1157" s="457"/>
      <c r="ET1157" s="457"/>
      <c r="EX1157" s="35"/>
      <c r="FD1157" s="612"/>
      <c r="FE1157" s="601"/>
      <c r="FF1157" s="93"/>
      <c r="FJ1157" s="589"/>
      <c r="FK1157" s="589"/>
      <c r="FM1157" s="591"/>
      <c r="FN1157" s="592"/>
      <c r="FP1157" s="602"/>
      <c r="FQ1157" s="544"/>
      <c r="FR1157" s="93"/>
      <c r="FS1157" s="101"/>
    </row>
    <row r="1158" spans="122:175" x14ac:dyDescent="0.25">
      <c r="DR1158" s="230"/>
      <c r="DS1158" s="230"/>
      <c r="EH1158" s="230"/>
      <c r="EP1158" s="457"/>
      <c r="EQ1158" s="457"/>
      <c r="ES1158" s="457"/>
      <c r="ET1158" s="457"/>
      <c r="EX1158" s="35"/>
      <c r="FD1158" s="612"/>
      <c r="FE1158" s="601"/>
      <c r="FF1158" s="93"/>
      <c r="FJ1158" s="589"/>
      <c r="FK1158" s="589"/>
      <c r="FM1158" s="591"/>
      <c r="FN1158" s="592"/>
      <c r="FP1158" s="602"/>
      <c r="FQ1158" s="544"/>
      <c r="FR1158" s="93"/>
      <c r="FS1158" s="101"/>
    </row>
    <row r="1159" spans="122:175" x14ac:dyDescent="0.25">
      <c r="DR1159" s="230"/>
      <c r="DS1159" s="230"/>
      <c r="EH1159" s="230"/>
      <c r="EP1159" s="457"/>
      <c r="EQ1159" s="457"/>
      <c r="ES1159" s="457"/>
      <c r="ET1159" s="457"/>
      <c r="EX1159" s="35"/>
      <c r="FD1159" s="612"/>
      <c r="FE1159" s="601"/>
      <c r="FF1159" s="93"/>
      <c r="FJ1159" s="589"/>
      <c r="FK1159" s="589"/>
      <c r="FM1159" s="591"/>
      <c r="FN1159" s="592"/>
      <c r="FP1159" s="602"/>
      <c r="FQ1159" s="544"/>
      <c r="FR1159" s="93"/>
      <c r="FS1159" s="101"/>
    </row>
    <row r="1160" spans="122:175" x14ac:dyDescent="0.25">
      <c r="DR1160" s="230"/>
      <c r="DS1160" s="230"/>
      <c r="EH1160" s="230"/>
      <c r="EP1160" s="457"/>
      <c r="EQ1160" s="457"/>
      <c r="ES1160" s="457"/>
      <c r="ET1160" s="457"/>
      <c r="EX1160" s="35"/>
      <c r="FD1160" s="612"/>
      <c r="FE1160" s="601"/>
      <c r="FF1160" s="93"/>
      <c r="FJ1160" s="589"/>
      <c r="FK1160" s="589"/>
      <c r="FM1160" s="591"/>
      <c r="FN1160" s="592"/>
      <c r="FP1160" s="602"/>
      <c r="FQ1160" s="544"/>
      <c r="FR1160" s="93"/>
      <c r="FS1160" s="101"/>
    </row>
    <row r="1161" spans="122:175" x14ac:dyDescent="0.25">
      <c r="DR1161" s="230"/>
      <c r="DS1161" s="230"/>
      <c r="EH1161" s="230"/>
      <c r="EP1161" s="457"/>
      <c r="EQ1161" s="457"/>
      <c r="ES1161" s="457"/>
      <c r="ET1161" s="457"/>
      <c r="EX1161" s="35"/>
      <c r="FD1161" s="612"/>
      <c r="FE1161" s="601"/>
      <c r="FF1161" s="93"/>
      <c r="FJ1161" s="589"/>
      <c r="FK1161" s="589"/>
      <c r="FM1161" s="591"/>
      <c r="FN1161" s="592"/>
      <c r="FP1161" s="602"/>
      <c r="FQ1161" s="544"/>
      <c r="FR1161" s="93"/>
      <c r="FS1161" s="101"/>
    </row>
    <row r="1162" spans="122:175" x14ac:dyDescent="0.25">
      <c r="DR1162" s="230"/>
      <c r="DS1162" s="230"/>
      <c r="EH1162" s="230"/>
      <c r="EP1162" s="457"/>
      <c r="EQ1162" s="457"/>
      <c r="ES1162" s="457"/>
      <c r="ET1162" s="457"/>
      <c r="EX1162" s="35"/>
      <c r="FD1162" s="612"/>
      <c r="FE1162" s="601"/>
      <c r="FF1162" s="93"/>
      <c r="FJ1162" s="589"/>
      <c r="FK1162" s="589"/>
      <c r="FM1162" s="591"/>
      <c r="FN1162" s="592"/>
      <c r="FP1162" s="602"/>
      <c r="FQ1162" s="544"/>
      <c r="FR1162" s="93"/>
      <c r="FS1162" s="101"/>
    </row>
    <row r="1163" spans="122:175" x14ac:dyDescent="0.25">
      <c r="DR1163" s="230"/>
      <c r="DS1163" s="230"/>
      <c r="EH1163" s="230"/>
      <c r="EP1163" s="457"/>
      <c r="EQ1163" s="457"/>
      <c r="ES1163" s="457"/>
      <c r="ET1163" s="457"/>
      <c r="EX1163" s="35"/>
      <c r="FD1163" s="612"/>
      <c r="FE1163" s="601"/>
      <c r="FF1163" s="93"/>
      <c r="FJ1163" s="589"/>
      <c r="FK1163" s="589"/>
      <c r="FM1163" s="591"/>
      <c r="FN1163" s="592"/>
      <c r="FP1163" s="602"/>
      <c r="FQ1163" s="544"/>
      <c r="FR1163" s="93"/>
      <c r="FS1163" s="101"/>
    </row>
    <row r="1164" spans="122:175" x14ac:dyDescent="0.25">
      <c r="DR1164" s="230"/>
      <c r="DS1164" s="230"/>
      <c r="EH1164" s="230"/>
      <c r="EP1164" s="457"/>
      <c r="EQ1164" s="457"/>
      <c r="ES1164" s="457"/>
      <c r="ET1164" s="457"/>
      <c r="EX1164" s="35"/>
      <c r="FD1164" s="612"/>
      <c r="FE1164" s="601"/>
      <c r="FF1164" s="93"/>
      <c r="FJ1164" s="589"/>
      <c r="FK1164" s="589"/>
      <c r="FM1164" s="591"/>
      <c r="FN1164" s="592"/>
      <c r="FP1164" s="602"/>
      <c r="FQ1164" s="544"/>
      <c r="FR1164" s="93"/>
      <c r="FS1164" s="101"/>
    </row>
    <row r="1165" spans="122:175" x14ac:dyDescent="0.25">
      <c r="DR1165" s="230"/>
      <c r="DS1165" s="230"/>
      <c r="EH1165" s="230"/>
      <c r="EP1165" s="457"/>
      <c r="EQ1165" s="457"/>
      <c r="ES1165" s="457"/>
      <c r="ET1165" s="457"/>
      <c r="EX1165" s="35"/>
      <c r="FD1165" s="612"/>
      <c r="FE1165" s="601"/>
      <c r="FF1165" s="93"/>
      <c r="FJ1165" s="589"/>
      <c r="FK1165" s="589"/>
      <c r="FM1165" s="591"/>
      <c r="FN1165" s="592"/>
      <c r="FP1165" s="602"/>
      <c r="FQ1165" s="544"/>
      <c r="FR1165" s="93"/>
      <c r="FS1165" s="101"/>
    </row>
    <row r="1166" spans="122:175" x14ac:dyDescent="0.25">
      <c r="DR1166" s="230"/>
      <c r="DS1166" s="230"/>
      <c r="EH1166" s="230"/>
      <c r="EP1166" s="457"/>
      <c r="EQ1166" s="457"/>
      <c r="ES1166" s="457"/>
      <c r="ET1166" s="457"/>
      <c r="EX1166" s="35"/>
      <c r="FD1166" s="612"/>
      <c r="FE1166" s="601"/>
      <c r="FF1166" s="93"/>
      <c r="FJ1166" s="589"/>
      <c r="FK1166" s="589"/>
      <c r="FM1166" s="591"/>
      <c r="FN1166" s="592"/>
      <c r="FP1166" s="602"/>
      <c r="FQ1166" s="544"/>
      <c r="FR1166" s="93"/>
      <c r="FS1166" s="101"/>
    </row>
    <row r="1167" spans="122:175" x14ac:dyDescent="0.25">
      <c r="DR1167" s="230"/>
      <c r="DS1167" s="230"/>
      <c r="EH1167" s="230"/>
      <c r="EP1167" s="457"/>
      <c r="EQ1167" s="457"/>
      <c r="ES1167" s="457"/>
      <c r="ET1167" s="457"/>
      <c r="EX1167" s="35"/>
      <c r="FD1167" s="612"/>
      <c r="FE1167" s="601"/>
      <c r="FF1167" s="93"/>
      <c r="FJ1167" s="589"/>
      <c r="FK1167" s="589"/>
      <c r="FM1167" s="591"/>
      <c r="FN1167" s="592"/>
      <c r="FP1167" s="602"/>
      <c r="FQ1167" s="544"/>
      <c r="FR1167" s="93"/>
      <c r="FS1167" s="101"/>
    </row>
    <row r="1168" spans="122:175" x14ac:dyDescent="0.25">
      <c r="DR1168" s="230"/>
      <c r="DS1168" s="230"/>
      <c r="EH1168" s="230"/>
      <c r="EP1168" s="457"/>
      <c r="EQ1168" s="457"/>
      <c r="ES1168" s="457"/>
      <c r="ET1168" s="457"/>
      <c r="EX1168" s="35"/>
      <c r="FD1168" s="612"/>
      <c r="FE1168" s="601"/>
      <c r="FF1168" s="93"/>
      <c r="FJ1168" s="589"/>
      <c r="FK1168" s="589"/>
      <c r="FM1168" s="591"/>
      <c r="FN1168" s="592"/>
      <c r="FP1168" s="602"/>
      <c r="FQ1168" s="544"/>
      <c r="FR1168" s="93"/>
      <c r="FS1168" s="101"/>
    </row>
    <row r="1169" spans="122:175" x14ac:dyDescent="0.25">
      <c r="DR1169" s="230"/>
      <c r="DS1169" s="230"/>
      <c r="EH1169" s="230"/>
      <c r="EP1169" s="457"/>
      <c r="EQ1169" s="457"/>
      <c r="ES1169" s="457"/>
      <c r="ET1169" s="457"/>
      <c r="EX1169" s="35"/>
      <c r="FD1169" s="612"/>
      <c r="FE1169" s="601"/>
      <c r="FF1169" s="93"/>
      <c r="FJ1169" s="589"/>
      <c r="FK1169" s="589"/>
      <c r="FM1169" s="591"/>
      <c r="FN1169" s="592"/>
      <c r="FP1169" s="602"/>
      <c r="FQ1169" s="544"/>
      <c r="FR1169" s="93"/>
      <c r="FS1169" s="101"/>
    </row>
    <row r="1170" spans="122:175" x14ac:dyDescent="0.25">
      <c r="DR1170" s="230"/>
      <c r="DS1170" s="230"/>
      <c r="EH1170" s="230"/>
      <c r="EP1170" s="457"/>
      <c r="EQ1170" s="457"/>
      <c r="ES1170" s="457"/>
      <c r="ET1170" s="457"/>
      <c r="EX1170" s="35"/>
      <c r="FD1170" s="612"/>
      <c r="FE1170" s="601"/>
      <c r="FF1170" s="93"/>
      <c r="FJ1170" s="589"/>
      <c r="FK1170" s="589"/>
      <c r="FM1170" s="591"/>
      <c r="FN1170" s="592"/>
      <c r="FP1170" s="602"/>
      <c r="FQ1170" s="544"/>
      <c r="FR1170" s="93"/>
      <c r="FS1170" s="101"/>
    </row>
    <row r="1171" spans="122:175" x14ac:dyDescent="0.25">
      <c r="DR1171" s="230"/>
      <c r="DS1171" s="230"/>
      <c r="EH1171" s="230"/>
      <c r="EP1171" s="457"/>
      <c r="EQ1171" s="457"/>
      <c r="ES1171" s="457"/>
      <c r="ET1171" s="457"/>
      <c r="EX1171" s="35"/>
      <c r="FD1171" s="612"/>
      <c r="FE1171" s="601"/>
      <c r="FF1171" s="93"/>
      <c r="FJ1171" s="589"/>
      <c r="FK1171" s="589"/>
      <c r="FM1171" s="591"/>
      <c r="FN1171" s="592"/>
      <c r="FP1171" s="602"/>
      <c r="FQ1171" s="544"/>
      <c r="FR1171" s="93"/>
      <c r="FS1171" s="101"/>
    </row>
    <row r="1172" spans="122:175" x14ac:dyDescent="0.25">
      <c r="DR1172" s="230"/>
      <c r="DS1172" s="230"/>
      <c r="EH1172" s="230"/>
      <c r="EP1172" s="457"/>
      <c r="EQ1172" s="457"/>
      <c r="ES1172" s="457"/>
      <c r="ET1172" s="457"/>
      <c r="EX1172" s="35"/>
      <c r="FD1172" s="612"/>
      <c r="FE1172" s="601"/>
      <c r="FF1172" s="93"/>
      <c r="FJ1172" s="589"/>
      <c r="FK1172" s="589"/>
      <c r="FM1172" s="591"/>
      <c r="FN1172" s="592"/>
      <c r="FP1172" s="602"/>
      <c r="FQ1172" s="544"/>
      <c r="FR1172" s="93"/>
      <c r="FS1172" s="101"/>
    </row>
    <row r="1173" spans="122:175" x14ac:dyDescent="0.25">
      <c r="DR1173" s="230"/>
      <c r="DS1173" s="230"/>
      <c r="EH1173" s="230"/>
      <c r="EP1173" s="457"/>
      <c r="EQ1173" s="457"/>
      <c r="ES1173" s="457"/>
      <c r="ET1173" s="457"/>
      <c r="EX1173" s="35"/>
      <c r="FD1173" s="612"/>
      <c r="FE1173" s="601"/>
      <c r="FF1173" s="93"/>
      <c r="FJ1173" s="589"/>
      <c r="FK1173" s="589"/>
      <c r="FM1173" s="591"/>
      <c r="FN1173" s="592"/>
      <c r="FP1173" s="602"/>
      <c r="FQ1173" s="544"/>
      <c r="FR1173" s="93"/>
      <c r="FS1173" s="101"/>
    </row>
    <row r="1174" spans="122:175" x14ac:dyDescent="0.25">
      <c r="DR1174" s="230"/>
      <c r="DS1174" s="230"/>
      <c r="EH1174" s="230"/>
      <c r="EP1174" s="457"/>
      <c r="EQ1174" s="457"/>
      <c r="ES1174" s="457"/>
      <c r="ET1174" s="457"/>
      <c r="EX1174" s="35"/>
      <c r="FD1174" s="612"/>
      <c r="FE1174" s="601"/>
      <c r="FF1174" s="93"/>
      <c r="FJ1174" s="589"/>
      <c r="FK1174" s="589"/>
      <c r="FM1174" s="591"/>
      <c r="FN1174" s="592"/>
      <c r="FP1174" s="602"/>
      <c r="FQ1174" s="544"/>
      <c r="FR1174" s="93"/>
      <c r="FS1174" s="101"/>
    </row>
    <row r="1175" spans="122:175" x14ac:dyDescent="0.25">
      <c r="DR1175" s="230"/>
      <c r="DS1175" s="230"/>
      <c r="EH1175" s="230"/>
      <c r="EP1175" s="457"/>
      <c r="EQ1175" s="457"/>
      <c r="ES1175" s="457"/>
      <c r="ET1175" s="457"/>
      <c r="EX1175" s="35"/>
      <c r="FD1175" s="612"/>
      <c r="FE1175" s="601"/>
      <c r="FF1175" s="93"/>
      <c r="FJ1175" s="589"/>
      <c r="FK1175" s="589"/>
      <c r="FM1175" s="591"/>
      <c r="FN1175" s="592"/>
      <c r="FP1175" s="602"/>
      <c r="FQ1175" s="544"/>
      <c r="FR1175" s="93"/>
      <c r="FS1175" s="101"/>
    </row>
    <row r="1176" spans="122:175" x14ac:dyDescent="0.25">
      <c r="DR1176" s="230"/>
      <c r="DS1176" s="230"/>
      <c r="EH1176" s="230"/>
      <c r="EP1176" s="457"/>
      <c r="EQ1176" s="457"/>
      <c r="ES1176" s="457"/>
      <c r="ET1176" s="457"/>
      <c r="EX1176" s="35"/>
      <c r="FD1176" s="612"/>
      <c r="FE1176" s="601"/>
      <c r="FF1176" s="93"/>
      <c r="FJ1176" s="589"/>
      <c r="FK1176" s="589"/>
      <c r="FM1176" s="591"/>
      <c r="FN1176" s="592"/>
      <c r="FP1176" s="602"/>
      <c r="FQ1176" s="544"/>
      <c r="FR1176" s="93"/>
      <c r="FS1176" s="101"/>
    </row>
    <row r="1177" spans="122:175" x14ac:dyDescent="0.25">
      <c r="DR1177" s="230"/>
      <c r="DS1177" s="230"/>
      <c r="EH1177" s="230"/>
      <c r="EP1177" s="457"/>
      <c r="EQ1177" s="457"/>
      <c r="ES1177" s="457"/>
      <c r="ET1177" s="457"/>
      <c r="EX1177" s="35"/>
      <c r="FD1177" s="612"/>
      <c r="FE1177" s="601"/>
      <c r="FF1177" s="93"/>
      <c r="FJ1177" s="589"/>
      <c r="FK1177" s="589"/>
      <c r="FM1177" s="591"/>
      <c r="FN1177" s="592"/>
      <c r="FP1177" s="602"/>
      <c r="FQ1177" s="544"/>
      <c r="FR1177" s="93"/>
      <c r="FS1177" s="101"/>
    </row>
    <row r="1178" spans="122:175" x14ac:dyDescent="0.25">
      <c r="DR1178" s="230"/>
      <c r="DS1178" s="230"/>
      <c r="EH1178" s="230"/>
      <c r="EP1178" s="457"/>
      <c r="EQ1178" s="457"/>
      <c r="ES1178" s="457"/>
      <c r="ET1178" s="457"/>
      <c r="EX1178" s="35"/>
      <c r="FD1178" s="612"/>
      <c r="FE1178" s="601"/>
      <c r="FF1178" s="93"/>
      <c r="FJ1178" s="589"/>
      <c r="FK1178" s="589"/>
      <c r="FM1178" s="591"/>
      <c r="FN1178" s="592"/>
      <c r="FP1178" s="602"/>
      <c r="FQ1178" s="544"/>
      <c r="FR1178" s="93"/>
      <c r="FS1178" s="101"/>
    </row>
    <row r="1179" spans="122:175" x14ac:dyDescent="0.25">
      <c r="DR1179" s="230"/>
      <c r="DS1179" s="230"/>
      <c r="EH1179" s="230"/>
      <c r="EP1179" s="457"/>
      <c r="EQ1179" s="457"/>
      <c r="ES1179" s="457"/>
      <c r="ET1179" s="457"/>
      <c r="EX1179" s="35"/>
      <c r="FD1179" s="612"/>
      <c r="FE1179" s="601"/>
      <c r="FF1179" s="93"/>
      <c r="FJ1179" s="589"/>
      <c r="FK1179" s="589"/>
      <c r="FM1179" s="591"/>
      <c r="FN1179" s="592"/>
      <c r="FP1179" s="602"/>
      <c r="FQ1179" s="544"/>
      <c r="FR1179" s="93"/>
      <c r="FS1179" s="101"/>
    </row>
    <row r="1180" spans="122:175" x14ac:dyDescent="0.25">
      <c r="DR1180" s="230"/>
      <c r="DS1180" s="230"/>
      <c r="EH1180" s="230"/>
      <c r="EP1180" s="457"/>
      <c r="EQ1180" s="457"/>
      <c r="ES1180" s="457"/>
      <c r="ET1180" s="457"/>
      <c r="EX1180" s="35"/>
      <c r="FD1180" s="612"/>
      <c r="FE1180" s="601"/>
      <c r="FF1180" s="93"/>
      <c r="FJ1180" s="589"/>
      <c r="FK1180" s="589"/>
      <c r="FM1180" s="591"/>
      <c r="FN1180" s="592"/>
      <c r="FP1180" s="602"/>
      <c r="FQ1180" s="544"/>
      <c r="FR1180" s="93"/>
      <c r="FS1180" s="101"/>
    </row>
    <row r="1181" spans="122:175" x14ac:dyDescent="0.25">
      <c r="DR1181" s="230"/>
      <c r="DS1181" s="230"/>
      <c r="EH1181" s="230"/>
      <c r="EP1181" s="457"/>
      <c r="EQ1181" s="457"/>
      <c r="ES1181" s="457"/>
      <c r="ET1181" s="457"/>
      <c r="EX1181" s="35"/>
      <c r="FD1181" s="612"/>
      <c r="FE1181" s="601"/>
      <c r="FF1181" s="93"/>
      <c r="FJ1181" s="589"/>
      <c r="FK1181" s="589"/>
      <c r="FM1181" s="591"/>
      <c r="FN1181" s="592"/>
      <c r="FP1181" s="602"/>
      <c r="FQ1181" s="544"/>
      <c r="FR1181" s="93"/>
      <c r="FS1181" s="101"/>
    </row>
    <row r="1182" spans="122:175" x14ac:dyDescent="0.25">
      <c r="DR1182" s="230"/>
      <c r="DS1182" s="230"/>
      <c r="EH1182" s="230"/>
      <c r="EP1182" s="457"/>
      <c r="EQ1182" s="457"/>
      <c r="ES1182" s="457"/>
      <c r="ET1182" s="457"/>
      <c r="EX1182" s="35"/>
      <c r="FD1182" s="612"/>
      <c r="FE1182" s="601"/>
      <c r="FF1182" s="93"/>
      <c r="FJ1182" s="589"/>
      <c r="FK1182" s="589"/>
      <c r="FM1182" s="591"/>
      <c r="FN1182" s="592"/>
      <c r="FP1182" s="602"/>
      <c r="FQ1182" s="544"/>
      <c r="FR1182" s="93"/>
      <c r="FS1182" s="101"/>
    </row>
    <row r="1183" spans="122:175" x14ac:dyDescent="0.25">
      <c r="DR1183" s="230"/>
      <c r="DS1183" s="230"/>
      <c r="EH1183" s="230"/>
      <c r="EP1183" s="457"/>
      <c r="EQ1183" s="457"/>
      <c r="ES1183" s="457"/>
      <c r="ET1183" s="457"/>
      <c r="EX1183" s="35"/>
      <c r="FD1183" s="612"/>
      <c r="FE1183" s="601"/>
      <c r="FF1183" s="93"/>
      <c r="FJ1183" s="589"/>
      <c r="FK1183" s="589"/>
      <c r="FM1183" s="591"/>
      <c r="FN1183" s="592"/>
      <c r="FP1183" s="602"/>
      <c r="FQ1183" s="544"/>
      <c r="FR1183" s="93"/>
      <c r="FS1183" s="101"/>
    </row>
    <row r="1184" spans="122:175" x14ac:dyDescent="0.25">
      <c r="DR1184" s="230"/>
      <c r="DS1184" s="230"/>
      <c r="EH1184" s="230"/>
      <c r="EP1184" s="457"/>
      <c r="EQ1184" s="457"/>
      <c r="ES1184" s="457"/>
      <c r="ET1184" s="457"/>
      <c r="EX1184" s="35"/>
      <c r="FD1184" s="612"/>
      <c r="FE1184" s="601"/>
      <c r="FF1184" s="93"/>
      <c r="FJ1184" s="589"/>
      <c r="FK1184" s="589"/>
      <c r="FM1184" s="591"/>
      <c r="FN1184" s="592"/>
      <c r="FP1184" s="602"/>
      <c r="FQ1184" s="544"/>
      <c r="FR1184" s="93"/>
      <c r="FS1184" s="101"/>
    </row>
    <row r="1185" spans="122:175" x14ac:dyDescent="0.25">
      <c r="DR1185" s="230"/>
      <c r="DS1185" s="230"/>
      <c r="EH1185" s="230"/>
      <c r="EP1185" s="457"/>
      <c r="EQ1185" s="457"/>
      <c r="ES1185" s="457"/>
      <c r="ET1185" s="457"/>
      <c r="EX1185" s="35"/>
      <c r="FD1185" s="612"/>
      <c r="FE1185" s="601"/>
      <c r="FF1185" s="93"/>
      <c r="FJ1185" s="589"/>
      <c r="FK1185" s="589"/>
      <c r="FM1185" s="591"/>
      <c r="FN1185" s="592"/>
      <c r="FP1185" s="602"/>
      <c r="FQ1185" s="544"/>
      <c r="FR1185" s="93"/>
      <c r="FS1185" s="101"/>
    </row>
    <row r="1186" spans="122:175" x14ac:dyDescent="0.25">
      <c r="DR1186" s="230"/>
      <c r="DS1186" s="230"/>
      <c r="EH1186" s="230"/>
      <c r="EP1186" s="457"/>
      <c r="EQ1186" s="457"/>
      <c r="ES1186" s="457"/>
      <c r="ET1186" s="457"/>
      <c r="EX1186" s="35"/>
      <c r="FD1186" s="612"/>
      <c r="FE1186" s="601"/>
      <c r="FF1186" s="93"/>
      <c r="FJ1186" s="589"/>
      <c r="FK1186" s="589"/>
      <c r="FM1186" s="591"/>
      <c r="FN1186" s="592"/>
      <c r="FP1186" s="602"/>
      <c r="FQ1186" s="544"/>
      <c r="FR1186" s="93"/>
      <c r="FS1186" s="101"/>
    </row>
    <row r="1187" spans="122:175" x14ac:dyDescent="0.25">
      <c r="DR1187" s="230"/>
      <c r="DS1187" s="230"/>
      <c r="EH1187" s="230"/>
      <c r="EP1187" s="457"/>
      <c r="EQ1187" s="457"/>
      <c r="ES1187" s="457"/>
      <c r="ET1187" s="457"/>
      <c r="EX1187" s="35"/>
      <c r="FD1187" s="612"/>
      <c r="FE1187" s="601"/>
      <c r="FF1187" s="93"/>
      <c r="FJ1187" s="589"/>
      <c r="FK1187" s="589"/>
      <c r="FM1187" s="591"/>
      <c r="FN1187" s="592"/>
      <c r="FP1187" s="602"/>
      <c r="FQ1187" s="544"/>
      <c r="FR1187" s="93"/>
      <c r="FS1187" s="101"/>
    </row>
    <row r="1188" spans="122:175" x14ac:dyDescent="0.25">
      <c r="DR1188" s="230"/>
      <c r="DS1188" s="230"/>
      <c r="EH1188" s="230"/>
      <c r="EP1188" s="457"/>
      <c r="EQ1188" s="457"/>
      <c r="ES1188" s="457"/>
      <c r="ET1188" s="457"/>
      <c r="EX1188" s="35"/>
      <c r="FD1188" s="612"/>
      <c r="FE1188" s="601"/>
      <c r="FF1188" s="93"/>
      <c r="FJ1188" s="589"/>
      <c r="FK1188" s="589"/>
      <c r="FM1188" s="591"/>
      <c r="FN1188" s="592"/>
      <c r="FP1188" s="602"/>
      <c r="FQ1188" s="544"/>
      <c r="FR1188" s="93"/>
      <c r="FS1188" s="101"/>
    </row>
    <row r="1189" spans="122:175" x14ac:dyDescent="0.25">
      <c r="DR1189" s="230"/>
      <c r="DS1189" s="230"/>
      <c r="EH1189" s="230"/>
      <c r="EP1189" s="457"/>
      <c r="EQ1189" s="457"/>
      <c r="ES1189" s="457"/>
      <c r="ET1189" s="457"/>
      <c r="EX1189" s="35"/>
      <c r="FD1189" s="612"/>
      <c r="FE1189" s="601"/>
      <c r="FF1189" s="93"/>
      <c r="FJ1189" s="589"/>
      <c r="FK1189" s="589"/>
      <c r="FM1189" s="591"/>
      <c r="FN1189" s="592"/>
      <c r="FP1189" s="602"/>
      <c r="FQ1189" s="544"/>
      <c r="FR1189" s="93"/>
      <c r="FS1189" s="101"/>
    </row>
    <row r="1190" spans="122:175" x14ac:dyDescent="0.25">
      <c r="DR1190" s="230"/>
      <c r="DS1190" s="230"/>
      <c r="EH1190" s="230"/>
      <c r="EP1190" s="457"/>
      <c r="EQ1190" s="457"/>
      <c r="ES1190" s="457"/>
      <c r="ET1190" s="457"/>
      <c r="EX1190" s="35"/>
      <c r="FD1190" s="612"/>
      <c r="FE1190" s="601"/>
      <c r="FF1190" s="93"/>
      <c r="FJ1190" s="589"/>
      <c r="FK1190" s="589"/>
      <c r="FM1190" s="591"/>
      <c r="FN1190" s="592"/>
      <c r="FP1190" s="602"/>
      <c r="FQ1190" s="544"/>
      <c r="FR1190" s="93"/>
      <c r="FS1190" s="101"/>
    </row>
    <row r="1191" spans="122:175" x14ac:dyDescent="0.25">
      <c r="DR1191" s="230"/>
      <c r="DS1191" s="230"/>
      <c r="EH1191" s="230"/>
      <c r="EP1191" s="457"/>
      <c r="EQ1191" s="457"/>
      <c r="ES1191" s="457"/>
      <c r="ET1191" s="457"/>
      <c r="EX1191" s="35"/>
      <c r="FD1191" s="612"/>
      <c r="FE1191" s="601"/>
      <c r="FF1191" s="93"/>
      <c r="FJ1191" s="589"/>
      <c r="FK1191" s="589"/>
      <c r="FM1191" s="591"/>
      <c r="FN1191" s="592"/>
      <c r="FP1191" s="602"/>
      <c r="FQ1191" s="544"/>
      <c r="FR1191" s="93"/>
      <c r="FS1191" s="101"/>
    </row>
    <row r="1192" spans="122:175" x14ac:dyDescent="0.25">
      <c r="DR1192" s="230"/>
      <c r="DS1192" s="230"/>
      <c r="EH1192" s="230"/>
      <c r="EP1192" s="457"/>
      <c r="EQ1192" s="457"/>
      <c r="ES1192" s="457"/>
      <c r="ET1192" s="457"/>
      <c r="EX1192" s="35"/>
      <c r="FD1192" s="612"/>
      <c r="FE1192" s="601"/>
      <c r="FF1192" s="93"/>
      <c r="FJ1192" s="589"/>
      <c r="FK1192" s="589"/>
      <c r="FM1192" s="591"/>
      <c r="FN1192" s="592"/>
      <c r="FP1192" s="602"/>
      <c r="FQ1192" s="544"/>
      <c r="FR1192" s="93"/>
      <c r="FS1192" s="101"/>
    </row>
    <row r="1193" spans="122:175" x14ac:dyDescent="0.25">
      <c r="DR1193" s="230"/>
      <c r="DS1193" s="230"/>
      <c r="EH1193" s="230"/>
      <c r="EP1193" s="457"/>
      <c r="EQ1193" s="457"/>
      <c r="ES1193" s="457"/>
      <c r="ET1193" s="457"/>
      <c r="EX1193" s="35"/>
      <c r="FD1193" s="612"/>
      <c r="FE1193" s="601"/>
      <c r="FF1193" s="93"/>
      <c r="FJ1193" s="589"/>
      <c r="FK1193" s="589"/>
      <c r="FM1193" s="591"/>
      <c r="FN1193" s="592"/>
      <c r="FP1193" s="602"/>
      <c r="FQ1193" s="544"/>
      <c r="FR1193" s="93"/>
      <c r="FS1193" s="101"/>
    </row>
    <row r="1194" spans="122:175" x14ac:dyDescent="0.25">
      <c r="DR1194" s="230"/>
      <c r="DS1194" s="230"/>
      <c r="EH1194" s="230"/>
      <c r="EP1194" s="457"/>
      <c r="EQ1194" s="457"/>
      <c r="ES1194" s="457"/>
      <c r="ET1194" s="457"/>
      <c r="EX1194" s="35"/>
      <c r="FD1194" s="612"/>
      <c r="FE1194" s="601"/>
      <c r="FF1194" s="93"/>
      <c r="FJ1194" s="589"/>
      <c r="FK1194" s="589"/>
      <c r="FM1194" s="591"/>
      <c r="FN1194" s="592"/>
      <c r="FP1194" s="602"/>
      <c r="FQ1194" s="544"/>
      <c r="FR1194" s="93"/>
      <c r="FS1194" s="101"/>
    </row>
    <row r="1195" spans="122:175" x14ac:dyDescent="0.25">
      <c r="DR1195" s="230"/>
      <c r="DS1195" s="230"/>
      <c r="EH1195" s="230"/>
      <c r="EP1195" s="457"/>
      <c r="EQ1195" s="457"/>
      <c r="ES1195" s="457"/>
      <c r="ET1195" s="457"/>
      <c r="EX1195" s="35"/>
      <c r="FD1195" s="612"/>
      <c r="FE1195" s="601"/>
      <c r="FF1195" s="93"/>
      <c r="FJ1195" s="589"/>
      <c r="FK1195" s="589"/>
      <c r="FM1195" s="591"/>
      <c r="FN1195" s="592"/>
      <c r="FP1195" s="602"/>
      <c r="FQ1195" s="544"/>
      <c r="FR1195" s="93"/>
      <c r="FS1195" s="101"/>
    </row>
    <row r="1196" spans="122:175" x14ac:dyDescent="0.25">
      <c r="DR1196" s="230"/>
      <c r="DS1196" s="230"/>
      <c r="EH1196" s="230"/>
      <c r="EP1196" s="457"/>
      <c r="EQ1196" s="457"/>
      <c r="ES1196" s="457"/>
      <c r="ET1196" s="457"/>
      <c r="EX1196" s="35"/>
      <c r="FD1196" s="612"/>
      <c r="FE1196" s="601"/>
      <c r="FF1196" s="93"/>
      <c r="FJ1196" s="589"/>
      <c r="FK1196" s="589"/>
      <c r="FM1196" s="591"/>
      <c r="FN1196" s="592"/>
      <c r="FP1196" s="602"/>
      <c r="FQ1196" s="544"/>
      <c r="FR1196" s="93"/>
      <c r="FS1196" s="101"/>
    </row>
    <row r="1197" spans="122:175" x14ac:dyDescent="0.25">
      <c r="DR1197" s="230"/>
      <c r="DS1197" s="230"/>
      <c r="EH1197" s="230"/>
      <c r="EP1197" s="457"/>
      <c r="EQ1197" s="457"/>
      <c r="ES1197" s="457"/>
      <c r="ET1197" s="457"/>
      <c r="EX1197" s="35"/>
      <c r="FD1197" s="612"/>
      <c r="FE1197" s="601"/>
      <c r="FF1197" s="93"/>
      <c r="FJ1197" s="589"/>
      <c r="FK1197" s="589"/>
      <c r="FM1197" s="591"/>
      <c r="FN1197" s="592"/>
      <c r="FP1197" s="602"/>
      <c r="FQ1197" s="544"/>
      <c r="FR1197" s="93"/>
      <c r="FS1197" s="101"/>
    </row>
    <row r="1198" spans="122:175" x14ac:dyDescent="0.25">
      <c r="DR1198" s="230"/>
      <c r="DS1198" s="230"/>
      <c r="EH1198" s="230"/>
      <c r="EP1198" s="457"/>
      <c r="EQ1198" s="457"/>
      <c r="ES1198" s="457"/>
      <c r="ET1198" s="457"/>
      <c r="EX1198" s="35"/>
      <c r="FD1198" s="612"/>
      <c r="FE1198" s="601"/>
      <c r="FF1198" s="93"/>
      <c r="FJ1198" s="589"/>
      <c r="FK1198" s="589"/>
      <c r="FM1198" s="591"/>
      <c r="FN1198" s="592"/>
      <c r="FP1198" s="602"/>
      <c r="FQ1198" s="544"/>
      <c r="FR1198" s="93"/>
      <c r="FS1198" s="101"/>
    </row>
    <row r="1199" spans="122:175" x14ac:dyDescent="0.25">
      <c r="DR1199" s="230"/>
      <c r="DS1199" s="230"/>
      <c r="EH1199" s="230"/>
      <c r="EP1199" s="457"/>
      <c r="EQ1199" s="457"/>
      <c r="ES1199" s="457"/>
      <c r="ET1199" s="457"/>
      <c r="EX1199" s="35"/>
      <c r="FD1199" s="612"/>
      <c r="FE1199" s="601"/>
      <c r="FF1199" s="93"/>
      <c r="FJ1199" s="589"/>
      <c r="FK1199" s="589"/>
      <c r="FM1199" s="591"/>
      <c r="FN1199" s="592"/>
      <c r="FP1199" s="602"/>
      <c r="FQ1199" s="544"/>
      <c r="FR1199" s="93"/>
      <c r="FS1199" s="101"/>
    </row>
    <row r="1200" spans="122:175" x14ac:dyDescent="0.25">
      <c r="DR1200" s="230"/>
      <c r="DS1200" s="230"/>
      <c r="EH1200" s="230"/>
      <c r="EP1200" s="457"/>
      <c r="EQ1200" s="457"/>
      <c r="ES1200" s="457"/>
      <c r="ET1200" s="457"/>
      <c r="EX1200" s="35"/>
      <c r="FD1200" s="612"/>
      <c r="FE1200" s="601"/>
      <c r="FF1200" s="93"/>
      <c r="FJ1200" s="589"/>
      <c r="FK1200" s="589"/>
      <c r="FM1200" s="591"/>
      <c r="FN1200" s="592"/>
      <c r="FP1200" s="602"/>
      <c r="FQ1200" s="544"/>
      <c r="FR1200" s="93"/>
      <c r="FS1200" s="101"/>
    </row>
    <row r="1201" spans="122:175" x14ac:dyDescent="0.25">
      <c r="DR1201" s="230"/>
      <c r="DS1201" s="230"/>
      <c r="EH1201" s="230"/>
      <c r="EP1201" s="457"/>
      <c r="EQ1201" s="457"/>
      <c r="ES1201" s="457"/>
      <c r="ET1201" s="457"/>
      <c r="EX1201" s="35"/>
      <c r="FD1201" s="612"/>
      <c r="FE1201" s="601"/>
      <c r="FF1201" s="93"/>
      <c r="FJ1201" s="589"/>
      <c r="FK1201" s="589"/>
      <c r="FM1201" s="591"/>
      <c r="FN1201" s="592"/>
      <c r="FP1201" s="602"/>
      <c r="FQ1201" s="544"/>
      <c r="FR1201" s="93"/>
      <c r="FS1201" s="101"/>
    </row>
    <row r="1202" spans="122:175" x14ac:dyDescent="0.25">
      <c r="DR1202" s="230"/>
      <c r="DS1202" s="230"/>
      <c r="EH1202" s="230"/>
      <c r="EP1202" s="457"/>
      <c r="EQ1202" s="457"/>
      <c r="ES1202" s="457"/>
      <c r="ET1202" s="457"/>
      <c r="EX1202" s="35"/>
      <c r="FD1202" s="612"/>
      <c r="FE1202" s="601"/>
      <c r="FF1202" s="93"/>
      <c r="FJ1202" s="589"/>
      <c r="FK1202" s="589"/>
      <c r="FM1202" s="591"/>
      <c r="FN1202" s="592"/>
      <c r="FP1202" s="602"/>
      <c r="FQ1202" s="544"/>
      <c r="FR1202" s="93"/>
      <c r="FS1202" s="101"/>
    </row>
    <row r="1203" spans="122:175" x14ac:dyDescent="0.25">
      <c r="DR1203" s="230"/>
      <c r="DS1203" s="230"/>
      <c r="EH1203" s="230"/>
      <c r="EP1203" s="457"/>
      <c r="EQ1203" s="457"/>
      <c r="ES1203" s="457"/>
      <c r="ET1203" s="457"/>
      <c r="EX1203" s="35"/>
      <c r="FD1203" s="612"/>
      <c r="FE1203" s="601"/>
      <c r="FF1203" s="93"/>
      <c r="FJ1203" s="589"/>
      <c r="FK1203" s="589"/>
      <c r="FM1203" s="591"/>
      <c r="FN1203" s="592"/>
      <c r="FP1203" s="602"/>
      <c r="FQ1203" s="544"/>
      <c r="FR1203" s="93"/>
      <c r="FS1203" s="101"/>
    </row>
    <row r="1204" spans="122:175" x14ac:dyDescent="0.25">
      <c r="DR1204" s="230"/>
      <c r="DS1204" s="230"/>
      <c r="EH1204" s="230"/>
      <c r="EP1204" s="457"/>
      <c r="EQ1204" s="457"/>
      <c r="ES1204" s="457"/>
      <c r="ET1204" s="457"/>
      <c r="EX1204" s="35"/>
      <c r="FD1204" s="612"/>
      <c r="FE1204" s="601"/>
      <c r="FF1204" s="93"/>
      <c r="FJ1204" s="589"/>
      <c r="FK1204" s="589"/>
      <c r="FM1204" s="591"/>
      <c r="FN1204" s="592"/>
      <c r="FP1204" s="602"/>
      <c r="FQ1204" s="544"/>
      <c r="FR1204" s="93"/>
      <c r="FS1204" s="101"/>
    </row>
    <row r="1205" spans="122:175" x14ac:dyDescent="0.25">
      <c r="DR1205" s="230"/>
      <c r="DS1205" s="230"/>
      <c r="EH1205" s="230"/>
      <c r="EP1205" s="457"/>
      <c r="EQ1205" s="457"/>
      <c r="ES1205" s="457"/>
      <c r="ET1205" s="457"/>
      <c r="EX1205" s="35"/>
      <c r="FD1205" s="612"/>
      <c r="FE1205" s="601"/>
      <c r="FF1205" s="93"/>
      <c r="FJ1205" s="589"/>
      <c r="FK1205" s="589"/>
      <c r="FM1205" s="591"/>
      <c r="FN1205" s="592"/>
      <c r="FP1205" s="602"/>
      <c r="FQ1205" s="544"/>
      <c r="FR1205" s="93"/>
      <c r="FS1205" s="101"/>
    </row>
    <row r="1206" spans="122:175" x14ac:dyDescent="0.25">
      <c r="DR1206" s="230"/>
      <c r="DS1206" s="230"/>
      <c r="EH1206" s="230"/>
      <c r="EP1206" s="457"/>
      <c r="EQ1206" s="457"/>
      <c r="ES1206" s="457"/>
      <c r="ET1206" s="457"/>
      <c r="EX1206" s="35"/>
      <c r="FD1206" s="612"/>
      <c r="FE1206" s="601"/>
      <c r="FF1206" s="93"/>
      <c r="FJ1206" s="589"/>
      <c r="FK1206" s="589"/>
      <c r="FM1206" s="591"/>
      <c r="FN1206" s="592"/>
      <c r="FP1206" s="602"/>
      <c r="FQ1206" s="544"/>
      <c r="FR1206" s="93"/>
      <c r="FS1206" s="101"/>
    </row>
    <row r="1207" spans="122:175" x14ac:dyDescent="0.25">
      <c r="DR1207" s="230"/>
      <c r="DS1207" s="230"/>
      <c r="EH1207" s="230"/>
      <c r="EP1207" s="457"/>
      <c r="EQ1207" s="457"/>
      <c r="ES1207" s="457"/>
      <c r="ET1207" s="457"/>
      <c r="EX1207" s="35"/>
      <c r="FD1207" s="612"/>
      <c r="FE1207" s="601"/>
      <c r="FF1207" s="93"/>
      <c r="FJ1207" s="589"/>
      <c r="FK1207" s="589"/>
      <c r="FM1207" s="591"/>
      <c r="FN1207" s="592"/>
      <c r="FP1207" s="602"/>
      <c r="FQ1207" s="544"/>
      <c r="FR1207" s="93"/>
      <c r="FS1207" s="101"/>
    </row>
    <row r="1208" spans="122:175" x14ac:dyDescent="0.25">
      <c r="DR1208" s="230"/>
      <c r="DS1208" s="230"/>
      <c r="EH1208" s="230"/>
      <c r="EP1208" s="457"/>
      <c r="EQ1208" s="457"/>
      <c r="ES1208" s="457"/>
      <c r="ET1208" s="457"/>
      <c r="EX1208" s="35"/>
      <c r="FD1208" s="612"/>
      <c r="FE1208" s="601"/>
      <c r="FF1208" s="93"/>
      <c r="FJ1208" s="589"/>
      <c r="FK1208" s="589"/>
      <c r="FM1208" s="591"/>
      <c r="FN1208" s="592"/>
      <c r="FP1208" s="602"/>
      <c r="FQ1208" s="544"/>
      <c r="FR1208" s="93"/>
      <c r="FS1208" s="101"/>
    </row>
    <row r="1209" spans="122:175" x14ac:dyDescent="0.25">
      <c r="DR1209" s="230"/>
      <c r="DS1209" s="230"/>
      <c r="EH1209" s="230"/>
      <c r="EP1209" s="457"/>
      <c r="EQ1209" s="457"/>
      <c r="ES1209" s="457"/>
      <c r="ET1209" s="457"/>
      <c r="EX1209" s="35"/>
      <c r="FD1209" s="612"/>
      <c r="FE1209" s="601"/>
      <c r="FF1209" s="93"/>
      <c r="FJ1209" s="589"/>
      <c r="FK1209" s="589"/>
      <c r="FM1209" s="591"/>
      <c r="FN1209" s="592"/>
      <c r="FP1209" s="602"/>
      <c r="FQ1209" s="544"/>
      <c r="FR1209" s="93"/>
      <c r="FS1209" s="101"/>
    </row>
    <row r="1210" spans="122:175" x14ac:dyDescent="0.25">
      <c r="DR1210" s="230"/>
      <c r="DS1210" s="230"/>
      <c r="EH1210" s="230"/>
      <c r="EP1210" s="457"/>
      <c r="EQ1210" s="457"/>
      <c r="ES1210" s="457"/>
      <c r="ET1210" s="457"/>
      <c r="EX1210" s="35"/>
      <c r="FD1210" s="612"/>
      <c r="FE1210" s="601"/>
      <c r="FF1210" s="93"/>
      <c r="FJ1210" s="589"/>
      <c r="FK1210" s="589"/>
      <c r="FM1210" s="591"/>
      <c r="FN1210" s="592"/>
      <c r="FP1210" s="602"/>
      <c r="FQ1210" s="544"/>
      <c r="FR1210" s="93"/>
      <c r="FS1210" s="101"/>
    </row>
    <row r="1211" spans="122:175" x14ac:dyDescent="0.25">
      <c r="DR1211" s="230"/>
      <c r="DS1211" s="230"/>
      <c r="EH1211" s="230"/>
      <c r="EP1211" s="457"/>
      <c r="EQ1211" s="457"/>
      <c r="ES1211" s="457"/>
      <c r="ET1211" s="457"/>
      <c r="EX1211" s="35"/>
      <c r="FD1211" s="612"/>
      <c r="FE1211" s="601"/>
      <c r="FF1211" s="93"/>
      <c r="FJ1211" s="589"/>
      <c r="FK1211" s="589"/>
      <c r="FM1211" s="591"/>
      <c r="FN1211" s="592"/>
      <c r="FP1211" s="602"/>
      <c r="FQ1211" s="544"/>
      <c r="FR1211" s="93"/>
      <c r="FS1211" s="101"/>
    </row>
    <row r="1212" spans="122:175" x14ac:dyDescent="0.25">
      <c r="DR1212" s="230"/>
      <c r="DS1212" s="230"/>
      <c r="EH1212" s="230"/>
      <c r="EP1212" s="457"/>
      <c r="EQ1212" s="457"/>
      <c r="ES1212" s="457"/>
      <c r="ET1212" s="457"/>
      <c r="EX1212" s="35"/>
      <c r="FD1212" s="612"/>
      <c r="FE1212" s="601"/>
      <c r="FF1212" s="93"/>
      <c r="FJ1212" s="589"/>
      <c r="FK1212" s="589"/>
      <c r="FM1212" s="591"/>
      <c r="FN1212" s="592"/>
      <c r="FP1212" s="602"/>
      <c r="FQ1212" s="544"/>
      <c r="FR1212" s="93"/>
      <c r="FS1212" s="101"/>
    </row>
    <row r="1213" spans="122:175" x14ac:dyDescent="0.25">
      <c r="DR1213" s="230"/>
      <c r="DS1213" s="230"/>
      <c r="EH1213" s="230"/>
      <c r="EP1213" s="457"/>
      <c r="EQ1213" s="457"/>
      <c r="ES1213" s="457"/>
      <c r="ET1213" s="457"/>
      <c r="EX1213" s="35"/>
      <c r="FD1213" s="612"/>
      <c r="FE1213" s="601"/>
      <c r="FF1213" s="93"/>
      <c r="FJ1213" s="589"/>
      <c r="FK1213" s="589"/>
      <c r="FM1213" s="591"/>
      <c r="FN1213" s="592"/>
      <c r="FP1213" s="602"/>
      <c r="FQ1213" s="544"/>
      <c r="FR1213" s="93"/>
      <c r="FS1213" s="101"/>
    </row>
    <row r="1214" spans="122:175" x14ac:dyDescent="0.25">
      <c r="DR1214" s="230"/>
      <c r="DS1214" s="230"/>
      <c r="EH1214" s="230"/>
      <c r="EP1214" s="457"/>
      <c r="EQ1214" s="457"/>
      <c r="ES1214" s="457"/>
      <c r="ET1214" s="457"/>
      <c r="EX1214" s="35"/>
      <c r="FD1214" s="612"/>
      <c r="FE1214" s="601"/>
      <c r="FF1214" s="93"/>
      <c r="FJ1214" s="589"/>
      <c r="FK1214" s="589"/>
      <c r="FM1214" s="591"/>
      <c r="FN1214" s="592"/>
      <c r="FP1214" s="602"/>
      <c r="FQ1214" s="544"/>
      <c r="FR1214" s="93"/>
      <c r="FS1214" s="101"/>
    </row>
    <row r="1215" spans="122:175" x14ac:dyDescent="0.25">
      <c r="DR1215" s="230"/>
      <c r="DS1215" s="230"/>
      <c r="EH1215" s="230"/>
      <c r="EP1215" s="457"/>
      <c r="EQ1215" s="457"/>
      <c r="ES1215" s="457"/>
      <c r="ET1215" s="457"/>
      <c r="EX1215" s="35"/>
      <c r="FD1215" s="612"/>
      <c r="FE1215" s="601"/>
      <c r="FF1215" s="93"/>
      <c r="FJ1215" s="589"/>
      <c r="FK1215" s="589"/>
      <c r="FM1215" s="591"/>
      <c r="FN1215" s="592"/>
      <c r="FP1215" s="602"/>
      <c r="FQ1215" s="544"/>
      <c r="FR1215" s="93"/>
      <c r="FS1215" s="101"/>
    </row>
    <row r="1216" spans="122:175" x14ac:dyDescent="0.25">
      <c r="DR1216" s="230"/>
      <c r="DS1216" s="230"/>
      <c r="EH1216" s="230"/>
      <c r="EP1216" s="457"/>
      <c r="EQ1216" s="457"/>
      <c r="ES1216" s="457"/>
      <c r="ET1216" s="457"/>
      <c r="EX1216" s="35"/>
      <c r="FD1216" s="612"/>
      <c r="FE1216" s="601"/>
      <c r="FF1216" s="93"/>
      <c r="FJ1216" s="589"/>
      <c r="FK1216" s="589"/>
      <c r="FM1216" s="591"/>
      <c r="FN1216" s="592"/>
      <c r="FP1216" s="602"/>
      <c r="FQ1216" s="544"/>
      <c r="FR1216" s="93"/>
      <c r="FS1216" s="101"/>
    </row>
    <row r="1217" spans="122:175" x14ac:dyDescent="0.25">
      <c r="DR1217" s="230"/>
      <c r="DS1217" s="230"/>
      <c r="EH1217" s="230"/>
      <c r="EP1217" s="457"/>
      <c r="EQ1217" s="457"/>
      <c r="ES1217" s="457"/>
      <c r="ET1217" s="457"/>
      <c r="EX1217" s="35"/>
      <c r="FD1217" s="612"/>
      <c r="FE1217" s="601"/>
      <c r="FF1217" s="93"/>
      <c r="FJ1217" s="589"/>
      <c r="FK1217" s="589"/>
      <c r="FM1217" s="591"/>
      <c r="FN1217" s="592"/>
      <c r="FP1217" s="602"/>
      <c r="FQ1217" s="544"/>
      <c r="FR1217" s="93"/>
      <c r="FS1217" s="101"/>
    </row>
    <row r="1218" spans="122:175" x14ac:dyDescent="0.25">
      <c r="DR1218" s="230"/>
      <c r="DS1218" s="230"/>
      <c r="EH1218" s="230"/>
      <c r="EP1218" s="457"/>
      <c r="EQ1218" s="457"/>
      <c r="ES1218" s="457"/>
      <c r="ET1218" s="457"/>
      <c r="EX1218" s="35"/>
      <c r="FD1218" s="612"/>
      <c r="FE1218" s="601"/>
      <c r="FF1218" s="93"/>
      <c r="FJ1218" s="589"/>
      <c r="FK1218" s="589"/>
      <c r="FM1218" s="591"/>
      <c r="FN1218" s="592"/>
      <c r="FP1218" s="602"/>
      <c r="FQ1218" s="544"/>
      <c r="FR1218" s="93"/>
      <c r="FS1218" s="101"/>
    </row>
    <row r="1219" spans="122:175" x14ac:dyDescent="0.25">
      <c r="DR1219" s="230"/>
      <c r="DS1219" s="230"/>
      <c r="EH1219" s="230"/>
      <c r="EP1219" s="457"/>
      <c r="EQ1219" s="457"/>
      <c r="ES1219" s="457"/>
      <c r="ET1219" s="457"/>
      <c r="EX1219" s="35"/>
      <c r="FD1219" s="612"/>
      <c r="FE1219" s="601"/>
      <c r="FF1219" s="93"/>
      <c r="FJ1219" s="589"/>
      <c r="FK1219" s="589"/>
      <c r="FM1219" s="591"/>
      <c r="FN1219" s="592"/>
      <c r="FP1219" s="602"/>
      <c r="FQ1219" s="544"/>
      <c r="FR1219" s="93"/>
      <c r="FS1219" s="101"/>
    </row>
    <row r="1220" spans="122:175" x14ac:dyDescent="0.25">
      <c r="DR1220" s="230"/>
      <c r="DS1220" s="230"/>
      <c r="EH1220" s="230"/>
      <c r="EP1220" s="457"/>
      <c r="EQ1220" s="457"/>
      <c r="ES1220" s="457"/>
      <c r="ET1220" s="457"/>
      <c r="EX1220" s="35"/>
      <c r="FD1220" s="612"/>
      <c r="FE1220" s="601"/>
      <c r="FF1220" s="93"/>
      <c r="FJ1220" s="589"/>
      <c r="FK1220" s="589"/>
      <c r="FM1220" s="591"/>
      <c r="FN1220" s="592"/>
      <c r="FP1220" s="602"/>
      <c r="FQ1220" s="544"/>
      <c r="FR1220" s="93"/>
      <c r="FS1220" s="101"/>
    </row>
    <row r="1221" spans="122:175" x14ac:dyDescent="0.25">
      <c r="DR1221" s="230"/>
      <c r="DS1221" s="230"/>
      <c r="EH1221" s="230"/>
      <c r="EP1221" s="457"/>
      <c r="EQ1221" s="457"/>
      <c r="ES1221" s="457"/>
      <c r="ET1221" s="457"/>
      <c r="EX1221" s="35"/>
      <c r="FD1221" s="612"/>
      <c r="FE1221" s="601"/>
      <c r="FF1221" s="93"/>
      <c r="FJ1221" s="589"/>
      <c r="FK1221" s="589"/>
      <c r="FM1221" s="591"/>
      <c r="FN1221" s="592"/>
      <c r="FP1221" s="602"/>
      <c r="FQ1221" s="544"/>
      <c r="FR1221" s="93"/>
      <c r="FS1221" s="101"/>
    </row>
    <row r="1222" spans="122:175" x14ac:dyDescent="0.25">
      <c r="DR1222" s="230"/>
      <c r="DS1222" s="230"/>
      <c r="EH1222" s="230"/>
      <c r="EP1222" s="457"/>
      <c r="EQ1222" s="457"/>
      <c r="ES1222" s="457"/>
      <c r="ET1222" s="457"/>
      <c r="EX1222" s="35"/>
      <c r="FD1222" s="612"/>
      <c r="FE1222" s="601"/>
      <c r="FF1222" s="93"/>
      <c r="FJ1222" s="589"/>
      <c r="FK1222" s="589"/>
      <c r="FM1222" s="591"/>
      <c r="FN1222" s="592"/>
      <c r="FP1222" s="602"/>
      <c r="FQ1222" s="544"/>
      <c r="FR1222" s="93"/>
      <c r="FS1222" s="101"/>
    </row>
    <row r="1223" spans="122:175" x14ac:dyDescent="0.25">
      <c r="DR1223" s="230"/>
      <c r="DS1223" s="230"/>
      <c r="EH1223" s="230"/>
      <c r="EP1223" s="457"/>
      <c r="EQ1223" s="457"/>
      <c r="ES1223" s="457"/>
      <c r="ET1223" s="457"/>
      <c r="EX1223" s="35"/>
      <c r="FD1223" s="612"/>
      <c r="FE1223" s="601"/>
      <c r="FF1223" s="93"/>
      <c r="FJ1223" s="589"/>
      <c r="FK1223" s="589"/>
      <c r="FM1223" s="591"/>
      <c r="FN1223" s="592"/>
      <c r="FP1223" s="602"/>
      <c r="FQ1223" s="544"/>
      <c r="FR1223" s="93"/>
      <c r="FS1223" s="101"/>
    </row>
    <row r="1224" spans="122:175" x14ac:dyDescent="0.25">
      <c r="DR1224" s="230"/>
      <c r="DS1224" s="230"/>
      <c r="EH1224" s="230"/>
      <c r="EP1224" s="457"/>
      <c r="EQ1224" s="457"/>
      <c r="ES1224" s="457"/>
      <c r="ET1224" s="457"/>
      <c r="EX1224" s="35"/>
      <c r="FD1224" s="612"/>
      <c r="FE1224" s="601"/>
      <c r="FF1224" s="93"/>
      <c r="FJ1224" s="589"/>
      <c r="FK1224" s="589"/>
      <c r="FM1224" s="591"/>
      <c r="FN1224" s="592"/>
      <c r="FP1224" s="602"/>
      <c r="FQ1224" s="544"/>
      <c r="FR1224" s="93"/>
      <c r="FS1224" s="101"/>
    </row>
    <row r="1225" spans="122:175" x14ac:dyDescent="0.25">
      <c r="DR1225" s="230"/>
      <c r="DS1225" s="230"/>
      <c r="EH1225" s="230"/>
      <c r="EP1225" s="457"/>
      <c r="EQ1225" s="457"/>
      <c r="ES1225" s="457"/>
      <c r="ET1225" s="457"/>
      <c r="EX1225" s="35"/>
      <c r="FD1225" s="612"/>
      <c r="FE1225" s="601"/>
      <c r="FF1225" s="93"/>
      <c r="FJ1225" s="589"/>
      <c r="FK1225" s="589"/>
      <c r="FM1225" s="591"/>
      <c r="FN1225" s="592"/>
      <c r="FP1225" s="602"/>
      <c r="FQ1225" s="544"/>
      <c r="FR1225" s="93"/>
      <c r="FS1225" s="101"/>
    </row>
    <row r="1226" spans="122:175" x14ac:dyDescent="0.25">
      <c r="DR1226" s="230"/>
      <c r="DS1226" s="230"/>
      <c r="EH1226" s="230"/>
      <c r="EP1226" s="457"/>
      <c r="EQ1226" s="457"/>
      <c r="ES1226" s="457"/>
      <c r="ET1226" s="457"/>
      <c r="EX1226" s="35"/>
      <c r="FD1226" s="612"/>
      <c r="FE1226" s="601"/>
      <c r="FF1226" s="93"/>
      <c r="FJ1226" s="589"/>
      <c r="FK1226" s="589"/>
      <c r="FM1226" s="591"/>
      <c r="FN1226" s="592"/>
      <c r="FP1226" s="602"/>
      <c r="FQ1226" s="544"/>
      <c r="FR1226" s="93"/>
      <c r="FS1226" s="101"/>
    </row>
    <row r="1227" spans="122:175" x14ac:dyDescent="0.25">
      <c r="DR1227" s="230"/>
      <c r="DS1227" s="230"/>
      <c r="EH1227" s="230"/>
      <c r="EP1227" s="457"/>
      <c r="EQ1227" s="457"/>
      <c r="ES1227" s="457"/>
      <c r="ET1227" s="457"/>
      <c r="EX1227" s="35"/>
      <c r="FD1227" s="612"/>
      <c r="FE1227" s="601"/>
      <c r="FF1227" s="93"/>
      <c r="FJ1227" s="589"/>
      <c r="FK1227" s="589"/>
      <c r="FM1227" s="591"/>
      <c r="FN1227" s="592"/>
      <c r="FP1227" s="602"/>
      <c r="FQ1227" s="544"/>
      <c r="FR1227" s="93"/>
      <c r="FS1227" s="101"/>
    </row>
    <row r="1228" spans="122:175" x14ac:dyDescent="0.25">
      <c r="DR1228" s="230"/>
      <c r="DS1228" s="230"/>
      <c r="EH1228" s="230"/>
      <c r="EP1228" s="457"/>
      <c r="EQ1228" s="457"/>
      <c r="ES1228" s="457"/>
      <c r="ET1228" s="457"/>
      <c r="EX1228" s="35"/>
      <c r="FD1228" s="612"/>
      <c r="FE1228" s="601"/>
      <c r="FF1228" s="93"/>
      <c r="FJ1228" s="589"/>
      <c r="FK1228" s="589"/>
      <c r="FM1228" s="591"/>
      <c r="FN1228" s="592"/>
      <c r="FP1228" s="602"/>
      <c r="FQ1228" s="544"/>
      <c r="FR1228" s="93"/>
      <c r="FS1228" s="101"/>
    </row>
    <row r="1229" spans="122:175" x14ac:dyDescent="0.25">
      <c r="DR1229" s="230"/>
      <c r="DS1229" s="230"/>
      <c r="EH1229" s="230"/>
      <c r="EP1229" s="457"/>
      <c r="EQ1229" s="457"/>
      <c r="ES1229" s="457"/>
      <c r="ET1229" s="457"/>
      <c r="EX1229" s="35"/>
      <c r="FD1229" s="612"/>
      <c r="FE1229" s="601"/>
      <c r="FF1229" s="93"/>
      <c r="FJ1229" s="589"/>
      <c r="FK1229" s="589"/>
      <c r="FM1229" s="591"/>
      <c r="FN1229" s="592"/>
      <c r="FP1229" s="602"/>
      <c r="FQ1229" s="544"/>
      <c r="FR1229" s="93"/>
      <c r="FS1229" s="101"/>
    </row>
    <row r="1230" spans="122:175" x14ac:dyDescent="0.25">
      <c r="DR1230" s="230"/>
      <c r="DS1230" s="230"/>
      <c r="EH1230" s="230"/>
      <c r="EP1230" s="457"/>
      <c r="EQ1230" s="457"/>
      <c r="ES1230" s="457"/>
      <c r="ET1230" s="457"/>
      <c r="EX1230" s="35"/>
      <c r="FD1230" s="612"/>
      <c r="FE1230" s="601"/>
      <c r="FF1230" s="93"/>
      <c r="FJ1230" s="589"/>
      <c r="FK1230" s="589"/>
      <c r="FM1230" s="591"/>
      <c r="FN1230" s="592"/>
      <c r="FP1230" s="602"/>
      <c r="FQ1230" s="544"/>
      <c r="FR1230" s="93"/>
      <c r="FS1230" s="101"/>
    </row>
    <row r="1231" spans="122:175" x14ac:dyDescent="0.25">
      <c r="DR1231" s="230"/>
      <c r="DS1231" s="230"/>
      <c r="EH1231" s="230"/>
      <c r="EP1231" s="457"/>
      <c r="EQ1231" s="457"/>
      <c r="ES1231" s="457"/>
      <c r="ET1231" s="457"/>
      <c r="EX1231" s="35"/>
      <c r="FD1231" s="612"/>
      <c r="FE1231" s="601"/>
      <c r="FF1231" s="93"/>
      <c r="FJ1231" s="589"/>
      <c r="FK1231" s="589"/>
      <c r="FM1231" s="591"/>
      <c r="FN1231" s="592"/>
      <c r="FP1231" s="602"/>
      <c r="FQ1231" s="544"/>
      <c r="FR1231" s="93"/>
      <c r="FS1231" s="101"/>
    </row>
    <row r="1232" spans="122:175" x14ac:dyDescent="0.25">
      <c r="DR1232" s="230"/>
      <c r="DS1232" s="230"/>
      <c r="EH1232" s="230"/>
      <c r="EP1232" s="457"/>
      <c r="EQ1232" s="457"/>
      <c r="ES1232" s="457"/>
      <c r="ET1232" s="457"/>
      <c r="EX1232" s="35"/>
      <c r="FD1232" s="612"/>
      <c r="FE1232" s="601"/>
      <c r="FF1232" s="93"/>
      <c r="FJ1232" s="589"/>
      <c r="FK1232" s="589"/>
      <c r="FM1232" s="591"/>
      <c r="FN1232" s="592"/>
      <c r="FP1232" s="602"/>
      <c r="FQ1232" s="544"/>
      <c r="FR1232" s="93"/>
      <c r="FS1232" s="101"/>
    </row>
    <row r="1233" spans="122:175" x14ac:dyDescent="0.25">
      <c r="DR1233" s="230"/>
      <c r="DS1233" s="230"/>
      <c r="EH1233" s="230"/>
      <c r="EP1233" s="457"/>
      <c r="EQ1233" s="457"/>
      <c r="ES1233" s="457"/>
      <c r="ET1233" s="457"/>
      <c r="EX1233" s="35"/>
      <c r="FD1233" s="612"/>
      <c r="FE1233" s="601"/>
      <c r="FF1233" s="93"/>
      <c r="FJ1233" s="589"/>
      <c r="FK1233" s="589"/>
      <c r="FM1233" s="591"/>
      <c r="FN1233" s="592"/>
      <c r="FP1233" s="602"/>
      <c r="FQ1233" s="544"/>
      <c r="FR1233" s="93"/>
      <c r="FS1233" s="101"/>
    </row>
    <row r="1234" spans="122:175" x14ac:dyDescent="0.25">
      <c r="DR1234" s="230"/>
      <c r="DS1234" s="230"/>
      <c r="EH1234" s="230"/>
      <c r="EP1234" s="457"/>
      <c r="EQ1234" s="457"/>
      <c r="ES1234" s="457"/>
      <c r="ET1234" s="457"/>
      <c r="EX1234" s="35"/>
      <c r="FD1234" s="612"/>
      <c r="FE1234" s="601"/>
      <c r="FF1234" s="93"/>
      <c r="FJ1234" s="589"/>
      <c r="FK1234" s="589"/>
      <c r="FM1234" s="591"/>
      <c r="FN1234" s="592"/>
      <c r="FP1234" s="602"/>
      <c r="FQ1234" s="544"/>
      <c r="FR1234" s="93"/>
      <c r="FS1234" s="101"/>
    </row>
    <row r="1235" spans="122:175" x14ac:dyDescent="0.25">
      <c r="DR1235" s="230"/>
      <c r="DS1235" s="230"/>
      <c r="EH1235" s="230"/>
      <c r="EP1235" s="457"/>
      <c r="EQ1235" s="457"/>
      <c r="ES1235" s="457"/>
      <c r="ET1235" s="457"/>
      <c r="EX1235" s="35"/>
      <c r="FD1235" s="612"/>
      <c r="FE1235" s="601"/>
      <c r="FF1235" s="93"/>
      <c r="FJ1235" s="589"/>
      <c r="FK1235" s="589"/>
      <c r="FM1235" s="591"/>
      <c r="FN1235" s="592"/>
      <c r="FP1235" s="602"/>
      <c r="FQ1235" s="544"/>
      <c r="FR1235" s="93"/>
      <c r="FS1235" s="101"/>
    </row>
    <row r="1236" spans="122:175" x14ac:dyDescent="0.25">
      <c r="DR1236" s="230"/>
      <c r="DS1236" s="230"/>
      <c r="EH1236" s="230"/>
      <c r="EP1236" s="457"/>
      <c r="EQ1236" s="457"/>
      <c r="ES1236" s="457"/>
      <c r="ET1236" s="457"/>
      <c r="EX1236" s="35"/>
      <c r="FD1236" s="612"/>
      <c r="FE1236" s="601"/>
      <c r="FF1236" s="93"/>
      <c r="FJ1236" s="589"/>
      <c r="FK1236" s="589"/>
      <c r="FM1236" s="591"/>
      <c r="FN1236" s="592"/>
      <c r="FP1236" s="602"/>
      <c r="FQ1236" s="544"/>
      <c r="FR1236" s="93"/>
      <c r="FS1236" s="101"/>
    </row>
    <row r="1237" spans="122:175" x14ac:dyDescent="0.25">
      <c r="DR1237" s="230"/>
      <c r="DS1237" s="230"/>
      <c r="EH1237" s="230"/>
      <c r="EP1237" s="457"/>
      <c r="EQ1237" s="457"/>
      <c r="ES1237" s="457"/>
      <c r="ET1237" s="457"/>
      <c r="EX1237" s="35"/>
      <c r="FD1237" s="612"/>
      <c r="FE1237" s="601"/>
      <c r="FF1237" s="93"/>
      <c r="FJ1237" s="589"/>
      <c r="FK1237" s="589"/>
      <c r="FM1237" s="591"/>
      <c r="FN1237" s="592"/>
      <c r="FP1237" s="602"/>
      <c r="FQ1237" s="544"/>
      <c r="FR1237" s="93"/>
      <c r="FS1237" s="101"/>
    </row>
    <row r="1238" spans="122:175" x14ac:dyDescent="0.25">
      <c r="DR1238" s="230"/>
      <c r="DS1238" s="230"/>
      <c r="EH1238" s="230"/>
      <c r="EP1238" s="457"/>
      <c r="EQ1238" s="457"/>
      <c r="ES1238" s="457"/>
      <c r="ET1238" s="457"/>
      <c r="EX1238" s="35"/>
      <c r="FD1238" s="612"/>
      <c r="FE1238" s="601"/>
      <c r="FF1238" s="93"/>
      <c r="FJ1238" s="589"/>
      <c r="FK1238" s="589"/>
      <c r="FM1238" s="591"/>
      <c r="FN1238" s="592"/>
      <c r="FP1238" s="602"/>
      <c r="FQ1238" s="544"/>
      <c r="FR1238" s="93"/>
      <c r="FS1238" s="101"/>
    </row>
    <row r="1239" spans="122:175" x14ac:dyDescent="0.25">
      <c r="DR1239" s="230"/>
      <c r="DS1239" s="230"/>
      <c r="EH1239" s="230"/>
      <c r="EP1239" s="457"/>
      <c r="EQ1239" s="457"/>
      <c r="ES1239" s="457"/>
      <c r="ET1239" s="457"/>
      <c r="EX1239" s="35"/>
      <c r="FD1239" s="612"/>
      <c r="FE1239" s="601"/>
      <c r="FF1239" s="93"/>
      <c r="FJ1239" s="589"/>
      <c r="FK1239" s="589"/>
      <c r="FM1239" s="591"/>
      <c r="FN1239" s="592"/>
      <c r="FP1239" s="602"/>
      <c r="FQ1239" s="544"/>
      <c r="FR1239" s="93"/>
      <c r="FS1239" s="101"/>
    </row>
    <row r="1240" spans="122:175" x14ac:dyDescent="0.25">
      <c r="DR1240" s="230"/>
      <c r="DS1240" s="230"/>
      <c r="EH1240" s="230"/>
      <c r="EP1240" s="457"/>
      <c r="EQ1240" s="457"/>
      <c r="ES1240" s="457"/>
      <c r="ET1240" s="457"/>
      <c r="EX1240" s="35"/>
      <c r="FD1240" s="612"/>
      <c r="FE1240" s="601"/>
      <c r="FF1240" s="93"/>
      <c r="FJ1240" s="589"/>
      <c r="FK1240" s="589"/>
      <c r="FM1240" s="591"/>
      <c r="FN1240" s="592"/>
      <c r="FP1240" s="602"/>
      <c r="FQ1240" s="544"/>
      <c r="FR1240" s="93"/>
      <c r="FS1240" s="101"/>
    </row>
    <row r="1241" spans="122:175" x14ac:dyDescent="0.25">
      <c r="DR1241" s="230"/>
      <c r="DS1241" s="230"/>
      <c r="EH1241" s="230"/>
      <c r="EP1241" s="457"/>
      <c r="EQ1241" s="457"/>
      <c r="ES1241" s="457"/>
      <c r="ET1241" s="457"/>
      <c r="EX1241" s="35"/>
      <c r="FD1241" s="612"/>
      <c r="FE1241" s="601"/>
      <c r="FF1241" s="93"/>
      <c r="FJ1241" s="589"/>
      <c r="FK1241" s="589"/>
      <c r="FM1241" s="591"/>
      <c r="FN1241" s="592"/>
      <c r="FP1241" s="602"/>
      <c r="FQ1241" s="544"/>
      <c r="FR1241" s="93"/>
      <c r="FS1241" s="101"/>
    </row>
    <row r="1242" spans="122:175" x14ac:dyDescent="0.25">
      <c r="DR1242" s="230"/>
      <c r="DS1242" s="230"/>
      <c r="EH1242" s="230"/>
      <c r="EP1242" s="457"/>
      <c r="EQ1242" s="457"/>
      <c r="ES1242" s="457"/>
      <c r="ET1242" s="457"/>
      <c r="EX1242" s="35"/>
      <c r="FD1242" s="612"/>
      <c r="FE1242" s="601"/>
      <c r="FF1242" s="93"/>
      <c r="FJ1242" s="589"/>
      <c r="FK1242" s="589"/>
      <c r="FM1242" s="591"/>
      <c r="FN1242" s="592"/>
      <c r="FP1242" s="602"/>
      <c r="FQ1242" s="544"/>
      <c r="FR1242" s="93"/>
      <c r="FS1242" s="101"/>
    </row>
    <row r="1243" spans="122:175" x14ac:dyDescent="0.25">
      <c r="DR1243" s="230"/>
      <c r="DS1243" s="230"/>
      <c r="EH1243" s="230"/>
      <c r="EP1243" s="457"/>
      <c r="EQ1243" s="457"/>
      <c r="ES1243" s="457"/>
      <c r="ET1243" s="457"/>
      <c r="EX1243" s="35"/>
      <c r="FD1243" s="612"/>
      <c r="FE1243" s="601"/>
      <c r="FF1243" s="93"/>
      <c r="FJ1243" s="589"/>
      <c r="FK1243" s="589"/>
      <c r="FM1243" s="591"/>
      <c r="FN1243" s="592"/>
      <c r="FP1243" s="602"/>
      <c r="FQ1243" s="544"/>
      <c r="FR1243" s="93"/>
      <c r="FS1243" s="101"/>
    </row>
    <row r="1244" spans="122:175" x14ac:dyDescent="0.25">
      <c r="DR1244" s="230"/>
      <c r="DS1244" s="230"/>
      <c r="EH1244" s="230"/>
      <c r="EP1244" s="457"/>
      <c r="EQ1244" s="457"/>
      <c r="ES1244" s="457"/>
      <c r="ET1244" s="457"/>
      <c r="EX1244" s="35"/>
      <c r="FD1244" s="612"/>
      <c r="FE1244" s="601"/>
      <c r="FF1244" s="93"/>
      <c r="FJ1244" s="589"/>
      <c r="FK1244" s="589"/>
      <c r="FM1244" s="591"/>
      <c r="FN1244" s="592"/>
      <c r="FP1244" s="602"/>
      <c r="FQ1244" s="544"/>
      <c r="FR1244" s="93"/>
      <c r="FS1244" s="101"/>
    </row>
    <row r="1245" spans="122:175" x14ac:dyDescent="0.25">
      <c r="DR1245" s="230"/>
      <c r="DS1245" s="230"/>
      <c r="EH1245" s="230"/>
      <c r="EP1245" s="457"/>
      <c r="EQ1245" s="457"/>
      <c r="ES1245" s="457"/>
      <c r="ET1245" s="457"/>
      <c r="EX1245" s="35"/>
      <c r="FD1245" s="612"/>
      <c r="FE1245" s="601"/>
      <c r="FF1245" s="93"/>
      <c r="FJ1245" s="589"/>
      <c r="FK1245" s="589"/>
      <c r="FM1245" s="591"/>
      <c r="FN1245" s="592"/>
      <c r="FP1245" s="602"/>
      <c r="FQ1245" s="544"/>
      <c r="FR1245" s="93"/>
      <c r="FS1245" s="101"/>
    </row>
    <row r="1246" spans="122:175" x14ac:dyDescent="0.25">
      <c r="DR1246" s="230"/>
      <c r="DS1246" s="230"/>
      <c r="EH1246" s="230"/>
      <c r="EP1246" s="457"/>
      <c r="EQ1246" s="457"/>
      <c r="ES1246" s="457"/>
      <c r="ET1246" s="457"/>
      <c r="EX1246" s="35"/>
      <c r="FD1246" s="612"/>
      <c r="FE1246" s="601"/>
      <c r="FF1246" s="93"/>
      <c r="FJ1246" s="589"/>
      <c r="FK1246" s="589"/>
      <c r="FM1246" s="591"/>
      <c r="FN1246" s="592"/>
      <c r="FP1246" s="602"/>
      <c r="FQ1246" s="544"/>
      <c r="FR1246" s="93"/>
      <c r="FS1246" s="101"/>
    </row>
    <row r="1247" spans="122:175" x14ac:dyDescent="0.25">
      <c r="DR1247" s="230"/>
      <c r="DS1247" s="230"/>
      <c r="EH1247" s="230"/>
      <c r="EP1247" s="457"/>
      <c r="EQ1247" s="457"/>
      <c r="ES1247" s="457"/>
      <c r="ET1247" s="457"/>
      <c r="EX1247" s="35"/>
      <c r="FD1247" s="612"/>
      <c r="FE1247" s="601"/>
      <c r="FF1247" s="93"/>
      <c r="FJ1247" s="589"/>
      <c r="FK1247" s="589"/>
      <c r="FM1247" s="591"/>
      <c r="FN1247" s="592"/>
      <c r="FP1247" s="602"/>
      <c r="FQ1247" s="544"/>
      <c r="FR1247" s="93"/>
      <c r="FS1247" s="101"/>
    </row>
    <row r="1248" spans="122:175" x14ac:dyDescent="0.25">
      <c r="DR1248" s="230"/>
      <c r="DS1248" s="230"/>
      <c r="EH1248" s="230"/>
      <c r="EP1248" s="457"/>
      <c r="EQ1248" s="457"/>
      <c r="ES1248" s="457"/>
      <c r="ET1248" s="457"/>
      <c r="EX1248" s="35"/>
      <c r="FD1248" s="612"/>
      <c r="FE1248" s="601"/>
      <c r="FF1248" s="93"/>
      <c r="FJ1248" s="589"/>
      <c r="FK1248" s="589"/>
      <c r="FM1248" s="591"/>
      <c r="FN1248" s="592"/>
      <c r="FP1248" s="602"/>
      <c r="FQ1248" s="544"/>
      <c r="FR1248" s="93"/>
      <c r="FS1248" s="101"/>
    </row>
    <row r="1249" spans="122:175" x14ac:dyDescent="0.25">
      <c r="DR1249" s="230"/>
      <c r="DS1249" s="230"/>
      <c r="EH1249" s="230"/>
      <c r="EP1249" s="457"/>
      <c r="EQ1249" s="457"/>
      <c r="ES1249" s="457"/>
      <c r="ET1249" s="457"/>
      <c r="EX1249" s="35"/>
      <c r="FD1249" s="612"/>
      <c r="FE1249" s="601"/>
      <c r="FF1249" s="93"/>
      <c r="FJ1249" s="589"/>
      <c r="FK1249" s="589"/>
      <c r="FM1249" s="591"/>
      <c r="FN1249" s="592"/>
      <c r="FP1249" s="602"/>
      <c r="FQ1249" s="544"/>
      <c r="FR1249" s="93"/>
      <c r="FS1249" s="101"/>
    </row>
    <row r="1250" spans="122:175" x14ac:dyDescent="0.25">
      <c r="DR1250" s="230"/>
      <c r="DS1250" s="230"/>
      <c r="EH1250" s="230"/>
      <c r="EP1250" s="457"/>
      <c r="EQ1250" s="457"/>
      <c r="ES1250" s="457"/>
      <c r="ET1250" s="457"/>
      <c r="EX1250" s="35"/>
      <c r="FD1250" s="612"/>
      <c r="FE1250" s="601"/>
      <c r="FF1250" s="93"/>
      <c r="FJ1250" s="589"/>
      <c r="FK1250" s="589"/>
      <c r="FM1250" s="591"/>
      <c r="FN1250" s="592"/>
      <c r="FP1250" s="602"/>
      <c r="FQ1250" s="544"/>
      <c r="FR1250" s="93"/>
      <c r="FS1250" s="101"/>
    </row>
    <row r="1251" spans="122:175" x14ac:dyDescent="0.25">
      <c r="DR1251" s="230"/>
      <c r="DS1251" s="230"/>
      <c r="EH1251" s="230"/>
      <c r="EP1251" s="457"/>
      <c r="EQ1251" s="457"/>
      <c r="ES1251" s="457"/>
      <c r="ET1251" s="457"/>
      <c r="EX1251" s="35"/>
      <c r="FD1251" s="612"/>
      <c r="FE1251" s="601"/>
      <c r="FF1251" s="93"/>
      <c r="FJ1251" s="589"/>
      <c r="FK1251" s="589"/>
      <c r="FM1251" s="591"/>
      <c r="FN1251" s="592"/>
      <c r="FP1251" s="602"/>
      <c r="FQ1251" s="544"/>
      <c r="FR1251" s="93"/>
      <c r="FS1251" s="101"/>
    </row>
    <row r="1252" spans="122:175" x14ac:dyDescent="0.25">
      <c r="DR1252" s="230"/>
      <c r="DS1252" s="230"/>
      <c r="EH1252" s="230"/>
      <c r="EP1252" s="457"/>
      <c r="EQ1252" s="457"/>
      <c r="ES1252" s="457"/>
      <c r="ET1252" s="457"/>
      <c r="EX1252" s="35"/>
      <c r="FD1252" s="612"/>
      <c r="FE1252" s="601"/>
      <c r="FF1252" s="93"/>
      <c r="FJ1252" s="589"/>
      <c r="FK1252" s="589"/>
      <c r="FM1252" s="591"/>
      <c r="FN1252" s="592"/>
      <c r="FP1252" s="602"/>
      <c r="FQ1252" s="544"/>
      <c r="FR1252" s="93"/>
      <c r="FS1252" s="101"/>
    </row>
    <row r="1253" spans="122:175" x14ac:dyDescent="0.25">
      <c r="DR1253" s="230"/>
      <c r="DS1253" s="230"/>
      <c r="EH1253" s="230"/>
      <c r="EP1253" s="457"/>
      <c r="EQ1253" s="457"/>
      <c r="ES1253" s="457"/>
      <c r="ET1253" s="457"/>
      <c r="EX1253" s="35"/>
      <c r="FD1253" s="612"/>
      <c r="FE1253" s="601"/>
      <c r="FF1253" s="93"/>
      <c r="FJ1253" s="589"/>
      <c r="FK1253" s="589"/>
      <c r="FM1253" s="591"/>
      <c r="FN1253" s="592"/>
      <c r="FP1253" s="602"/>
      <c r="FQ1253" s="544"/>
      <c r="FR1253" s="93"/>
      <c r="FS1253" s="101"/>
    </row>
    <row r="1254" spans="122:175" x14ac:dyDescent="0.25">
      <c r="DR1254" s="230"/>
      <c r="DS1254" s="230"/>
      <c r="EH1254" s="230"/>
      <c r="EP1254" s="457"/>
      <c r="EQ1254" s="457"/>
      <c r="ES1254" s="457"/>
      <c r="ET1254" s="457"/>
      <c r="EX1254" s="35"/>
      <c r="FD1254" s="612"/>
      <c r="FE1254" s="601"/>
      <c r="FF1254" s="93"/>
      <c r="FJ1254" s="589"/>
      <c r="FK1254" s="589"/>
      <c r="FM1254" s="591"/>
      <c r="FN1254" s="592"/>
      <c r="FP1254" s="602"/>
      <c r="FQ1254" s="544"/>
      <c r="FR1254" s="93"/>
      <c r="FS1254" s="101"/>
    </row>
    <row r="1255" spans="122:175" x14ac:dyDescent="0.25">
      <c r="DR1255" s="230"/>
      <c r="DS1255" s="230"/>
      <c r="EH1255" s="230"/>
      <c r="EP1255" s="457"/>
      <c r="EQ1255" s="457"/>
      <c r="ES1255" s="457"/>
      <c r="ET1255" s="457"/>
      <c r="EX1255" s="35"/>
      <c r="FD1255" s="612"/>
      <c r="FE1255" s="601"/>
      <c r="FF1255" s="93"/>
      <c r="FJ1255" s="589"/>
      <c r="FK1255" s="589"/>
      <c r="FM1255" s="591"/>
      <c r="FN1255" s="592"/>
      <c r="FP1255" s="602"/>
      <c r="FQ1255" s="544"/>
      <c r="FR1255" s="93"/>
      <c r="FS1255" s="101"/>
    </row>
    <row r="1256" spans="122:175" x14ac:dyDescent="0.25">
      <c r="DR1256" s="230"/>
      <c r="DS1256" s="230"/>
      <c r="EH1256" s="230"/>
      <c r="EP1256" s="457"/>
      <c r="EQ1256" s="457"/>
      <c r="ES1256" s="457"/>
      <c r="ET1256" s="457"/>
      <c r="EX1256" s="35"/>
      <c r="FD1256" s="612"/>
      <c r="FE1256" s="601"/>
      <c r="FF1256" s="93"/>
      <c r="FJ1256" s="589"/>
      <c r="FK1256" s="589"/>
      <c r="FM1256" s="591"/>
      <c r="FN1256" s="592"/>
      <c r="FP1256" s="602"/>
      <c r="FQ1256" s="544"/>
      <c r="FR1256" s="93"/>
      <c r="FS1256" s="101"/>
    </row>
    <row r="1257" spans="122:175" x14ac:dyDescent="0.25">
      <c r="DR1257" s="230"/>
      <c r="DS1257" s="230"/>
      <c r="EH1257" s="230"/>
      <c r="EP1257" s="457"/>
      <c r="EQ1257" s="457"/>
      <c r="ES1257" s="457"/>
      <c r="ET1257" s="457"/>
      <c r="EX1257" s="35"/>
      <c r="FD1257" s="612"/>
      <c r="FE1257" s="601"/>
      <c r="FF1257" s="93"/>
      <c r="FJ1257" s="589"/>
      <c r="FK1257" s="589"/>
      <c r="FM1257" s="591"/>
      <c r="FN1257" s="592"/>
      <c r="FP1257" s="602"/>
      <c r="FQ1257" s="544"/>
      <c r="FR1257" s="93"/>
      <c r="FS1257" s="101"/>
    </row>
    <row r="1258" spans="122:175" x14ac:dyDescent="0.25">
      <c r="DR1258" s="230"/>
      <c r="DS1258" s="230"/>
      <c r="EH1258" s="230"/>
      <c r="EP1258" s="457"/>
      <c r="EQ1258" s="457"/>
      <c r="ES1258" s="457"/>
      <c r="ET1258" s="457"/>
      <c r="EX1258" s="35"/>
      <c r="FD1258" s="612"/>
      <c r="FE1258" s="601"/>
      <c r="FF1258" s="93"/>
      <c r="FJ1258" s="589"/>
      <c r="FK1258" s="589"/>
      <c r="FM1258" s="591"/>
      <c r="FN1258" s="592"/>
      <c r="FP1258" s="602"/>
      <c r="FQ1258" s="544"/>
      <c r="FR1258" s="93"/>
      <c r="FS1258" s="101"/>
    </row>
    <row r="1259" spans="122:175" x14ac:dyDescent="0.25">
      <c r="DR1259" s="230"/>
      <c r="DS1259" s="230"/>
      <c r="EH1259" s="230"/>
      <c r="EP1259" s="457"/>
      <c r="EQ1259" s="457"/>
      <c r="ES1259" s="457"/>
      <c r="ET1259" s="457"/>
      <c r="EX1259" s="35"/>
      <c r="FD1259" s="612"/>
      <c r="FE1259" s="601"/>
      <c r="FF1259" s="93"/>
      <c r="FJ1259" s="589"/>
      <c r="FK1259" s="589"/>
      <c r="FM1259" s="591"/>
      <c r="FN1259" s="592"/>
      <c r="FP1259" s="602"/>
      <c r="FQ1259" s="544"/>
      <c r="FR1259" s="93"/>
      <c r="FS1259" s="101"/>
    </row>
    <row r="1260" spans="122:175" x14ac:dyDescent="0.25">
      <c r="DR1260" s="230"/>
      <c r="DS1260" s="230"/>
      <c r="EH1260" s="230"/>
      <c r="EP1260" s="457"/>
      <c r="EQ1260" s="457"/>
      <c r="ES1260" s="457"/>
      <c r="ET1260" s="457"/>
      <c r="EX1260" s="35"/>
      <c r="FD1260" s="612"/>
      <c r="FE1260" s="601"/>
      <c r="FF1260" s="93"/>
      <c r="FJ1260" s="589"/>
      <c r="FK1260" s="589"/>
      <c r="FM1260" s="591"/>
      <c r="FN1260" s="592"/>
      <c r="FP1260" s="602"/>
      <c r="FQ1260" s="544"/>
      <c r="FR1260" s="93"/>
      <c r="FS1260" s="101"/>
    </row>
    <row r="1261" spans="122:175" x14ac:dyDescent="0.25">
      <c r="DR1261" s="230"/>
      <c r="DS1261" s="230"/>
      <c r="EH1261" s="230"/>
      <c r="EP1261" s="457"/>
      <c r="EQ1261" s="457"/>
      <c r="ES1261" s="457"/>
      <c r="ET1261" s="457"/>
      <c r="EX1261" s="35"/>
      <c r="FD1261" s="612"/>
      <c r="FE1261" s="601"/>
      <c r="FF1261" s="93"/>
      <c r="FJ1261" s="589"/>
      <c r="FK1261" s="589"/>
      <c r="FM1261" s="591"/>
      <c r="FN1261" s="592"/>
      <c r="FP1261" s="602"/>
      <c r="FQ1261" s="544"/>
      <c r="FR1261" s="93"/>
      <c r="FS1261" s="101"/>
    </row>
    <row r="1262" spans="122:175" x14ac:dyDescent="0.25">
      <c r="DR1262" s="230"/>
      <c r="DS1262" s="230"/>
      <c r="EH1262" s="230"/>
      <c r="EP1262" s="457"/>
      <c r="EQ1262" s="457"/>
      <c r="ES1262" s="457"/>
      <c r="ET1262" s="457"/>
      <c r="EX1262" s="35"/>
      <c r="FD1262" s="612"/>
      <c r="FE1262" s="601"/>
      <c r="FF1262" s="93"/>
      <c r="FJ1262" s="589"/>
      <c r="FK1262" s="589"/>
      <c r="FM1262" s="591"/>
      <c r="FN1262" s="592"/>
      <c r="FP1262" s="602"/>
      <c r="FQ1262" s="544"/>
      <c r="FR1262" s="93"/>
      <c r="FS1262" s="101"/>
    </row>
    <row r="1263" spans="122:175" x14ac:dyDescent="0.25">
      <c r="DR1263" s="230"/>
      <c r="DS1263" s="230"/>
      <c r="EH1263" s="230"/>
      <c r="EP1263" s="457"/>
      <c r="EQ1263" s="457"/>
      <c r="ES1263" s="457"/>
      <c r="ET1263" s="457"/>
      <c r="EX1263" s="35"/>
      <c r="FD1263" s="612"/>
      <c r="FE1263" s="601"/>
      <c r="FF1263" s="93"/>
      <c r="FJ1263" s="589"/>
      <c r="FK1263" s="589"/>
      <c r="FM1263" s="591"/>
      <c r="FN1263" s="592"/>
      <c r="FP1263" s="602"/>
      <c r="FQ1263" s="544"/>
      <c r="FR1263" s="93"/>
      <c r="FS1263" s="101"/>
    </row>
    <row r="1264" spans="122:175" x14ac:dyDescent="0.25">
      <c r="DR1264" s="230"/>
      <c r="DS1264" s="230"/>
      <c r="EH1264" s="230"/>
      <c r="EP1264" s="457"/>
      <c r="EQ1264" s="457"/>
      <c r="ES1264" s="457"/>
      <c r="ET1264" s="457"/>
      <c r="EX1264" s="35"/>
      <c r="FD1264" s="612"/>
      <c r="FE1264" s="601"/>
      <c r="FF1264" s="93"/>
      <c r="FJ1264" s="589"/>
      <c r="FK1264" s="589"/>
      <c r="FM1264" s="591"/>
      <c r="FN1264" s="592"/>
      <c r="FP1264" s="602"/>
      <c r="FQ1264" s="544"/>
      <c r="FR1264" s="93"/>
      <c r="FS1264" s="101"/>
    </row>
    <row r="1265" spans="122:175" x14ac:dyDescent="0.25">
      <c r="DR1265" s="230"/>
      <c r="DS1265" s="230"/>
      <c r="EH1265" s="230"/>
      <c r="EP1265" s="457"/>
      <c r="EQ1265" s="457"/>
      <c r="ES1265" s="457"/>
      <c r="ET1265" s="457"/>
      <c r="EX1265" s="35"/>
      <c r="FD1265" s="612"/>
      <c r="FE1265" s="601"/>
      <c r="FF1265" s="93"/>
      <c r="FJ1265" s="589"/>
      <c r="FK1265" s="589"/>
      <c r="FM1265" s="591"/>
      <c r="FN1265" s="592"/>
      <c r="FP1265" s="602"/>
      <c r="FQ1265" s="544"/>
      <c r="FR1265" s="93"/>
      <c r="FS1265" s="101"/>
    </row>
    <row r="1266" spans="122:175" x14ac:dyDescent="0.25">
      <c r="DR1266" s="230"/>
      <c r="DS1266" s="230"/>
      <c r="EH1266" s="230"/>
      <c r="EP1266" s="457"/>
      <c r="EQ1266" s="457"/>
      <c r="ES1266" s="457"/>
      <c r="ET1266" s="457"/>
      <c r="EX1266" s="35"/>
      <c r="FD1266" s="612"/>
      <c r="FE1266" s="601"/>
      <c r="FF1266" s="93"/>
      <c r="FJ1266" s="589"/>
      <c r="FK1266" s="589"/>
      <c r="FM1266" s="591"/>
      <c r="FN1266" s="592"/>
      <c r="FP1266" s="602"/>
      <c r="FQ1266" s="544"/>
      <c r="FR1266" s="93"/>
      <c r="FS1266" s="101"/>
    </row>
    <row r="1267" spans="122:175" x14ac:dyDescent="0.25">
      <c r="DR1267" s="230"/>
      <c r="DS1267" s="230"/>
      <c r="EH1267" s="230"/>
      <c r="EP1267" s="457"/>
      <c r="EQ1267" s="457"/>
      <c r="ES1267" s="457"/>
      <c r="ET1267" s="457"/>
      <c r="EX1267" s="35"/>
      <c r="FD1267" s="612"/>
      <c r="FE1267" s="601"/>
      <c r="FF1267" s="93"/>
      <c r="FJ1267" s="589"/>
      <c r="FK1267" s="589"/>
      <c r="FM1267" s="591"/>
      <c r="FN1267" s="592"/>
      <c r="FP1267" s="602"/>
      <c r="FQ1267" s="544"/>
      <c r="FR1267" s="93"/>
      <c r="FS1267" s="101"/>
    </row>
    <row r="1268" spans="122:175" x14ac:dyDescent="0.25">
      <c r="DR1268" s="230"/>
      <c r="DS1268" s="230"/>
      <c r="EH1268" s="230"/>
      <c r="EP1268" s="457"/>
      <c r="EQ1268" s="457"/>
      <c r="ES1268" s="457"/>
      <c r="ET1268" s="457"/>
      <c r="EX1268" s="35"/>
      <c r="FD1268" s="612"/>
      <c r="FE1268" s="601"/>
      <c r="FF1268" s="93"/>
      <c r="FJ1268" s="589"/>
      <c r="FK1268" s="589"/>
      <c r="FM1268" s="591"/>
      <c r="FN1268" s="592"/>
      <c r="FP1268" s="602"/>
      <c r="FQ1268" s="544"/>
      <c r="FR1268" s="93"/>
      <c r="FS1268" s="101"/>
    </row>
    <row r="1269" spans="122:175" x14ac:dyDescent="0.25">
      <c r="DR1269" s="230"/>
      <c r="DS1269" s="230"/>
      <c r="EH1269" s="230"/>
      <c r="EP1269" s="457"/>
      <c r="EQ1269" s="457"/>
      <c r="ES1269" s="457"/>
      <c r="ET1269" s="457"/>
      <c r="EX1269" s="35"/>
      <c r="FD1269" s="612"/>
      <c r="FE1269" s="601"/>
      <c r="FF1269" s="93"/>
      <c r="FJ1269" s="589"/>
      <c r="FK1269" s="589"/>
      <c r="FM1269" s="591"/>
      <c r="FN1269" s="592"/>
      <c r="FP1269" s="602"/>
      <c r="FQ1269" s="544"/>
      <c r="FR1269" s="93"/>
      <c r="FS1269" s="101"/>
    </row>
    <row r="1270" spans="122:175" x14ac:dyDescent="0.25">
      <c r="DR1270" s="230"/>
      <c r="DS1270" s="230"/>
      <c r="EH1270" s="230"/>
      <c r="EP1270" s="457"/>
      <c r="EQ1270" s="457"/>
      <c r="ES1270" s="457"/>
      <c r="ET1270" s="457"/>
      <c r="EX1270" s="35"/>
      <c r="FD1270" s="612"/>
      <c r="FE1270" s="601"/>
      <c r="FF1270" s="93"/>
      <c r="FJ1270" s="589"/>
      <c r="FK1270" s="589"/>
      <c r="FM1270" s="591"/>
      <c r="FN1270" s="592"/>
      <c r="FP1270" s="602"/>
      <c r="FQ1270" s="544"/>
      <c r="FR1270" s="93"/>
      <c r="FS1270" s="101"/>
    </row>
    <row r="1271" spans="122:175" x14ac:dyDescent="0.25">
      <c r="DR1271" s="230"/>
      <c r="DS1271" s="230"/>
      <c r="EH1271" s="230"/>
      <c r="EP1271" s="457"/>
      <c r="EQ1271" s="457"/>
      <c r="ES1271" s="457"/>
      <c r="ET1271" s="457"/>
      <c r="EX1271" s="35"/>
      <c r="FD1271" s="612"/>
      <c r="FE1271" s="601"/>
      <c r="FF1271" s="93"/>
      <c r="FJ1271" s="589"/>
      <c r="FK1271" s="589"/>
      <c r="FM1271" s="591"/>
      <c r="FN1271" s="592"/>
      <c r="FP1271" s="602"/>
      <c r="FQ1271" s="544"/>
      <c r="FR1271" s="93"/>
      <c r="FS1271" s="101"/>
    </row>
    <row r="1272" spans="122:175" x14ac:dyDescent="0.25">
      <c r="DR1272" s="230"/>
      <c r="DS1272" s="230"/>
      <c r="EH1272" s="230"/>
      <c r="EP1272" s="457"/>
      <c r="EQ1272" s="457"/>
      <c r="ES1272" s="457"/>
      <c r="ET1272" s="457"/>
      <c r="EX1272" s="35"/>
      <c r="FD1272" s="612"/>
      <c r="FE1272" s="601"/>
      <c r="FF1272" s="93"/>
      <c r="FJ1272" s="589"/>
      <c r="FK1272" s="589"/>
      <c r="FM1272" s="591"/>
      <c r="FN1272" s="592"/>
      <c r="FP1272" s="602"/>
      <c r="FQ1272" s="544"/>
      <c r="FR1272" s="93"/>
      <c r="FS1272" s="101"/>
    </row>
    <row r="1273" spans="122:175" x14ac:dyDescent="0.25">
      <c r="DR1273" s="230"/>
      <c r="DS1273" s="230"/>
      <c r="EH1273" s="230"/>
      <c r="EP1273" s="457"/>
      <c r="EQ1273" s="457"/>
      <c r="ES1273" s="457"/>
      <c r="ET1273" s="457"/>
      <c r="EX1273" s="35"/>
      <c r="FD1273" s="612"/>
      <c r="FE1273" s="601"/>
      <c r="FF1273" s="93"/>
      <c r="FJ1273" s="589"/>
      <c r="FK1273" s="589"/>
      <c r="FM1273" s="591"/>
      <c r="FN1273" s="592"/>
      <c r="FP1273" s="602"/>
      <c r="FQ1273" s="544"/>
      <c r="FR1273" s="93"/>
      <c r="FS1273" s="101"/>
    </row>
    <row r="1274" spans="122:175" x14ac:dyDescent="0.25">
      <c r="DR1274" s="230"/>
      <c r="DS1274" s="230"/>
      <c r="EH1274" s="230"/>
      <c r="EP1274" s="457"/>
      <c r="EQ1274" s="457"/>
      <c r="ES1274" s="457"/>
      <c r="ET1274" s="457"/>
      <c r="EX1274" s="35"/>
      <c r="FD1274" s="612"/>
      <c r="FE1274" s="601"/>
      <c r="FF1274" s="93"/>
      <c r="FJ1274" s="589"/>
      <c r="FK1274" s="589"/>
      <c r="FM1274" s="591"/>
      <c r="FN1274" s="592"/>
      <c r="FP1274" s="602"/>
      <c r="FQ1274" s="544"/>
      <c r="FR1274" s="93"/>
      <c r="FS1274" s="101"/>
    </row>
    <row r="1275" spans="122:175" x14ac:dyDescent="0.25">
      <c r="DR1275" s="230"/>
      <c r="DS1275" s="230"/>
      <c r="EH1275" s="230"/>
      <c r="EP1275" s="457"/>
      <c r="EQ1275" s="457"/>
      <c r="ES1275" s="457"/>
      <c r="ET1275" s="457"/>
      <c r="EX1275" s="35"/>
      <c r="FD1275" s="612"/>
      <c r="FE1275" s="601"/>
      <c r="FF1275" s="93"/>
      <c r="FJ1275" s="589"/>
      <c r="FK1275" s="589"/>
      <c r="FM1275" s="591"/>
      <c r="FN1275" s="592"/>
      <c r="FP1275" s="602"/>
      <c r="FQ1275" s="544"/>
      <c r="FR1275" s="93"/>
      <c r="FS1275" s="101"/>
    </row>
    <row r="1276" spans="122:175" x14ac:dyDescent="0.25">
      <c r="DR1276" s="230"/>
      <c r="DS1276" s="230"/>
      <c r="EH1276" s="230"/>
      <c r="EP1276" s="457"/>
      <c r="EQ1276" s="457"/>
      <c r="ES1276" s="457"/>
      <c r="ET1276" s="457"/>
      <c r="EX1276" s="35"/>
      <c r="FD1276" s="612"/>
      <c r="FE1276" s="601"/>
      <c r="FF1276" s="93"/>
      <c r="FJ1276" s="589"/>
      <c r="FK1276" s="589"/>
      <c r="FM1276" s="591"/>
      <c r="FN1276" s="592"/>
      <c r="FP1276" s="602"/>
      <c r="FQ1276" s="544"/>
      <c r="FR1276" s="93"/>
      <c r="FS1276" s="101"/>
    </row>
    <row r="1277" spans="122:175" x14ac:dyDescent="0.25">
      <c r="DR1277" s="230"/>
      <c r="DS1277" s="230"/>
      <c r="EH1277" s="230"/>
      <c r="EP1277" s="457"/>
      <c r="EQ1277" s="457"/>
      <c r="ES1277" s="457"/>
      <c r="ET1277" s="457"/>
      <c r="EX1277" s="35"/>
      <c r="FD1277" s="612"/>
      <c r="FE1277" s="601"/>
      <c r="FF1277" s="93"/>
      <c r="FJ1277" s="589"/>
      <c r="FK1277" s="589"/>
      <c r="FM1277" s="591"/>
      <c r="FN1277" s="592"/>
      <c r="FP1277" s="602"/>
      <c r="FQ1277" s="544"/>
      <c r="FR1277" s="93"/>
      <c r="FS1277" s="101"/>
    </row>
    <row r="1278" spans="122:175" x14ac:dyDescent="0.25">
      <c r="DR1278" s="230"/>
      <c r="DS1278" s="230"/>
      <c r="EH1278" s="230"/>
      <c r="EP1278" s="457"/>
      <c r="EQ1278" s="457"/>
      <c r="ES1278" s="457"/>
      <c r="ET1278" s="457"/>
      <c r="EX1278" s="35"/>
      <c r="FD1278" s="612"/>
      <c r="FE1278" s="601"/>
      <c r="FF1278" s="93"/>
      <c r="FJ1278" s="589"/>
      <c r="FK1278" s="589"/>
      <c r="FM1278" s="591"/>
      <c r="FN1278" s="592"/>
      <c r="FP1278" s="602"/>
      <c r="FQ1278" s="544"/>
      <c r="FR1278" s="93"/>
      <c r="FS1278" s="101"/>
    </row>
    <row r="1279" spans="122:175" x14ac:dyDescent="0.25">
      <c r="DR1279" s="230"/>
      <c r="DS1279" s="230"/>
      <c r="EH1279" s="230"/>
      <c r="EP1279" s="457"/>
      <c r="EQ1279" s="457"/>
      <c r="ES1279" s="457"/>
      <c r="ET1279" s="457"/>
      <c r="EX1279" s="35"/>
      <c r="FD1279" s="612"/>
      <c r="FE1279" s="601"/>
      <c r="FF1279" s="93"/>
      <c r="FJ1279" s="589"/>
      <c r="FK1279" s="589"/>
      <c r="FM1279" s="591"/>
      <c r="FN1279" s="592"/>
      <c r="FP1279" s="602"/>
      <c r="FQ1279" s="544"/>
      <c r="FR1279" s="93"/>
      <c r="FS1279" s="101"/>
    </row>
    <row r="1280" spans="122:175" x14ac:dyDescent="0.25">
      <c r="DR1280" s="230"/>
      <c r="DS1280" s="230"/>
      <c r="EH1280" s="230"/>
      <c r="EP1280" s="457"/>
      <c r="EQ1280" s="457"/>
      <c r="ES1280" s="457"/>
      <c r="ET1280" s="457"/>
      <c r="EX1280" s="35"/>
      <c r="FD1280" s="612"/>
      <c r="FE1280" s="601"/>
      <c r="FF1280" s="93"/>
      <c r="FJ1280" s="589"/>
      <c r="FK1280" s="589"/>
      <c r="FM1280" s="591"/>
      <c r="FN1280" s="592"/>
      <c r="FP1280" s="602"/>
      <c r="FQ1280" s="544"/>
      <c r="FR1280" s="93"/>
      <c r="FS1280" s="101"/>
    </row>
    <row r="1281" spans="122:175" x14ac:dyDescent="0.25">
      <c r="DR1281" s="230"/>
      <c r="DS1281" s="230"/>
      <c r="EH1281" s="230"/>
      <c r="EP1281" s="457"/>
      <c r="EQ1281" s="457"/>
      <c r="ES1281" s="457"/>
      <c r="ET1281" s="457"/>
      <c r="EX1281" s="35"/>
      <c r="FD1281" s="612"/>
      <c r="FE1281" s="601"/>
      <c r="FF1281" s="93"/>
      <c r="FJ1281" s="589"/>
      <c r="FK1281" s="589"/>
      <c r="FM1281" s="591"/>
      <c r="FN1281" s="592"/>
      <c r="FP1281" s="602"/>
      <c r="FQ1281" s="544"/>
      <c r="FR1281" s="93"/>
      <c r="FS1281" s="101"/>
    </row>
    <row r="1282" spans="122:175" x14ac:dyDescent="0.25">
      <c r="DR1282" s="230"/>
      <c r="DS1282" s="230"/>
      <c r="EH1282" s="230"/>
      <c r="EP1282" s="457"/>
      <c r="EQ1282" s="457"/>
      <c r="ES1282" s="457"/>
      <c r="ET1282" s="457"/>
      <c r="EX1282" s="35"/>
      <c r="FD1282" s="612"/>
      <c r="FE1282" s="601"/>
      <c r="FF1282" s="93"/>
      <c r="FJ1282" s="589"/>
      <c r="FK1282" s="589"/>
      <c r="FM1282" s="591"/>
      <c r="FN1282" s="592"/>
      <c r="FP1282" s="602"/>
      <c r="FQ1282" s="544"/>
      <c r="FR1282" s="93"/>
      <c r="FS1282" s="101"/>
    </row>
    <row r="1283" spans="122:175" x14ac:dyDescent="0.25">
      <c r="DR1283" s="230"/>
      <c r="DS1283" s="230"/>
      <c r="EH1283" s="230"/>
      <c r="EP1283" s="457"/>
      <c r="EQ1283" s="457"/>
      <c r="ES1283" s="457"/>
      <c r="ET1283" s="457"/>
      <c r="EX1283" s="35"/>
      <c r="FD1283" s="612"/>
      <c r="FE1283" s="601"/>
      <c r="FF1283" s="93"/>
      <c r="FJ1283" s="589"/>
      <c r="FK1283" s="589"/>
      <c r="FM1283" s="591"/>
      <c r="FN1283" s="592"/>
      <c r="FP1283" s="602"/>
      <c r="FQ1283" s="544"/>
      <c r="FR1283" s="93"/>
      <c r="FS1283" s="101"/>
    </row>
    <row r="1284" spans="122:175" x14ac:dyDescent="0.25">
      <c r="DR1284" s="230"/>
      <c r="DS1284" s="230"/>
      <c r="EH1284" s="230"/>
      <c r="EP1284" s="457"/>
      <c r="EQ1284" s="457"/>
      <c r="ES1284" s="457"/>
      <c r="ET1284" s="457"/>
      <c r="EX1284" s="35"/>
      <c r="FD1284" s="612"/>
      <c r="FE1284" s="601"/>
      <c r="FF1284" s="93"/>
      <c r="FJ1284" s="589"/>
      <c r="FK1284" s="589"/>
      <c r="FM1284" s="591"/>
      <c r="FN1284" s="592"/>
      <c r="FP1284" s="602"/>
      <c r="FQ1284" s="544"/>
      <c r="FR1284" s="93"/>
      <c r="FS1284" s="101"/>
    </row>
    <row r="1285" spans="122:175" x14ac:dyDescent="0.25">
      <c r="DR1285" s="230"/>
      <c r="DS1285" s="230"/>
      <c r="EH1285" s="230"/>
      <c r="EP1285" s="457"/>
      <c r="EQ1285" s="457"/>
      <c r="ES1285" s="457"/>
      <c r="ET1285" s="457"/>
      <c r="EX1285" s="35"/>
      <c r="FD1285" s="612"/>
      <c r="FE1285" s="601"/>
      <c r="FF1285" s="93"/>
      <c r="FJ1285" s="589"/>
      <c r="FK1285" s="589"/>
      <c r="FM1285" s="591"/>
      <c r="FN1285" s="592"/>
      <c r="FP1285" s="602"/>
      <c r="FQ1285" s="544"/>
      <c r="FR1285" s="93"/>
      <c r="FS1285" s="101"/>
    </row>
    <row r="1286" spans="122:175" x14ac:dyDescent="0.25">
      <c r="DR1286" s="230"/>
      <c r="DS1286" s="230"/>
      <c r="EH1286" s="230"/>
      <c r="EP1286" s="457"/>
      <c r="EQ1286" s="457"/>
      <c r="ES1286" s="457"/>
      <c r="ET1286" s="457"/>
      <c r="EX1286" s="35"/>
      <c r="FD1286" s="612"/>
      <c r="FE1286" s="601"/>
      <c r="FF1286" s="93"/>
      <c r="FJ1286" s="589"/>
      <c r="FK1286" s="589"/>
      <c r="FM1286" s="591"/>
      <c r="FN1286" s="592"/>
      <c r="FP1286" s="602"/>
      <c r="FQ1286" s="544"/>
      <c r="FR1286" s="93"/>
      <c r="FS1286" s="101"/>
    </row>
    <row r="1287" spans="122:175" x14ac:dyDescent="0.25">
      <c r="DR1287" s="230"/>
      <c r="DS1287" s="230"/>
      <c r="EH1287" s="230"/>
      <c r="EP1287" s="457"/>
      <c r="EQ1287" s="457"/>
      <c r="ES1287" s="457"/>
      <c r="ET1287" s="457"/>
      <c r="EX1287" s="35"/>
      <c r="FD1287" s="612"/>
      <c r="FE1287" s="601"/>
      <c r="FF1287" s="93"/>
      <c r="FJ1287" s="589"/>
      <c r="FK1287" s="589"/>
      <c r="FM1287" s="591"/>
      <c r="FN1287" s="592"/>
      <c r="FP1287" s="602"/>
      <c r="FQ1287" s="544"/>
      <c r="FR1287" s="93"/>
      <c r="FS1287" s="101"/>
    </row>
    <row r="1288" spans="122:175" x14ac:dyDescent="0.25">
      <c r="DR1288" s="230"/>
      <c r="DS1288" s="230"/>
      <c r="EH1288" s="230"/>
      <c r="EP1288" s="457"/>
      <c r="EQ1288" s="457"/>
      <c r="ES1288" s="457"/>
      <c r="ET1288" s="457"/>
      <c r="EX1288" s="35"/>
      <c r="FD1288" s="612"/>
      <c r="FE1288" s="601"/>
      <c r="FF1288" s="93"/>
      <c r="FJ1288" s="589"/>
      <c r="FK1288" s="589"/>
      <c r="FM1288" s="591"/>
      <c r="FN1288" s="592"/>
      <c r="FP1288" s="602"/>
      <c r="FQ1288" s="544"/>
      <c r="FR1288" s="93"/>
      <c r="FS1288" s="101"/>
    </row>
    <row r="1289" spans="122:175" x14ac:dyDescent="0.25">
      <c r="DR1289" s="230"/>
      <c r="DS1289" s="230"/>
      <c r="EH1289" s="230"/>
      <c r="EP1289" s="457"/>
      <c r="EQ1289" s="457"/>
      <c r="ES1289" s="457"/>
      <c r="ET1289" s="457"/>
      <c r="EX1289" s="35"/>
      <c r="FD1289" s="612"/>
      <c r="FE1289" s="601"/>
      <c r="FF1289" s="93"/>
      <c r="FJ1289" s="589"/>
      <c r="FK1289" s="589"/>
      <c r="FM1289" s="591"/>
      <c r="FN1289" s="592"/>
      <c r="FP1289" s="602"/>
      <c r="FQ1289" s="544"/>
      <c r="FR1289" s="93"/>
      <c r="FS1289" s="101"/>
    </row>
    <row r="1290" spans="122:175" x14ac:dyDescent="0.25">
      <c r="DR1290" s="230"/>
      <c r="DS1290" s="230"/>
      <c r="EH1290" s="230"/>
      <c r="EP1290" s="457"/>
      <c r="EQ1290" s="457"/>
      <c r="ES1290" s="457"/>
      <c r="ET1290" s="457"/>
      <c r="EX1290" s="35"/>
      <c r="FD1290" s="612"/>
      <c r="FE1290" s="601"/>
      <c r="FF1290" s="93"/>
      <c r="FJ1290" s="589"/>
      <c r="FK1290" s="589"/>
      <c r="FM1290" s="591"/>
      <c r="FN1290" s="592"/>
      <c r="FP1290" s="602"/>
      <c r="FQ1290" s="544"/>
      <c r="FR1290" s="93"/>
      <c r="FS1290" s="101"/>
    </row>
    <row r="1291" spans="122:175" x14ac:dyDescent="0.25">
      <c r="DR1291" s="230"/>
      <c r="DS1291" s="230"/>
      <c r="EH1291" s="230"/>
      <c r="EP1291" s="457"/>
      <c r="EQ1291" s="457"/>
      <c r="ES1291" s="457"/>
      <c r="ET1291" s="457"/>
      <c r="EX1291" s="35"/>
      <c r="FD1291" s="612"/>
      <c r="FE1291" s="601"/>
      <c r="FF1291" s="93"/>
      <c r="FJ1291" s="589"/>
      <c r="FK1291" s="589"/>
      <c r="FM1291" s="591"/>
      <c r="FN1291" s="592"/>
      <c r="FP1291" s="602"/>
      <c r="FQ1291" s="544"/>
      <c r="FR1291" s="93"/>
      <c r="FS1291" s="101"/>
    </row>
    <row r="1292" spans="122:175" x14ac:dyDescent="0.25">
      <c r="DR1292" s="230"/>
      <c r="DS1292" s="230"/>
      <c r="EH1292" s="230"/>
      <c r="EP1292" s="457"/>
      <c r="EQ1292" s="457"/>
      <c r="ES1292" s="457"/>
      <c r="ET1292" s="457"/>
      <c r="EX1292" s="35"/>
      <c r="FD1292" s="612"/>
      <c r="FE1292" s="601"/>
      <c r="FF1292" s="93"/>
      <c r="FJ1292" s="589"/>
      <c r="FK1292" s="589"/>
      <c r="FM1292" s="591"/>
      <c r="FN1292" s="592"/>
      <c r="FP1292" s="602"/>
      <c r="FQ1292" s="544"/>
      <c r="FR1292" s="93"/>
      <c r="FS1292" s="101"/>
    </row>
    <row r="1293" spans="122:175" x14ac:dyDescent="0.25">
      <c r="DR1293" s="230"/>
      <c r="DS1293" s="230"/>
      <c r="EH1293" s="230"/>
      <c r="EP1293" s="457"/>
      <c r="EQ1293" s="457"/>
      <c r="ES1293" s="457"/>
      <c r="ET1293" s="457"/>
      <c r="EX1293" s="35"/>
      <c r="FD1293" s="612"/>
      <c r="FE1293" s="601"/>
      <c r="FF1293" s="93"/>
      <c r="FJ1293" s="589"/>
      <c r="FK1293" s="589"/>
      <c r="FM1293" s="591"/>
      <c r="FN1293" s="592"/>
      <c r="FP1293" s="602"/>
      <c r="FQ1293" s="544"/>
      <c r="FR1293" s="93"/>
      <c r="FS1293" s="101"/>
    </row>
    <row r="1294" spans="122:175" x14ac:dyDescent="0.25">
      <c r="DR1294" s="230"/>
      <c r="DS1294" s="230"/>
      <c r="EH1294" s="230"/>
      <c r="EP1294" s="457"/>
      <c r="EQ1294" s="457"/>
      <c r="ES1294" s="457"/>
      <c r="ET1294" s="457"/>
      <c r="EX1294" s="35"/>
      <c r="FD1294" s="612"/>
      <c r="FE1294" s="601"/>
      <c r="FF1294" s="93"/>
      <c r="FJ1294" s="589"/>
      <c r="FK1294" s="589"/>
      <c r="FM1294" s="591"/>
      <c r="FN1294" s="592"/>
      <c r="FP1294" s="602"/>
      <c r="FQ1294" s="544"/>
      <c r="FR1294" s="93"/>
      <c r="FS1294" s="101"/>
    </row>
    <row r="1295" spans="122:175" x14ac:dyDescent="0.25">
      <c r="DR1295" s="230"/>
      <c r="DS1295" s="230"/>
      <c r="EH1295" s="230"/>
      <c r="EP1295" s="457"/>
      <c r="EQ1295" s="457"/>
      <c r="ES1295" s="457"/>
      <c r="ET1295" s="457"/>
      <c r="EX1295" s="35"/>
      <c r="FD1295" s="612"/>
      <c r="FE1295" s="601"/>
      <c r="FF1295" s="93"/>
      <c r="FJ1295" s="589"/>
      <c r="FK1295" s="589"/>
      <c r="FM1295" s="591"/>
      <c r="FN1295" s="592"/>
      <c r="FP1295" s="602"/>
      <c r="FQ1295" s="544"/>
      <c r="FR1295" s="93"/>
      <c r="FS1295" s="101"/>
    </row>
    <row r="1296" spans="122:175" x14ac:dyDescent="0.25">
      <c r="DR1296" s="230"/>
      <c r="DS1296" s="230"/>
      <c r="EH1296" s="230"/>
      <c r="EP1296" s="457"/>
      <c r="EQ1296" s="457"/>
      <c r="ES1296" s="457"/>
      <c r="ET1296" s="457"/>
      <c r="EX1296" s="35"/>
      <c r="FD1296" s="612"/>
      <c r="FE1296" s="601"/>
      <c r="FF1296" s="93"/>
      <c r="FJ1296" s="589"/>
      <c r="FK1296" s="589"/>
      <c r="FM1296" s="591"/>
      <c r="FN1296" s="592"/>
      <c r="FP1296" s="602"/>
      <c r="FQ1296" s="544"/>
      <c r="FR1296" s="93"/>
      <c r="FS1296" s="101"/>
    </row>
    <row r="1297" spans="122:175" x14ac:dyDescent="0.25">
      <c r="DR1297" s="230"/>
      <c r="DS1297" s="230"/>
      <c r="EH1297" s="230"/>
      <c r="EP1297" s="457"/>
      <c r="EQ1297" s="457"/>
      <c r="ES1297" s="457"/>
      <c r="ET1297" s="457"/>
      <c r="EX1297" s="35"/>
      <c r="FD1297" s="612"/>
      <c r="FE1297" s="601"/>
      <c r="FF1297" s="93"/>
      <c r="FJ1297" s="589"/>
      <c r="FK1297" s="589"/>
      <c r="FM1297" s="591"/>
      <c r="FN1297" s="592"/>
      <c r="FP1297" s="602"/>
      <c r="FQ1297" s="544"/>
      <c r="FR1297" s="93"/>
      <c r="FS1297" s="101"/>
    </row>
    <row r="1298" spans="122:175" x14ac:dyDescent="0.25">
      <c r="DR1298" s="230"/>
      <c r="DS1298" s="230"/>
      <c r="EH1298" s="230"/>
      <c r="EP1298" s="457"/>
      <c r="EQ1298" s="457"/>
      <c r="ES1298" s="457"/>
      <c r="ET1298" s="457"/>
      <c r="EX1298" s="35"/>
      <c r="FD1298" s="612"/>
      <c r="FE1298" s="601"/>
      <c r="FF1298" s="93"/>
      <c r="FJ1298" s="589"/>
      <c r="FK1298" s="589"/>
      <c r="FM1298" s="591"/>
      <c r="FN1298" s="592"/>
      <c r="FP1298" s="602"/>
      <c r="FQ1298" s="544"/>
      <c r="FR1298" s="93"/>
      <c r="FS1298" s="101"/>
    </row>
    <row r="1299" spans="122:175" x14ac:dyDescent="0.25">
      <c r="DR1299" s="230"/>
      <c r="DS1299" s="230"/>
      <c r="EH1299" s="230"/>
      <c r="EP1299" s="457"/>
      <c r="EQ1299" s="457"/>
      <c r="ES1299" s="457"/>
      <c r="ET1299" s="457"/>
      <c r="EX1299" s="35"/>
      <c r="FD1299" s="612"/>
      <c r="FE1299" s="601"/>
      <c r="FF1299" s="93"/>
      <c r="FJ1299" s="589"/>
      <c r="FK1299" s="589"/>
      <c r="FM1299" s="591"/>
      <c r="FN1299" s="592"/>
      <c r="FP1299" s="602"/>
      <c r="FQ1299" s="544"/>
      <c r="FR1299" s="93"/>
      <c r="FS1299" s="101"/>
    </row>
    <row r="1300" spans="122:175" x14ac:dyDescent="0.25">
      <c r="DR1300" s="230"/>
      <c r="DS1300" s="230"/>
      <c r="EH1300" s="230"/>
      <c r="EP1300" s="457"/>
      <c r="EQ1300" s="457"/>
      <c r="ES1300" s="457"/>
      <c r="ET1300" s="457"/>
      <c r="EX1300" s="35"/>
      <c r="FD1300" s="612"/>
      <c r="FE1300" s="601"/>
      <c r="FF1300" s="93"/>
      <c r="FJ1300" s="589"/>
      <c r="FK1300" s="589"/>
      <c r="FM1300" s="591"/>
      <c r="FN1300" s="592"/>
      <c r="FP1300" s="602"/>
      <c r="FQ1300" s="544"/>
      <c r="FR1300" s="93"/>
      <c r="FS1300" s="101"/>
    </row>
    <row r="1301" spans="122:175" x14ac:dyDescent="0.25">
      <c r="DR1301" s="230"/>
      <c r="DS1301" s="230"/>
      <c r="EH1301" s="230"/>
      <c r="EP1301" s="457"/>
      <c r="EQ1301" s="457"/>
      <c r="ES1301" s="457"/>
      <c r="ET1301" s="457"/>
      <c r="EX1301" s="35"/>
      <c r="FD1301" s="612"/>
      <c r="FE1301" s="601"/>
      <c r="FF1301" s="93"/>
      <c r="FJ1301" s="589"/>
      <c r="FK1301" s="589"/>
      <c r="FM1301" s="591"/>
      <c r="FN1301" s="592"/>
      <c r="FP1301" s="602"/>
      <c r="FQ1301" s="544"/>
      <c r="FR1301" s="93"/>
      <c r="FS1301" s="101"/>
    </row>
    <row r="1302" spans="122:175" x14ac:dyDescent="0.25">
      <c r="DR1302" s="230"/>
      <c r="DS1302" s="230"/>
      <c r="EH1302" s="230"/>
      <c r="EP1302" s="457"/>
      <c r="EQ1302" s="457"/>
      <c r="ES1302" s="457"/>
      <c r="ET1302" s="457"/>
      <c r="EX1302" s="35"/>
      <c r="FD1302" s="612"/>
      <c r="FE1302" s="601"/>
      <c r="FF1302" s="93"/>
      <c r="FJ1302" s="589"/>
      <c r="FK1302" s="589"/>
      <c r="FM1302" s="591"/>
      <c r="FN1302" s="592"/>
      <c r="FP1302" s="602"/>
      <c r="FQ1302" s="544"/>
      <c r="FR1302" s="93"/>
      <c r="FS1302" s="101"/>
    </row>
    <row r="1303" spans="122:175" x14ac:dyDescent="0.25">
      <c r="DR1303" s="230"/>
      <c r="DS1303" s="230"/>
      <c r="EH1303" s="230"/>
      <c r="EP1303" s="457"/>
      <c r="EQ1303" s="457"/>
      <c r="ES1303" s="457"/>
      <c r="ET1303" s="457"/>
      <c r="EX1303" s="35"/>
      <c r="FD1303" s="612"/>
      <c r="FE1303" s="601"/>
      <c r="FF1303" s="93"/>
      <c r="FJ1303" s="589"/>
      <c r="FK1303" s="589"/>
      <c r="FM1303" s="591"/>
      <c r="FN1303" s="592"/>
      <c r="FP1303" s="602"/>
      <c r="FQ1303" s="544"/>
      <c r="FR1303" s="93"/>
      <c r="FS1303" s="101"/>
    </row>
    <row r="1304" spans="122:175" x14ac:dyDescent="0.25">
      <c r="DR1304" s="230"/>
      <c r="DS1304" s="230"/>
      <c r="EH1304" s="230"/>
      <c r="EP1304" s="457"/>
      <c r="EQ1304" s="457"/>
      <c r="ES1304" s="457"/>
      <c r="ET1304" s="457"/>
      <c r="EX1304" s="35"/>
      <c r="FD1304" s="612"/>
      <c r="FE1304" s="601"/>
      <c r="FF1304" s="93"/>
      <c r="FJ1304" s="589"/>
      <c r="FK1304" s="589"/>
      <c r="FM1304" s="591"/>
      <c r="FN1304" s="592"/>
      <c r="FP1304" s="602"/>
      <c r="FQ1304" s="544"/>
      <c r="FR1304" s="93"/>
      <c r="FS1304" s="101"/>
    </row>
    <row r="1305" spans="122:175" x14ac:dyDescent="0.25">
      <c r="DR1305" s="230"/>
      <c r="DS1305" s="230"/>
      <c r="EH1305" s="230"/>
      <c r="EP1305" s="457"/>
      <c r="EQ1305" s="457"/>
      <c r="ES1305" s="457"/>
      <c r="ET1305" s="457"/>
      <c r="EX1305" s="35"/>
      <c r="FD1305" s="612"/>
      <c r="FE1305" s="601"/>
      <c r="FF1305" s="93"/>
      <c r="FJ1305" s="589"/>
      <c r="FK1305" s="589"/>
      <c r="FM1305" s="591"/>
      <c r="FN1305" s="592"/>
      <c r="FP1305" s="602"/>
      <c r="FQ1305" s="544"/>
      <c r="FR1305" s="93"/>
      <c r="FS1305" s="101"/>
    </row>
    <row r="1306" spans="122:175" x14ac:dyDescent="0.25">
      <c r="DR1306" s="230"/>
      <c r="DS1306" s="230"/>
      <c r="EH1306" s="230"/>
      <c r="EP1306" s="457"/>
      <c r="EQ1306" s="457"/>
      <c r="ES1306" s="457"/>
      <c r="ET1306" s="457"/>
      <c r="EX1306" s="35"/>
      <c r="FD1306" s="612"/>
      <c r="FE1306" s="601"/>
      <c r="FF1306" s="93"/>
      <c r="FJ1306" s="589"/>
      <c r="FK1306" s="589"/>
      <c r="FM1306" s="591"/>
      <c r="FN1306" s="592"/>
      <c r="FP1306" s="602"/>
      <c r="FQ1306" s="544"/>
      <c r="FR1306" s="93"/>
      <c r="FS1306" s="101"/>
    </row>
    <row r="1307" spans="122:175" x14ac:dyDescent="0.25">
      <c r="DR1307" s="230"/>
      <c r="DS1307" s="230"/>
      <c r="EH1307" s="230"/>
      <c r="EP1307" s="457"/>
      <c r="EQ1307" s="457"/>
      <c r="ES1307" s="457"/>
      <c r="ET1307" s="457"/>
      <c r="EX1307" s="35"/>
      <c r="FD1307" s="612"/>
      <c r="FE1307" s="601"/>
      <c r="FF1307" s="93"/>
      <c r="FJ1307" s="589"/>
      <c r="FK1307" s="589"/>
      <c r="FM1307" s="591"/>
      <c r="FN1307" s="592"/>
      <c r="FP1307" s="602"/>
      <c r="FQ1307" s="544"/>
      <c r="FR1307" s="93"/>
      <c r="FS1307" s="101"/>
    </row>
    <row r="1308" spans="122:175" x14ac:dyDescent="0.25">
      <c r="DR1308" s="230"/>
      <c r="DS1308" s="230"/>
      <c r="EH1308" s="230"/>
      <c r="EP1308" s="457"/>
      <c r="EQ1308" s="457"/>
      <c r="ES1308" s="457"/>
      <c r="ET1308" s="457"/>
      <c r="EX1308" s="35"/>
      <c r="FD1308" s="612"/>
      <c r="FE1308" s="601"/>
      <c r="FF1308" s="93"/>
      <c r="FJ1308" s="589"/>
      <c r="FK1308" s="589"/>
      <c r="FM1308" s="591"/>
      <c r="FN1308" s="592"/>
      <c r="FP1308" s="602"/>
      <c r="FQ1308" s="544"/>
      <c r="FR1308" s="93"/>
      <c r="FS1308" s="101"/>
    </row>
    <row r="1309" spans="122:175" x14ac:dyDescent="0.25">
      <c r="DR1309" s="230"/>
      <c r="DS1309" s="230"/>
      <c r="EH1309" s="230"/>
      <c r="EP1309" s="457"/>
      <c r="EQ1309" s="457"/>
      <c r="ES1309" s="457"/>
      <c r="ET1309" s="457"/>
      <c r="EX1309" s="35"/>
      <c r="FD1309" s="612"/>
      <c r="FE1309" s="601"/>
      <c r="FF1309" s="93"/>
      <c r="FJ1309" s="589"/>
      <c r="FK1309" s="589"/>
      <c r="FM1309" s="591"/>
      <c r="FN1309" s="592"/>
      <c r="FP1309" s="602"/>
      <c r="FQ1309" s="544"/>
      <c r="FR1309" s="93"/>
      <c r="FS1309" s="101"/>
    </row>
    <row r="1310" spans="122:175" x14ac:dyDescent="0.25">
      <c r="DR1310" s="230"/>
      <c r="DS1310" s="230"/>
      <c r="EH1310" s="230"/>
      <c r="EP1310" s="457"/>
      <c r="EQ1310" s="457"/>
      <c r="ES1310" s="457"/>
      <c r="ET1310" s="457"/>
      <c r="EX1310" s="35"/>
      <c r="FD1310" s="612"/>
      <c r="FE1310" s="601"/>
      <c r="FF1310" s="93"/>
      <c r="FJ1310" s="589"/>
      <c r="FK1310" s="589"/>
      <c r="FM1310" s="591"/>
      <c r="FN1310" s="592"/>
      <c r="FP1310" s="602"/>
      <c r="FQ1310" s="544"/>
      <c r="FR1310" s="93"/>
      <c r="FS1310" s="101"/>
    </row>
    <row r="1311" spans="122:175" x14ac:dyDescent="0.25">
      <c r="DR1311" s="230"/>
      <c r="DS1311" s="230"/>
      <c r="EH1311" s="230"/>
      <c r="EP1311" s="457"/>
      <c r="EQ1311" s="457"/>
      <c r="ES1311" s="457"/>
      <c r="ET1311" s="457"/>
      <c r="EX1311" s="35"/>
      <c r="FD1311" s="612"/>
      <c r="FE1311" s="601"/>
      <c r="FF1311" s="93"/>
      <c r="FJ1311" s="589"/>
      <c r="FK1311" s="589"/>
      <c r="FM1311" s="591"/>
      <c r="FN1311" s="592"/>
      <c r="FP1311" s="602"/>
      <c r="FQ1311" s="544"/>
      <c r="FR1311" s="93"/>
      <c r="FS1311" s="101"/>
    </row>
    <row r="1312" spans="122:175" x14ac:dyDescent="0.25">
      <c r="DR1312" s="230"/>
      <c r="DS1312" s="230"/>
      <c r="EH1312" s="230"/>
      <c r="EP1312" s="457"/>
      <c r="EQ1312" s="457"/>
      <c r="ES1312" s="457"/>
      <c r="ET1312" s="457"/>
      <c r="EX1312" s="35"/>
      <c r="FD1312" s="612"/>
      <c r="FE1312" s="601"/>
      <c r="FF1312" s="93"/>
      <c r="FJ1312" s="589"/>
      <c r="FK1312" s="589"/>
      <c r="FM1312" s="591"/>
      <c r="FN1312" s="592"/>
      <c r="FP1312" s="602"/>
      <c r="FQ1312" s="544"/>
      <c r="FR1312" s="93"/>
      <c r="FS1312" s="101"/>
    </row>
    <row r="1313" spans="122:175" x14ac:dyDescent="0.25">
      <c r="DR1313" s="230"/>
      <c r="DS1313" s="230"/>
      <c r="EH1313" s="230"/>
      <c r="EP1313" s="457"/>
      <c r="EQ1313" s="457"/>
      <c r="ES1313" s="457"/>
      <c r="ET1313" s="457"/>
      <c r="EX1313" s="35"/>
      <c r="FD1313" s="612"/>
      <c r="FE1313" s="601"/>
      <c r="FF1313" s="93"/>
      <c r="FJ1313" s="589"/>
      <c r="FK1313" s="589"/>
      <c r="FM1313" s="591"/>
      <c r="FN1313" s="592"/>
      <c r="FP1313" s="602"/>
      <c r="FQ1313" s="544"/>
      <c r="FR1313" s="93"/>
      <c r="FS1313" s="101"/>
    </row>
    <row r="1314" spans="122:175" x14ac:dyDescent="0.25">
      <c r="DR1314" s="230"/>
      <c r="DS1314" s="230"/>
      <c r="EH1314" s="230"/>
      <c r="EP1314" s="457"/>
      <c r="EQ1314" s="457"/>
      <c r="ES1314" s="457"/>
      <c r="ET1314" s="457"/>
      <c r="EX1314" s="35"/>
      <c r="FD1314" s="612"/>
      <c r="FE1314" s="601"/>
      <c r="FF1314" s="93"/>
      <c r="FJ1314" s="589"/>
      <c r="FK1314" s="589"/>
      <c r="FM1314" s="591"/>
      <c r="FN1314" s="592"/>
      <c r="FP1314" s="602"/>
      <c r="FQ1314" s="544"/>
      <c r="FR1314" s="93"/>
      <c r="FS1314" s="101"/>
    </row>
    <row r="1315" spans="122:175" x14ac:dyDescent="0.25">
      <c r="DR1315" s="230"/>
      <c r="DS1315" s="230"/>
      <c r="EH1315" s="230"/>
      <c r="EP1315" s="457"/>
      <c r="EQ1315" s="457"/>
      <c r="ES1315" s="457"/>
      <c r="ET1315" s="457"/>
      <c r="EX1315" s="35"/>
      <c r="FD1315" s="612"/>
      <c r="FE1315" s="601"/>
      <c r="FF1315" s="93"/>
      <c r="FJ1315" s="589"/>
      <c r="FK1315" s="589"/>
      <c r="FM1315" s="591"/>
      <c r="FN1315" s="592"/>
      <c r="FP1315" s="602"/>
      <c r="FQ1315" s="544"/>
      <c r="FR1315" s="93"/>
      <c r="FS1315" s="101"/>
    </row>
    <row r="1316" spans="122:175" x14ac:dyDescent="0.25">
      <c r="DR1316" s="230"/>
      <c r="DS1316" s="230"/>
      <c r="EH1316" s="230"/>
      <c r="EP1316" s="457"/>
      <c r="EQ1316" s="457"/>
      <c r="ES1316" s="457"/>
      <c r="ET1316" s="457"/>
      <c r="EX1316" s="35"/>
      <c r="FD1316" s="612"/>
      <c r="FE1316" s="601"/>
      <c r="FF1316" s="93"/>
      <c r="FJ1316" s="589"/>
      <c r="FK1316" s="589"/>
      <c r="FM1316" s="591"/>
      <c r="FN1316" s="592"/>
      <c r="FP1316" s="602"/>
      <c r="FQ1316" s="544"/>
      <c r="FR1316" s="93"/>
      <c r="FS1316" s="101"/>
    </row>
    <row r="1317" spans="122:175" x14ac:dyDescent="0.25">
      <c r="DR1317" s="230"/>
      <c r="DS1317" s="230"/>
      <c r="EH1317" s="230"/>
      <c r="EP1317" s="457"/>
      <c r="EQ1317" s="457"/>
      <c r="ES1317" s="457"/>
      <c r="ET1317" s="457"/>
      <c r="EX1317" s="35"/>
      <c r="FD1317" s="612"/>
      <c r="FE1317" s="601"/>
      <c r="FF1317" s="93"/>
      <c r="FJ1317" s="589"/>
      <c r="FK1317" s="589"/>
      <c r="FM1317" s="591"/>
      <c r="FN1317" s="592"/>
      <c r="FP1317" s="602"/>
      <c r="FQ1317" s="544"/>
      <c r="FR1317" s="93"/>
      <c r="FS1317" s="101"/>
    </row>
    <row r="1318" spans="122:175" x14ac:dyDescent="0.25">
      <c r="DR1318" s="230"/>
      <c r="DS1318" s="230"/>
      <c r="EH1318" s="230"/>
      <c r="EP1318" s="457"/>
      <c r="EQ1318" s="457"/>
      <c r="ES1318" s="457"/>
      <c r="ET1318" s="457"/>
      <c r="EX1318" s="35"/>
      <c r="FD1318" s="612"/>
      <c r="FE1318" s="601"/>
      <c r="FF1318" s="93"/>
      <c r="FJ1318" s="589"/>
      <c r="FK1318" s="589"/>
      <c r="FM1318" s="591"/>
      <c r="FN1318" s="592"/>
      <c r="FP1318" s="602"/>
      <c r="FQ1318" s="544"/>
      <c r="FR1318" s="93"/>
      <c r="FS1318" s="101"/>
    </row>
    <row r="1319" spans="122:175" x14ac:dyDescent="0.25">
      <c r="DR1319" s="230"/>
      <c r="DS1319" s="230"/>
      <c r="EH1319" s="230"/>
      <c r="EP1319" s="457"/>
      <c r="EQ1319" s="457"/>
      <c r="ES1319" s="457"/>
      <c r="ET1319" s="457"/>
      <c r="EX1319" s="35"/>
      <c r="FD1319" s="612"/>
      <c r="FE1319" s="601"/>
      <c r="FF1319" s="93"/>
      <c r="FJ1319" s="589"/>
      <c r="FK1319" s="589"/>
      <c r="FM1319" s="591"/>
      <c r="FN1319" s="592"/>
      <c r="FP1319" s="602"/>
      <c r="FQ1319" s="544"/>
      <c r="FR1319" s="93"/>
      <c r="FS1319" s="101"/>
    </row>
    <row r="1320" spans="122:175" x14ac:dyDescent="0.25">
      <c r="DR1320" s="230"/>
      <c r="DS1320" s="230"/>
      <c r="EH1320" s="230"/>
      <c r="EP1320" s="457"/>
      <c r="EQ1320" s="457"/>
      <c r="ES1320" s="457"/>
      <c r="ET1320" s="457"/>
      <c r="EX1320" s="35"/>
      <c r="FD1320" s="612"/>
      <c r="FE1320" s="601"/>
      <c r="FF1320" s="93"/>
      <c r="FJ1320" s="589"/>
      <c r="FK1320" s="589"/>
      <c r="FM1320" s="591"/>
      <c r="FN1320" s="592"/>
      <c r="FP1320" s="602"/>
      <c r="FQ1320" s="544"/>
      <c r="FR1320" s="93"/>
      <c r="FS1320" s="101"/>
    </row>
    <row r="1321" spans="122:175" x14ac:dyDescent="0.25">
      <c r="DR1321" s="230"/>
      <c r="DS1321" s="230"/>
      <c r="EH1321" s="230"/>
      <c r="EP1321" s="457"/>
      <c r="EQ1321" s="457"/>
      <c r="ES1321" s="457"/>
      <c r="ET1321" s="457"/>
      <c r="EX1321" s="35"/>
      <c r="FD1321" s="612"/>
      <c r="FE1321" s="601"/>
      <c r="FF1321" s="93"/>
      <c r="FJ1321" s="589"/>
      <c r="FK1321" s="589"/>
      <c r="FM1321" s="591"/>
      <c r="FN1321" s="592"/>
      <c r="FP1321" s="602"/>
      <c r="FQ1321" s="544"/>
      <c r="FR1321" s="93"/>
      <c r="FS1321" s="101"/>
    </row>
    <row r="1322" spans="122:175" x14ac:dyDescent="0.25">
      <c r="DR1322" s="230"/>
      <c r="DS1322" s="230"/>
      <c r="EH1322" s="230"/>
      <c r="EP1322" s="457"/>
      <c r="EQ1322" s="457"/>
      <c r="ES1322" s="457"/>
      <c r="ET1322" s="457"/>
      <c r="EX1322" s="35"/>
      <c r="FD1322" s="612"/>
      <c r="FE1322" s="601"/>
      <c r="FF1322" s="93"/>
      <c r="FJ1322" s="589"/>
      <c r="FK1322" s="589"/>
      <c r="FM1322" s="591"/>
      <c r="FN1322" s="592"/>
      <c r="FP1322" s="602"/>
      <c r="FQ1322" s="544"/>
      <c r="FR1322" s="93"/>
      <c r="FS1322" s="101"/>
    </row>
    <row r="1323" spans="122:175" x14ac:dyDescent="0.25">
      <c r="DR1323" s="230"/>
      <c r="DS1323" s="230"/>
      <c r="EH1323" s="230"/>
      <c r="EP1323" s="457"/>
      <c r="EQ1323" s="457"/>
      <c r="ES1323" s="457"/>
      <c r="ET1323" s="457"/>
      <c r="EX1323" s="35"/>
      <c r="FD1323" s="612"/>
      <c r="FE1323" s="601"/>
      <c r="FF1323" s="93"/>
      <c r="FJ1323" s="589"/>
      <c r="FK1323" s="589"/>
      <c r="FM1323" s="591"/>
      <c r="FN1323" s="592"/>
      <c r="FP1323" s="602"/>
      <c r="FQ1323" s="544"/>
      <c r="FR1323" s="93"/>
      <c r="FS1323" s="101"/>
    </row>
    <row r="1324" spans="122:175" x14ac:dyDescent="0.25">
      <c r="DR1324" s="230"/>
      <c r="DS1324" s="230"/>
      <c r="EH1324" s="230"/>
      <c r="EP1324" s="457"/>
      <c r="EQ1324" s="457"/>
      <c r="ES1324" s="457"/>
      <c r="ET1324" s="457"/>
      <c r="EX1324" s="35"/>
      <c r="FD1324" s="612"/>
      <c r="FE1324" s="601"/>
      <c r="FF1324" s="93"/>
      <c r="FJ1324" s="589"/>
      <c r="FK1324" s="589"/>
      <c r="FM1324" s="591"/>
      <c r="FN1324" s="592"/>
      <c r="FP1324" s="602"/>
      <c r="FQ1324" s="544"/>
      <c r="FR1324" s="93"/>
      <c r="FS1324" s="101"/>
    </row>
    <row r="1325" spans="122:175" x14ac:dyDescent="0.25">
      <c r="DR1325" s="230"/>
      <c r="DS1325" s="230"/>
      <c r="EH1325" s="230"/>
      <c r="EP1325" s="457"/>
      <c r="EQ1325" s="457"/>
      <c r="ES1325" s="457"/>
      <c r="ET1325" s="457"/>
      <c r="EX1325" s="35"/>
      <c r="FD1325" s="612"/>
      <c r="FE1325" s="601"/>
      <c r="FF1325" s="93"/>
      <c r="FJ1325" s="589"/>
      <c r="FK1325" s="589"/>
      <c r="FM1325" s="591"/>
      <c r="FN1325" s="592"/>
      <c r="FP1325" s="602"/>
      <c r="FQ1325" s="544"/>
      <c r="FR1325" s="93"/>
      <c r="FS1325" s="101"/>
    </row>
    <row r="1326" spans="122:175" x14ac:dyDescent="0.25">
      <c r="EX1326" s="35"/>
      <c r="FD1326" s="612"/>
      <c r="FE1326" s="601"/>
      <c r="FF1326" s="93"/>
      <c r="FJ1326" s="589"/>
      <c r="FK1326" s="589"/>
      <c r="FM1326" s="591"/>
      <c r="FN1326" s="592"/>
      <c r="FP1326" s="602"/>
      <c r="FQ1326" s="544"/>
      <c r="FR1326" s="93"/>
      <c r="FS1326" s="101"/>
    </row>
    <row r="1327" spans="122:175" x14ac:dyDescent="0.25">
      <c r="EX1327" s="35"/>
      <c r="FD1327" s="612"/>
      <c r="FE1327" s="601"/>
      <c r="FF1327" s="93"/>
      <c r="FJ1327" s="589"/>
      <c r="FK1327" s="589"/>
      <c r="FM1327" s="591"/>
      <c r="FN1327" s="592"/>
      <c r="FP1327" s="602"/>
      <c r="FQ1327" s="544"/>
      <c r="FR1327" s="93"/>
      <c r="FS1327" s="101"/>
    </row>
    <row r="1328" spans="122:175" x14ac:dyDescent="0.25">
      <c r="EX1328" s="35"/>
      <c r="FD1328" s="612"/>
      <c r="FE1328" s="601"/>
      <c r="FF1328" s="93"/>
      <c r="FJ1328" s="589"/>
      <c r="FK1328" s="589"/>
      <c r="FM1328" s="591"/>
      <c r="FN1328" s="592"/>
      <c r="FP1328" s="602"/>
      <c r="FQ1328" s="544"/>
      <c r="FR1328" s="93"/>
      <c r="FS1328" s="101"/>
    </row>
    <row r="1329" spans="154:175" x14ac:dyDescent="0.25">
      <c r="EX1329" s="35"/>
      <c r="FD1329" s="612"/>
      <c r="FE1329" s="601"/>
      <c r="FF1329" s="93"/>
      <c r="FJ1329" s="589"/>
      <c r="FK1329" s="589"/>
      <c r="FM1329" s="591"/>
      <c r="FN1329" s="592"/>
      <c r="FP1329" s="602"/>
      <c r="FQ1329" s="544"/>
      <c r="FR1329" s="93"/>
      <c r="FS1329" s="101"/>
    </row>
    <row r="1330" spans="154:175" x14ac:dyDescent="0.25">
      <c r="EX1330" s="35"/>
      <c r="FD1330" s="612"/>
      <c r="FE1330" s="601"/>
      <c r="FF1330" s="93"/>
      <c r="FJ1330" s="589"/>
      <c r="FK1330" s="589"/>
      <c r="FM1330" s="591"/>
      <c r="FN1330" s="592"/>
      <c r="FP1330" s="602"/>
      <c r="FQ1330" s="544"/>
      <c r="FR1330" s="93"/>
      <c r="FS1330" s="101"/>
    </row>
    <row r="1331" spans="154:175" x14ac:dyDescent="0.25">
      <c r="EX1331" s="35"/>
      <c r="FD1331" s="612"/>
      <c r="FE1331" s="601"/>
      <c r="FF1331" s="93"/>
      <c r="FJ1331" s="589"/>
      <c r="FK1331" s="589"/>
      <c r="FM1331" s="591"/>
      <c r="FN1331" s="592"/>
      <c r="FP1331" s="602"/>
      <c r="FQ1331" s="544"/>
      <c r="FR1331" s="93"/>
      <c r="FS1331" s="101"/>
    </row>
    <row r="1332" spans="154:175" x14ac:dyDescent="0.25">
      <c r="EX1332" s="35"/>
      <c r="FD1332" s="612"/>
      <c r="FE1332" s="601"/>
      <c r="FF1332" s="93"/>
      <c r="FJ1332" s="589"/>
      <c r="FK1332" s="589"/>
      <c r="FM1332" s="591"/>
      <c r="FN1332" s="592"/>
      <c r="FP1332" s="602"/>
      <c r="FQ1332" s="544"/>
      <c r="FR1332" s="93"/>
      <c r="FS1332" s="101"/>
    </row>
    <row r="1333" spans="154:175" x14ac:dyDescent="0.25">
      <c r="EX1333" s="35"/>
      <c r="FD1333" s="612"/>
      <c r="FE1333" s="601"/>
      <c r="FF1333" s="93"/>
      <c r="FJ1333" s="589"/>
      <c r="FK1333" s="589"/>
      <c r="FM1333" s="591"/>
      <c r="FN1333" s="592"/>
      <c r="FP1333" s="602"/>
      <c r="FQ1333" s="544"/>
      <c r="FR1333" s="93"/>
      <c r="FS1333" s="101"/>
    </row>
    <row r="1334" spans="154:175" x14ac:dyDescent="0.25">
      <c r="EX1334" s="35"/>
      <c r="FD1334" s="612"/>
      <c r="FE1334" s="601"/>
      <c r="FF1334" s="93"/>
      <c r="FJ1334" s="589"/>
      <c r="FK1334" s="589"/>
      <c r="FM1334" s="591"/>
      <c r="FN1334" s="592"/>
      <c r="FP1334" s="602"/>
      <c r="FQ1334" s="544"/>
      <c r="FR1334" s="93"/>
      <c r="FS1334" s="101"/>
    </row>
    <row r="1335" spans="154:175" x14ac:dyDescent="0.25">
      <c r="EX1335" s="35"/>
      <c r="FD1335" s="612"/>
      <c r="FE1335" s="601"/>
      <c r="FF1335" s="93"/>
      <c r="FJ1335" s="589"/>
      <c r="FK1335" s="589"/>
      <c r="FM1335" s="591"/>
      <c r="FN1335" s="592"/>
      <c r="FP1335" s="602"/>
      <c r="FQ1335" s="544"/>
      <c r="FR1335" s="93"/>
      <c r="FS1335" s="101"/>
    </row>
    <row r="1336" spans="154:175" x14ac:dyDescent="0.25">
      <c r="EX1336" s="35"/>
      <c r="FD1336" s="612"/>
      <c r="FE1336" s="601"/>
      <c r="FF1336" s="93"/>
      <c r="FJ1336" s="589"/>
      <c r="FK1336" s="589"/>
      <c r="FM1336" s="591"/>
      <c r="FN1336" s="592"/>
      <c r="FP1336" s="602"/>
      <c r="FQ1336" s="544"/>
      <c r="FR1336" s="93"/>
      <c r="FS1336" s="101"/>
    </row>
    <row r="1337" spans="154:175" x14ac:dyDescent="0.25">
      <c r="EX1337" s="35"/>
      <c r="FD1337" s="612"/>
      <c r="FE1337" s="601"/>
      <c r="FF1337" s="93"/>
      <c r="FJ1337" s="589"/>
      <c r="FK1337" s="589"/>
      <c r="FM1337" s="591"/>
      <c r="FN1337" s="592"/>
      <c r="FP1337" s="602"/>
      <c r="FQ1337" s="544"/>
      <c r="FR1337" s="93"/>
      <c r="FS1337" s="101"/>
    </row>
  </sheetData>
  <autoFilter ref="A1:GS1045" xr:uid="{00000000-0009-0000-0000-000000000000}">
    <filterColumn colId="2">
      <customFilters>
        <customFilter operator="notEqual" val=" "/>
      </customFilters>
    </filterColumn>
    <sortState ref="A2:GR913">
      <sortCondition sortBy="cellColor" ref="A1" dxfId="0"/>
    </sortState>
  </autoFilter>
  <mergeCells count="1">
    <mergeCell ref="EC416:EF416"/>
  </mergeCells>
  <pageMargins left="0.7" right="0.7" top="0.78740157499999996" bottom="0.78740157499999996" header="0.3" footer="0.3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L52"/>
  <sheetViews>
    <sheetView zoomScale="70" zoomScaleNormal="70" workbookViewId="0">
      <selection activeCell="B20" sqref="B20"/>
    </sheetView>
  </sheetViews>
  <sheetFormatPr defaultRowHeight="15" x14ac:dyDescent="0.25"/>
  <cols>
    <col min="1" max="1" width="12.28515625" style="31" bestFit="1" customWidth="1"/>
  </cols>
  <sheetData>
    <row r="2" spans="1:12" s="63" customFormat="1" x14ac:dyDescent="0.25">
      <c r="A2" s="65" t="s">
        <v>1563</v>
      </c>
      <c r="B2" s="63" t="s">
        <v>1564</v>
      </c>
    </row>
    <row r="3" spans="1:12" x14ac:dyDescent="0.25">
      <c r="A3" s="65" t="s">
        <v>1015</v>
      </c>
      <c r="B3" t="s">
        <v>1014</v>
      </c>
      <c r="L3" t="s">
        <v>1583</v>
      </c>
    </row>
    <row r="4" spans="1:12" x14ac:dyDescent="0.25">
      <c r="A4" s="65" t="s">
        <v>1044</v>
      </c>
      <c r="B4" t="s">
        <v>1045</v>
      </c>
      <c r="L4" t="s">
        <v>1584</v>
      </c>
    </row>
    <row r="5" spans="1:12" x14ac:dyDescent="0.25">
      <c r="A5" s="65" t="s">
        <v>1034</v>
      </c>
      <c r="B5" t="s">
        <v>1035</v>
      </c>
      <c r="L5" t="s">
        <v>1585</v>
      </c>
    </row>
    <row r="6" spans="1:12" x14ac:dyDescent="0.25">
      <c r="A6" s="65" t="s">
        <v>445</v>
      </c>
      <c r="B6" t="s">
        <v>996</v>
      </c>
      <c r="L6" t="s">
        <v>1586</v>
      </c>
    </row>
    <row r="7" spans="1:12" x14ac:dyDescent="0.25">
      <c r="A7" s="65" t="s">
        <v>983</v>
      </c>
      <c r="B7" s="38" t="s">
        <v>1025</v>
      </c>
      <c r="L7" t="s">
        <v>1587</v>
      </c>
    </row>
    <row r="8" spans="1:12" x14ac:dyDescent="0.25">
      <c r="A8" s="65" t="s">
        <v>506</v>
      </c>
      <c r="B8" t="s">
        <v>999</v>
      </c>
      <c r="L8" t="s">
        <v>1588</v>
      </c>
    </row>
    <row r="9" spans="1:12" x14ac:dyDescent="0.25">
      <c r="A9" s="65" t="s">
        <v>1116</v>
      </c>
      <c r="B9" t="s">
        <v>1117</v>
      </c>
      <c r="L9" t="s">
        <v>1589</v>
      </c>
    </row>
    <row r="10" spans="1:12" s="63" customFormat="1" x14ac:dyDescent="0.25">
      <c r="A10" s="65" t="s">
        <v>1721</v>
      </c>
      <c r="B10" s="63" t="s">
        <v>1722</v>
      </c>
      <c r="L10" s="63" t="s">
        <v>1590</v>
      </c>
    </row>
    <row r="11" spans="1:12" x14ac:dyDescent="0.25">
      <c r="A11" s="65" t="s">
        <v>1248</v>
      </c>
      <c r="B11" s="63" t="s">
        <v>1247</v>
      </c>
      <c r="L11" t="s">
        <v>1592</v>
      </c>
    </row>
    <row r="12" spans="1:12" x14ac:dyDescent="0.25">
      <c r="A12" s="65" t="s">
        <v>31</v>
      </c>
      <c r="B12" t="s">
        <v>993</v>
      </c>
      <c r="L12" t="s">
        <v>1591</v>
      </c>
    </row>
    <row r="13" spans="1:12" x14ac:dyDescent="0.25">
      <c r="A13" s="65" t="s">
        <v>27</v>
      </c>
      <c r="B13" t="s">
        <v>1016</v>
      </c>
    </row>
    <row r="14" spans="1:12" x14ac:dyDescent="0.25">
      <c r="A14" s="65" t="s">
        <v>34</v>
      </c>
      <c r="B14" t="s">
        <v>995</v>
      </c>
    </row>
    <row r="15" spans="1:12" x14ac:dyDescent="0.25">
      <c r="A15" s="65" t="s">
        <v>998</v>
      </c>
      <c r="B15" t="s">
        <v>1000</v>
      </c>
    </row>
    <row r="16" spans="1:12" x14ac:dyDescent="0.25">
      <c r="A16" s="65" t="s">
        <v>1018</v>
      </c>
      <c r="B16" t="s">
        <v>1017</v>
      </c>
    </row>
    <row r="17" spans="1:2" s="63" customFormat="1" x14ac:dyDescent="0.25">
      <c r="A17" s="65" t="s">
        <v>1728</v>
      </c>
      <c r="B17" s="63" t="s">
        <v>1729</v>
      </c>
    </row>
    <row r="18" spans="1:2" x14ac:dyDescent="0.25">
      <c r="A18" s="65" t="s">
        <v>92</v>
      </c>
      <c r="B18" s="38" t="s">
        <v>992</v>
      </c>
    </row>
    <row r="19" spans="1:2" x14ac:dyDescent="0.25">
      <c r="A19" s="65" t="s">
        <v>1036</v>
      </c>
      <c r="B19" t="s">
        <v>1037</v>
      </c>
    </row>
    <row r="20" spans="1:2" x14ac:dyDescent="0.25">
      <c r="A20" s="65" t="s">
        <v>1010</v>
      </c>
      <c r="B20" t="s">
        <v>1011</v>
      </c>
    </row>
    <row r="21" spans="1:2" x14ac:dyDescent="0.25">
      <c r="A21" s="65" t="s">
        <v>776</v>
      </c>
      <c r="B21" s="38" t="s">
        <v>1053</v>
      </c>
    </row>
    <row r="22" spans="1:2" x14ac:dyDescent="0.25">
      <c r="A22" s="65" t="s">
        <v>89</v>
      </c>
      <c r="B22" t="s">
        <v>1003</v>
      </c>
    </row>
    <row r="23" spans="1:2" s="63" customFormat="1" x14ac:dyDescent="0.25">
      <c r="A23" s="65" t="s">
        <v>78</v>
      </c>
      <c r="B23" t="s">
        <v>994</v>
      </c>
    </row>
    <row r="24" spans="1:2" x14ac:dyDescent="0.25">
      <c r="A24" s="65" t="s">
        <v>1719</v>
      </c>
      <c r="B24" s="38" t="s">
        <v>1720</v>
      </c>
    </row>
    <row r="25" spans="1:2" x14ac:dyDescent="0.25">
      <c r="A25" s="65" t="s">
        <v>1113</v>
      </c>
      <c r="B25" s="38" t="s">
        <v>1114</v>
      </c>
    </row>
    <row r="26" spans="1:2" s="63" customFormat="1" x14ac:dyDescent="0.25">
      <c r="A26" s="65" t="s">
        <v>1054</v>
      </c>
      <c r="B26" s="38" t="s">
        <v>1055</v>
      </c>
    </row>
    <row r="27" spans="1:2" x14ac:dyDescent="0.25">
      <c r="A27" s="65" t="s">
        <v>1717</v>
      </c>
      <c r="B27" s="38" t="s">
        <v>1718</v>
      </c>
    </row>
    <row r="28" spans="1:2" x14ac:dyDescent="0.25">
      <c r="A28" s="65" t="s">
        <v>1111</v>
      </c>
      <c r="B28" t="s">
        <v>1110</v>
      </c>
    </row>
    <row r="29" spans="1:2" s="63" customFormat="1" x14ac:dyDescent="0.25">
      <c r="A29" s="65" t="s">
        <v>997</v>
      </c>
      <c r="B29" s="38" t="s">
        <v>1020</v>
      </c>
    </row>
    <row r="30" spans="1:2" x14ac:dyDescent="0.25">
      <c r="A30" s="65" t="s">
        <v>1520</v>
      </c>
      <c r="B30" s="38" t="s">
        <v>1706</v>
      </c>
    </row>
    <row r="31" spans="1:2" x14ac:dyDescent="0.25">
      <c r="A31" s="65" t="s">
        <v>1013</v>
      </c>
      <c r="B31" t="s">
        <v>1012</v>
      </c>
    </row>
    <row r="32" spans="1:2" x14ac:dyDescent="0.25">
      <c r="A32" s="65" t="s">
        <v>1006</v>
      </c>
      <c r="B32" t="s">
        <v>1007</v>
      </c>
    </row>
    <row r="33" spans="1:2" x14ac:dyDescent="0.25">
      <c r="A33" s="65" t="s">
        <v>1041</v>
      </c>
      <c r="B33" s="38" t="s">
        <v>1042</v>
      </c>
    </row>
    <row r="34" spans="1:2" s="63" customFormat="1" x14ac:dyDescent="0.25">
      <c r="A34" s="65" t="s">
        <v>1051</v>
      </c>
      <c r="B34" s="38" t="s">
        <v>1052</v>
      </c>
    </row>
    <row r="35" spans="1:2" x14ac:dyDescent="0.25">
      <c r="A35" s="65" t="s">
        <v>1580</v>
      </c>
      <c r="B35" s="67" t="s">
        <v>1581</v>
      </c>
    </row>
    <row r="36" spans="1:2" x14ac:dyDescent="0.25">
      <c r="A36" s="65" t="s">
        <v>1022</v>
      </c>
      <c r="B36" t="s">
        <v>1024</v>
      </c>
    </row>
    <row r="37" spans="1:2" x14ac:dyDescent="0.25">
      <c r="A37" s="65" t="s">
        <v>1038</v>
      </c>
      <c r="B37" t="s">
        <v>1039</v>
      </c>
    </row>
    <row r="38" spans="1:2" x14ac:dyDescent="0.25">
      <c r="A38" s="65" t="s">
        <v>1008</v>
      </c>
      <c r="B38" s="38" t="s">
        <v>1009</v>
      </c>
    </row>
    <row r="39" spans="1:2" x14ac:dyDescent="0.25">
      <c r="A39" s="65" t="s">
        <v>1004</v>
      </c>
      <c r="B39" t="s">
        <v>1005</v>
      </c>
    </row>
    <row r="40" spans="1:2" x14ac:dyDescent="0.25">
      <c r="A40" s="65" t="s">
        <v>1021</v>
      </c>
      <c r="B40" t="s">
        <v>1023</v>
      </c>
    </row>
    <row r="41" spans="1:2" x14ac:dyDescent="0.25">
      <c r="A41" s="65" t="s">
        <v>1001</v>
      </c>
      <c r="B41" t="s">
        <v>1002</v>
      </c>
    </row>
    <row r="42" spans="1:2" s="63" customFormat="1" x14ac:dyDescent="0.25">
      <c r="A42" s="65" t="s">
        <v>1019</v>
      </c>
      <c r="B42" s="38" t="s">
        <v>1579</v>
      </c>
    </row>
    <row r="43" spans="1:2" s="63" customFormat="1" x14ac:dyDescent="0.25">
      <c r="A43" s="65" t="s">
        <v>1100</v>
      </c>
      <c r="B43" s="63" t="s">
        <v>1567</v>
      </c>
    </row>
    <row r="44" spans="1:2" x14ac:dyDescent="0.25">
      <c r="A44" s="65" t="s">
        <v>1566</v>
      </c>
      <c r="B44" s="63" t="s">
        <v>1565</v>
      </c>
    </row>
    <row r="45" spans="1:2" x14ac:dyDescent="0.25">
      <c r="A45" s="65" t="s">
        <v>1028</v>
      </c>
      <c r="B45" t="s">
        <v>1031</v>
      </c>
    </row>
    <row r="46" spans="1:2" x14ac:dyDescent="0.25">
      <c r="A46" s="65" t="s">
        <v>1032</v>
      </c>
      <c r="B46" s="38" t="s">
        <v>1033</v>
      </c>
    </row>
    <row r="47" spans="1:2" s="63" customFormat="1" x14ac:dyDescent="0.25">
      <c r="A47" s="65" t="s">
        <v>990</v>
      </c>
      <c r="B47" s="38" t="s">
        <v>991</v>
      </c>
    </row>
    <row r="48" spans="1:2" x14ac:dyDescent="0.25">
      <c r="A48" s="65" t="s">
        <v>1577</v>
      </c>
      <c r="B48" s="38" t="s">
        <v>1578</v>
      </c>
    </row>
    <row r="49" spans="1:2" x14ac:dyDescent="0.25">
      <c r="A49" s="65" t="s">
        <v>1026</v>
      </c>
      <c r="B49" s="38" t="s">
        <v>1027</v>
      </c>
    </row>
    <row r="50" spans="1:2" x14ac:dyDescent="0.25">
      <c r="A50" s="65" t="s">
        <v>1029</v>
      </c>
      <c r="B50" s="38" t="s">
        <v>1030</v>
      </c>
    </row>
    <row r="51" spans="1:2" x14ac:dyDescent="0.25">
      <c r="A51" s="65" t="s">
        <v>1049</v>
      </c>
      <c r="B51" s="38" t="s">
        <v>1050</v>
      </c>
    </row>
    <row r="52" spans="1:2" x14ac:dyDescent="0.25">
      <c r="A52" s="65" t="s">
        <v>1047</v>
      </c>
      <c r="B52" s="38" t="s">
        <v>1048</v>
      </c>
    </row>
  </sheetData>
  <autoFilter ref="A1:B1" xr:uid="{00000000-0009-0000-0000-000001000000}">
    <sortState ref="A2:B52">
      <sortCondition ref="A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FLUIDS</vt:lpstr>
      <vt:lpstr>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Žužla</dc:creator>
  <cp:lastModifiedBy>user</cp:lastModifiedBy>
  <cp:lastPrinted>2017-11-29T13:50:41Z</cp:lastPrinted>
  <dcterms:created xsi:type="dcterms:W3CDTF">2017-11-17T21:01:59Z</dcterms:created>
  <dcterms:modified xsi:type="dcterms:W3CDTF">2019-10-25T12:59:11Z</dcterms:modified>
</cp:coreProperties>
</file>