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60" windowWidth="25605" windowHeight="14235" activeTab="4"/>
  </bookViews>
  <sheets>
    <sheet name="Aseptické" sheetId="1" r:id="rId1"/>
    <sheet name="Septické tkáně" sheetId="2" r:id="rId2"/>
    <sheet name="Kontrolní tkáně-OA" sheetId="3" r:id="rId3"/>
    <sheet name="Kontroly TEP-bez mechan.selhání" sheetId="4" r:id="rId4"/>
    <sheet name="K doplnění a zařazení" sheetId="5" r:id="rId5"/>
  </sheets>
  <definedNames>
    <definedName name="_xlnm._FilterDatabase" localSheetId="0" hidden="1">Aseptické!$A$1:$AI$162</definedName>
    <definedName name="_xlnm._FilterDatabase" localSheetId="2" hidden="1">'Kontrolní tkáně-OA'!$A$1:$U$59</definedName>
    <definedName name="_xlnm._FilterDatabase" localSheetId="3" hidden="1">'Kontroly TEP-bez mechan.selhání'!$A$1:$BD$46</definedName>
    <definedName name="_xlnm._FilterDatabase" localSheetId="1" hidden="1">'Septické tkáně'!$A$1:$AU$35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9" i="3" l="1"/>
  <c r="K58" i="3"/>
  <c r="O100" i="1"/>
  <c r="O99" i="1"/>
  <c r="M100" i="1"/>
  <c r="L100" i="1"/>
  <c r="M99" i="1"/>
  <c r="L99" i="1"/>
  <c r="N59" i="3"/>
  <c r="N58" i="3"/>
</calcChain>
</file>

<file path=xl/comments1.xml><?xml version="1.0" encoding="utf-8"?>
<comments xmlns="http://schemas.openxmlformats.org/spreadsheetml/2006/main">
  <authors>
    <author>Jiří Gallo</author>
    <author>10392</author>
    <author>Jiri Lostak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1-kyčel
2-koleno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0- syndrom bolestivé TEP=bez OL, bez ASU
1-aseptické uvolnění alespoň jedné komponenty
2-masivní osteolýza
3-nestabilita kloubu
4-periprotetická fraktura
5-selhání implantátu-fraktura PE atd.
6-jiný důvod revize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1 - Primární artróza
2 - Postraumatická artróza
3 - Postdysplastická kyčel
4-  Avaskulární nekróza
5 - Zánětlivé onemocnění kloubu
</t>
        </r>
      </text>
    </comment>
    <comment ref="Q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0-protéza je správně orientovaná
1-chyba v operačním provedení - malpozice komponent
2-chyba v operačním provedení - na úrovni rozhraní protéza-kost, radiolucence, předčasné uvolnění, větší defekt v cementu</t>
        </r>
      </text>
    </comment>
    <comment ref="S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0-ne
1-ano</t>
        </r>
      </text>
    </comment>
    <comment ref="T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0-ne
1-ano</t>
        </r>
      </text>
    </comment>
    <comment ref="Z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1-PPOL u stabilní protézy
2-ASU jamky nebo ASUfemorální komponenty
3-PPF
4-ASU dříku nebo ASU tibiální komp.
5-uvolnění obou komp.
6-nestabilní kloub
7-nekróza proxim.bérce, defekt kůže</t>
        </r>
      </text>
    </comment>
    <comment ref="AA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sled např. primoimplantace - reoperace - odběr (1) - reoperace - odběr (pak 2) nebo primoimplantace - odběr, pak 0</t>
        </r>
      </text>
    </comment>
    <comment ref="AB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M-méně závažná, Saleh 1-2
S-závažná, Saleh 3-5</t>
        </r>
      </text>
    </comment>
    <comment ref="AC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M-méně závažná, Saleh 0-1
S-závažná, Saleh 2 a výše</t>
        </r>
      </text>
    </comment>
    <comment ref="AC76" authorId="2">
      <text>
        <r>
          <rPr>
            <b/>
            <sz val="9"/>
            <color indexed="81"/>
            <rFont val="Tahoma"/>
            <family val="2"/>
            <charset val="238"/>
          </rPr>
          <t>Jiri Lostak:</t>
        </r>
        <r>
          <rPr>
            <sz val="9"/>
            <color indexed="81"/>
            <rFont val="Tahoma"/>
            <family val="2"/>
            <charset val="238"/>
          </rPr>
          <t xml:space="preserve">
Uvolněná jamka, obtížně hodnotitelné</t>
        </r>
      </text>
    </comment>
  </commentList>
</comments>
</file>

<file path=xl/comments2.xml><?xml version="1.0" encoding="utf-8"?>
<comments xmlns="http://schemas.openxmlformats.org/spreadsheetml/2006/main">
  <authors>
    <author>Jiří Gallo</author>
    <author>odd29bv2</author>
    <author>A.A.A</author>
    <author>10392</author>
    <author>user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1-kyčel
2-koleno</t>
        </r>
      </text>
    </comment>
    <comment ref="H1" authorId="1">
      <text>
        <r>
          <rPr>
            <sz val="8"/>
            <color indexed="81"/>
            <rFont val="Tahoma"/>
            <family val="2"/>
            <charset val="238"/>
          </rPr>
          <t xml:space="preserve">1-infekce
2-st.p.extrakci TEP
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1 - Primární artróza
2 - Traumatická indikace
3 - Postdysplastická kyčel
4-  Avaskulární nekróza
5 - Zánětlivé onemocnění kloubu
</t>
        </r>
      </text>
    </comment>
    <comment ref="K1" authorId="2">
      <text>
        <r>
          <rPr>
            <b/>
            <sz val="8"/>
            <color indexed="8"/>
            <rFont val="Times New Roman"/>
            <family val="1"/>
            <charset val="204"/>
          </rPr>
          <t xml:space="preserve">Arsen Arakelyan:
</t>
        </r>
        <r>
          <rPr>
            <sz val="8"/>
            <color indexed="8"/>
            <rFont val="Times New Roman"/>
            <family val="1"/>
            <charset val="204"/>
          </rPr>
          <t>Gender
1 - M
2 - F</t>
        </r>
      </text>
    </comment>
    <comment ref="L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1-řešení infekce
2-reimplantace ve druhé době</t>
        </r>
      </text>
    </comment>
    <comment ref="AB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1-časná pooperační
2-chronická
3-low-grade
4-akutní hematogenní
5-infekce z okolí
6-recidiva infekce</t>
        </r>
      </text>
    </comment>
    <comment ref="AC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81"/>
            <rFont val="Tahoma"/>
            <family val="2"/>
            <charset val="238"/>
          </rPr>
          <t>A-nekompromitovaný</t>
        </r>
        <r>
          <rPr>
            <sz val="8"/>
            <color indexed="81"/>
            <rFont val="Tahoma"/>
            <family val="2"/>
            <charset val="238"/>
          </rPr>
          <t xml:space="preserve"> (žádný kompromitující faktor)  </t>
        </r>
        <r>
          <rPr>
            <b/>
            <sz val="8"/>
            <color indexed="81"/>
            <rFont val="Tahoma"/>
            <family val="2"/>
            <charset val="238"/>
          </rPr>
          <t xml:space="preserve">B-kompromitovaný </t>
        </r>
        <r>
          <rPr>
            <sz val="8"/>
            <color indexed="81"/>
            <rFont val="Tahoma"/>
            <family val="2"/>
            <charset val="238"/>
          </rPr>
          <t xml:space="preserve">(jeden nebo dva kompromitující faktory)
</t>
        </r>
        <r>
          <rPr>
            <b/>
            <sz val="8"/>
            <color indexed="81"/>
            <rFont val="Tahoma"/>
            <family val="2"/>
            <charset val="238"/>
          </rPr>
          <t>C-významně kompromitovaný</t>
        </r>
        <r>
          <rPr>
            <sz val="8"/>
            <color indexed="81"/>
            <rFont val="Tahoma"/>
            <family val="2"/>
            <charset val="238"/>
          </rPr>
          <t xml:space="preserve"> (&gt; než 2 standardní kompromitující faktory nebo jeden ze silných faktorů)
</t>
        </r>
        <r>
          <rPr>
            <b/>
            <sz val="8"/>
            <color indexed="81"/>
            <rFont val="Tahoma"/>
            <family val="2"/>
            <charset val="238"/>
          </rPr>
          <t>Kompromitující faktory</t>
        </r>
        <r>
          <rPr>
            <sz val="8"/>
            <color indexed="81"/>
            <rFont val="Tahoma"/>
            <family val="2"/>
            <charset val="238"/>
          </rPr>
          <t>:
SILNÉ: 
Leu&lt; než 1000
CD4 T lymfocyty &lt; 100
Abusus i.v.podávaných léků
Chronická aktivní infekce na jiném místě
Dysplásie nebo nádor imunitního aparátu                      Standardní:
                                                               -systémové zánětlivé onemocnění
                                                               -užívání imunosupresiv (kortikoidy, metotrexát, azothiaprine)
                                                               -systémové imunodefic.onemocnění (HIV,AIS,..)
                                                               -renální selhávání (vyžadující dialýzu)
                                                               -jaterní insuficience (cirrhóza)
                                                               -DM
                                                               -srdeční insuficience (ejekční frakce &lt; 40%)
                                                               -plicní insuficience (parc.tlak kyslíku &lt;60%)
                                                               -chronická malnutrice (albumin&lt;3g/dl)
                                                               -metastatické onemocnění neimunitního původu
                                                               -chronická katetrizace
                                                               -nikotinismus
                                                               -alkoholismus</t>
        </r>
      </text>
    </comment>
    <comment ref="AD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Vyjmenujte např. DM, RA z předchozí tabulky</t>
        </r>
      </text>
    </comment>
    <comment ref="AE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1-nekompromitovaný (žádný kompromitující faktor)
2-kompromitovaný (1-2 kompromitující faktory)
3-významně kompromitovaný (&gt;než 2 kompromitující faktory)
Kompromitující faktory:
-mnohočetné incize (kožní mosty)
-kožní defekty vyžadující plastický výkon
-píštěl
-podkožní absces &gt; než 8 cm2
-cévní insuficience (chybí pulsace, chronická venostáza, kalcifikující arteriální onemocnění,....)
-v anamn.předchozí periartikulární fraktura
-aktivní infekt (&gt; 3-4M)
-reflexní sympatická dystrofie
-primární lymfedém</t>
        </r>
      </text>
    </comment>
    <comment ref="AF1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0-nedělána
1-klasický obraz fibrot.granul.tkáně s převahou makrofágů s kouř.clonou,vícejad.bb.KCT
2-granul.tkáň s příměsí polynukleárů
3-význ.podíl leu
4-lymfoplasmocelulární infiltrát</t>
        </r>
      </text>
    </comment>
    <comment ref="AJ1" authorId="4">
      <text>
        <r>
          <rPr>
            <b/>
            <sz val="8"/>
            <color indexed="81"/>
            <rFont val="Tahoma"/>
            <family val="2"/>
            <charset val="238"/>
          </rPr>
          <t>user:</t>
        </r>
        <r>
          <rPr>
            <sz val="8"/>
            <color indexed="81"/>
            <rFont val="Tahoma"/>
            <family val="2"/>
            <charset val="238"/>
          </rPr>
          <t xml:space="preserve">
0-stabilní obě komp.
1-uvolněná jamka, femor.komp. 
2-uvolněný dřík, tibiální komp.
3-uvolněné obě komp.</t>
        </r>
      </text>
    </comment>
    <comment ref="D5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Levé koleno
</t>
        </r>
      </text>
    </comment>
    <comment ref="D6" authorId="3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pravé koleno</t>
        </r>
      </text>
    </comment>
  </commentList>
</comments>
</file>

<file path=xl/comments3.xml><?xml version="1.0" encoding="utf-8"?>
<comments xmlns="http://schemas.openxmlformats.org/spreadsheetml/2006/main">
  <authors>
    <author>Jiří Gallo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1-kyčel
2-koleno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1 - Primární artróza
2 - Postraumatická artróza
3 - Postdysplastická kyčel
4-  Avaskulární nekróza
5 - Zánětlivé onemocnění kloubu
</t>
        </r>
      </text>
    </comment>
  </commentList>
</comments>
</file>

<file path=xl/comments4.xml><?xml version="1.0" encoding="utf-8"?>
<comments xmlns="http://schemas.openxmlformats.org/spreadsheetml/2006/main">
  <authors>
    <author>Jiří Gallo</author>
    <author>10392</author>
    <author>Jiri Lostak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1-kyčel
2-koleno</t>
        </r>
      </text>
    </commen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0- syndrom bolestivé TEP=bez OL, bez ASU
1-aseptické uvolnění alespoň jedné komponenty
2-masivní osteolýza
3-nestabilita kloubu
4-periprotetická fraktura
5-selhání implantátu-výrazný otěr, fraktura PE atd.</t>
        </r>
      </text>
    </comment>
    <comment ref="I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1 - Primární artróza
2 - Postraumatická artróza
3 - Postdysplastická kyčel
4-  Avaskulární nekróza
5 - Zánětlivé onemocnění kloubu
</t>
        </r>
      </text>
    </comment>
    <comment ref="O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0-protéza je správně orientovaná
1-chyba v operačním provedení - malpozice komponent
2-chyba v operačním provedení - na úrovni rozhraní protéza-kost, radiolucence, předčasné uvolnění, větší defekt v cementu</t>
        </r>
      </text>
    </comment>
    <comment ref="Q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0-ne
1-ano
2-hybrid</t>
        </r>
      </text>
    </comment>
    <comment ref="R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0-ne
1-ano</t>
        </r>
      </text>
    </comment>
    <comment ref="W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1-PPOL u stabilní protézy
2-ASU jamky nebo ASUfemorální komponenty
3-PPF
4-ASU dříku nebo ASU tibiální komp.
5-uvolnění obou komp.
6-nestabilní kloub
7-kloub bez iritace, bez OL, bez ASU</t>
        </r>
      </text>
    </comment>
    <comment ref="X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sled např. primoimplantace - reoperace - reoperace - odběr, pak 2 nebo primoimplantace - odběr, pak 0</t>
        </r>
      </text>
    </comment>
    <comment ref="Y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M-méně závažná, Saleh 1-2
S-závažná, Saleh 3-5</t>
        </r>
      </text>
    </comment>
    <comment ref="Z1" authorId="1">
      <text>
        <r>
          <rPr>
            <b/>
            <sz val="8"/>
            <color indexed="81"/>
            <rFont val="Tahoma"/>
            <family val="2"/>
            <charset val="238"/>
          </rPr>
          <t>10392:</t>
        </r>
        <r>
          <rPr>
            <sz val="8"/>
            <color indexed="81"/>
            <rFont val="Tahoma"/>
            <family val="2"/>
            <charset val="238"/>
          </rPr>
          <t xml:space="preserve">
M-méně závažná, Saleh 0-1
S-závažná, Saleh 2 a výše</t>
        </r>
      </text>
    </comment>
    <comment ref="D11" authorId="2">
      <text>
        <r>
          <rPr>
            <b/>
            <sz val="9"/>
            <color indexed="81"/>
            <rFont val="Tahoma"/>
            <family val="2"/>
            <charset val="238"/>
          </rPr>
          <t>Jiri Lostak:</t>
        </r>
        <r>
          <rPr>
            <sz val="9"/>
            <color indexed="81"/>
            <rFont val="Tahoma"/>
            <family val="2"/>
            <charset val="238"/>
          </rPr>
          <t xml:space="preserve">
PPF?</t>
        </r>
      </text>
    </comment>
  </commentList>
</comments>
</file>

<file path=xl/comments5.xml><?xml version="1.0" encoding="utf-8"?>
<comments xmlns="http://schemas.openxmlformats.org/spreadsheetml/2006/main">
  <authors>
    <author>Jiří Gallo</author>
  </authors>
  <commentList>
    <comment ref="H1" authorId="0">
      <text>
        <r>
          <rPr>
            <b/>
            <sz val="9"/>
            <color indexed="81"/>
            <rFont val="Tahoma"/>
            <family val="2"/>
            <charset val="238"/>
          </rPr>
          <t>Jiří Gallo:</t>
        </r>
        <r>
          <rPr>
            <sz val="9"/>
            <color indexed="81"/>
            <rFont val="Tahoma"/>
            <family val="2"/>
            <charset val="238"/>
          </rPr>
          <t xml:space="preserve">
1-kyčel
2-koleno</t>
        </r>
      </text>
    </comment>
  </commentList>
</comments>
</file>

<file path=xl/sharedStrings.xml><?xml version="1.0" encoding="utf-8"?>
<sst xmlns="http://schemas.openxmlformats.org/spreadsheetml/2006/main" count="2788" uniqueCount="989">
  <si>
    <t>Poř.č.</t>
  </si>
  <si>
    <t>Datum odběru</t>
  </si>
  <si>
    <t>Jméno</t>
  </si>
  <si>
    <t>Rod.číslo</t>
  </si>
  <si>
    <t>Prac.diag.</t>
  </si>
  <si>
    <t>Diagnóza při odběru</t>
  </si>
  <si>
    <t>Primární diagnóza</t>
  </si>
  <si>
    <t>1.</t>
  </si>
  <si>
    <t>T 84.8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</si>
  <si>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</si>
  <si>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</si>
  <si>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</si>
  <si>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</si>
  <si>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</si>
  <si>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</si>
  <si>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</si>
  <si>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</si>
  <si>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</si>
  <si>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</si>
  <si>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</si>
  <si>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</si>
  <si>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</si>
  <si>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</si>
  <si>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</si>
  <si>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</si>
  <si>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</si>
  <si>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</si>
  <si>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</si>
  <si>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</si>
  <si>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</si>
  <si>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</si>
  <si>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</si>
  <si>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</si>
  <si>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Plesník Stanislav</t>
  </si>
  <si>
    <t>530908/082</t>
  </si>
  <si>
    <t>Sohlich Petr</t>
  </si>
  <si>
    <t>5800722/1783</t>
  </si>
  <si>
    <t>Zapletal Vladislav</t>
  </si>
  <si>
    <t>261121/953</t>
  </si>
  <si>
    <t>T 84.1</t>
  </si>
  <si>
    <t>Mihalovičová Věra</t>
  </si>
  <si>
    <t>405424/421</t>
  </si>
  <si>
    <t>Lindovská Zdenka</t>
  </si>
  <si>
    <t>546026/0828</t>
  </si>
  <si>
    <t>T 84.4</t>
  </si>
  <si>
    <t>Surma Vojtěch</t>
  </si>
  <si>
    <t>500415/147</t>
  </si>
  <si>
    <t>Opuszynski Ervín</t>
  </si>
  <si>
    <t>420221/471</t>
  </si>
  <si>
    <t>Bartošová Božena</t>
  </si>
  <si>
    <t>265325/466</t>
  </si>
  <si>
    <t>Žákovská Marie</t>
  </si>
  <si>
    <t>295608/436</t>
  </si>
  <si>
    <t>Kubíčková Eliška</t>
  </si>
  <si>
    <t>306001/420</t>
  </si>
  <si>
    <t>Šebestová Veronika</t>
  </si>
  <si>
    <t>696113/4950</t>
  </si>
  <si>
    <t>Hopflerová Jenička</t>
  </si>
  <si>
    <t>325614/417</t>
  </si>
  <si>
    <t>Filek Vojtěch</t>
  </si>
  <si>
    <t>420818/455</t>
  </si>
  <si>
    <t>Hyjánek Ludvík</t>
  </si>
  <si>
    <t>420223/426</t>
  </si>
  <si>
    <t>Sedláček Josef</t>
  </si>
  <si>
    <t>410727/431</t>
  </si>
  <si>
    <t>Kopf Jaroslav</t>
  </si>
  <si>
    <t>410304/444</t>
  </si>
  <si>
    <t>Vrtalová Marie</t>
  </si>
  <si>
    <t>385828/463</t>
  </si>
  <si>
    <t>Dlouhá Marie</t>
  </si>
  <si>
    <t>275920/493</t>
  </si>
  <si>
    <t>Šustrová Emílie</t>
  </si>
  <si>
    <t>435811/470</t>
  </si>
  <si>
    <t>Valčíková Jana</t>
  </si>
  <si>
    <t>525619/003</t>
  </si>
  <si>
    <t>Grulich Miroslav</t>
  </si>
  <si>
    <t>24061/8406</t>
  </si>
  <si>
    <t>Hromadová Jana</t>
  </si>
  <si>
    <t>455715/433</t>
  </si>
  <si>
    <t>Vilingerová Jitka</t>
  </si>
  <si>
    <t>626021/1881</t>
  </si>
  <si>
    <t>Berg František</t>
  </si>
  <si>
    <t>361112/416</t>
  </si>
  <si>
    <t>T 84.6</t>
  </si>
  <si>
    <t>26.</t>
  </si>
  <si>
    <t>Konupka František</t>
  </si>
  <si>
    <t>600124/1708</t>
  </si>
  <si>
    <t>27.</t>
  </si>
  <si>
    <t>Široký Josef</t>
  </si>
  <si>
    <t>340429/040</t>
  </si>
  <si>
    <t>28.</t>
  </si>
  <si>
    <t>Šmídová Erna</t>
  </si>
  <si>
    <t>335318/963</t>
  </si>
  <si>
    <t>Z 47.9</t>
  </si>
  <si>
    <t>29.</t>
  </si>
  <si>
    <t>Kotlářová Marta</t>
  </si>
  <si>
    <t>455126/449</t>
  </si>
  <si>
    <t>30.</t>
  </si>
  <si>
    <t>Gregovský Boris</t>
  </si>
  <si>
    <t>641220/0190</t>
  </si>
  <si>
    <t>Kloub</t>
  </si>
  <si>
    <t>Hlavní důvod revize</t>
  </si>
  <si>
    <t>Rašková Ludmila</t>
  </si>
  <si>
    <t>445610/454</t>
  </si>
  <si>
    <t>T84.8</t>
  </si>
  <si>
    <t>Mikulíková Miloslava</t>
  </si>
  <si>
    <t>Pavlíková Zdeňka</t>
  </si>
  <si>
    <t>Mlčůchová Marta</t>
  </si>
  <si>
    <t>465610/473</t>
  </si>
  <si>
    <t>465620/495</t>
  </si>
  <si>
    <t>486013/105</t>
  </si>
  <si>
    <t>T84.6</t>
  </si>
  <si>
    <t>Rada Ladislav</t>
  </si>
  <si>
    <t>Smékalová Ludmila</t>
  </si>
  <si>
    <t>T848</t>
  </si>
  <si>
    <t>Chrobák Karel</t>
  </si>
  <si>
    <t>31.</t>
  </si>
  <si>
    <t>32.</t>
  </si>
  <si>
    <t>33.</t>
  </si>
  <si>
    <t>Perutková Milada</t>
  </si>
  <si>
    <t>T841</t>
  </si>
  <si>
    <t>Vachutková Jarmila</t>
  </si>
  <si>
    <t>34.</t>
  </si>
  <si>
    <t>35.</t>
  </si>
  <si>
    <t>Vašinová Marie</t>
  </si>
  <si>
    <t>36.</t>
  </si>
  <si>
    <t>Holba Jan</t>
  </si>
  <si>
    <t>Ošlejšek Bohumil</t>
  </si>
  <si>
    <t>Sedlák Antonín</t>
  </si>
  <si>
    <t>Tománková Libuše</t>
  </si>
  <si>
    <t>Dosoudilová Libuše</t>
  </si>
  <si>
    <t>T845</t>
  </si>
  <si>
    <t>480126/429</t>
  </si>
  <si>
    <t>366206/410</t>
  </si>
  <si>
    <t>460527/413</t>
  </si>
  <si>
    <t>355820/434</t>
  </si>
  <si>
    <t>355428/440</t>
  </si>
  <si>
    <t>330430/442</t>
  </si>
  <si>
    <t>456028/423</t>
  </si>
  <si>
    <t>Rybenská Alena</t>
  </si>
  <si>
    <t>485220/049</t>
  </si>
  <si>
    <t>Zbožínková Blanka</t>
  </si>
  <si>
    <t>245323/415</t>
  </si>
  <si>
    <t>Škrlová Helena</t>
  </si>
  <si>
    <t>705526/5855</t>
  </si>
  <si>
    <t>Komárková Brigita</t>
  </si>
  <si>
    <t>545704/1425</t>
  </si>
  <si>
    <t>Syrovátková Thielo Ivana</t>
  </si>
  <si>
    <t>655807/0607</t>
  </si>
  <si>
    <t>T84.1</t>
  </si>
  <si>
    <t>670429/2353</t>
  </si>
  <si>
    <t>T84.5</t>
  </si>
  <si>
    <t>Študentová Ludmila</t>
  </si>
  <si>
    <t>525827/007</t>
  </si>
  <si>
    <t>T84.4</t>
  </si>
  <si>
    <t>Lakvová Jiřina</t>
  </si>
  <si>
    <t>295823/425</t>
  </si>
  <si>
    <t>Kopečná Libuše</t>
  </si>
  <si>
    <t>545215/2321</t>
  </si>
  <si>
    <t>Matoušková Květoslava</t>
  </si>
  <si>
    <t>Navrátilová Zdeňka</t>
  </si>
  <si>
    <t>415123/443</t>
  </si>
  <si>
    <t>Škrobáková Lydie</t>
  </si>
  <si>
    <t>435606/401</t>
  </si>
  <si>
    <t>Škoda Dušan</t>
  </si>
  <si>
    <t>580411/2138</t>
  </si>
  <si>
    <t>Kubová Zdenka</t>
  </si>
  <si>
    <t>436205/442</t>
  </si>
  <si>
    <t>Kratochvílová Lenka</t>
  </si>
  <si>
    <t>646103/1324</t>
  </si>
  <si>
    <t>Vykopalová Marie</t>
  </si>
  <si>
    <t>606115/1019</t>
  </si>
  <si>
    <t>Jacko Antonín</t>
  </si>
  <si>
    <t>420708/710</t>
  </si>
  <si>
    <t>Zaoralová Jarmila</t>
  </si>
  <si>
    <t>305906/447</t>
  </si>
  <si>
    <t>37.</t>
  </si>
  <si>
    <t>45.</t>
  </si>
  <si>
    <t>46.</t>
  </si>
  <si>
    <t>47.</t>
  </si>
  <si>
    <t>datum narození</t>
  </si>
  <si>
    <t>pohlaví</t>
  </si>
  <si>
    <t>Datum primoimplantace, předchozí operace</t>
  </si>
  <si>
    <t>Věk v době primoimplantace</t>
  </si>
  <si>
    <t>Datum revizní operace</t>
  </si>
  <si>
    <t>Věk v době revize</t>
  </si>
  <si>
    <t>Datum prvních příznaků</t>
  </si>
  <si>
    <t>Doba od operace k prvním přízn.</t>
  </si>
  <si>
    <t>Výška</t>
  </si>
  <si>
    <t>Hmotnost</t>
  </si>
  <si>
    <t>BMI-nevyplňovat, dopočte se</t>
  </si>
  <si>
    <t>FW před revizní operací</t>
  </si>
  <si>
    <t>CRP před revizní operací</t>
  </si>
  <si>
    <t>Harris score/Bristol score před revizí</t>
  </si>
  <si>
    <t>KSS skóre bolesti předoperačně</t>
  </si>
  <si>
    <t>KSS funkční skóre</t>
  </si>
  <si>
    <t>Počet operací na kloubu před revizí</t>
  </si>
  <si>
    <t>Typ infekce</t>
  </si>
  <si>
    <t>Typ pacienta</t>
  </si>
  <si>
    <t>Kompromitující faktory</t>
  </si>
  <si>
    <t>Lokální status</t>
  </si>
  <si>
    <t>Histologie</t>
  </si>
  <si>
    <t>Doba od primoimplantace k prvním příznakům</t>
  </si>
  <si>
    <t>Doba od primoimplant.k revizi</t>
  </si>
  <si>
    <t>Stabilita protézy</t>
  </si>
  <si>
    <t>Původce infekce</t>
  </si>
  <si>
    <t>Leu v punktátu</t>
  </si>
  <si>
    <t>Pohlaví</t>
  </si>
  <si>
    <t>Datum narození</t>
  </si>
  <si>
    <t>výška</t>
  </si>
  <si>
    <t>váha</t>
  </si>
  <si>
    <t>Datum primoimplantace</t>
  </si>
  <si>
    <t>Implantát</t>
  </si>
  <si>
    <t>Cementovaný</t>
  </si>
  <si>
    <t>s hydroxyapatitem</t>
  </si>
  <si>
    <t>HHS před reoperací</t>
  </si>
  <si>
    <t>KSS bolesti</t>
  </si>
  <si>
    <t>KSS funkce</t>
  </si>
  <si>
    <t>Důvod revizní operace</t>
  </si>
  <si>
    <t>Otěr implantátu podle Dorra</t>
  </si>
  <si>
    <t>Neutrofily v punktátu %</t>
  </si>
  <si>
    <t>Lymfocyty v punktátu %</t>
  </si>
  <si>
    <t>Technické provedení operace</t>
  </si>
  <si>
    <t>ž</t>
  </si>
  <si>
    <t>ano</t>
  </si>
  <si>
    <t>ne</t>
  </si>
  <si>
    <t>-</t>
  </si>
  <si>
    <t>m</t>
  </si>
  <si>
    <t>ABG</t>
  </si>
  <si>
    <t>PFC</t>
  </si>
  <si>
    <t>Poldi</t>
  </si>
  <si>
    <t>Je po reimplantaci i kolena, jinak prio¨mo kyčle ve Šternberku</t>
  </si>
  <si>
    <t>WM-Poldi</t>
  </si>
  <si>
    <t>516016/224</t>
  </si>
  <si>
    <t>F</t>
  </si>
  <si>
    <t>A</t>
  </si>
  <si>
    <t>M</t>
  </si>
  <si>
    <t>B</t>
  </si>
  <si>
    <t>DM</t>
  </si>
  <si>
    <t>Duraloc-Zweymuller</t>
  </si>
  <si>
    <t>Balgrist-ABG</t>
  </si>
  <si>
    <t>Je po reimplantaci TEP coxae l.sin.</t>
  </si>
  <si>
    <t>355327/441</t>
  </si>
  <si>
    <t>nejprve primo, poté extrakce spacer, reimplantace</t>
  </si>
  <si>
    <t>Balgrist-Zweymuller</t>
  </si>
  <si>
    <t>Alloclassic-Centrament</t>
  </si>
  <si>
    <t>Biomet</t>
  </si>
  <si>
    <t>300921/482</t>
  </si>
  <si>
    <t>Sigma</t>
  </si>
  <si>
    <t>94 TEP l. kolena W-M. P, 2.8.2008 reimplantace TEP l. kolena Sigma  PS , fraktura dříku</t>
  </si>
  <si>
    <t>Kinemax +</t>
  </si>
  <si>
    <t>x</t>
  </si>
  <si>
    <t>Primo 9/1997,  reimpl TEP SIGMA PS v 02/2003 po inf. komplikacích a spaceru po první náhradě, 26.5.2008 pád pro nestabilitu pr. kol. kl.,</t>
  </si>
  <si>
    <t>Evolution</t>
  </si>
  <si>
    <t>Search Evolution</t>
  </si>
  <si>
    <t>WM</t>
  </si>
  <si>
    <t>1977 fract. prxim fem. l. sin. provedena OS, v r. 1997 impl. TEP coxae l. sin. (FNOL), 8/2007 frac. periprot. fem. l. sin., 10/2007 refract. periprot. fract. fem. l. sin. včetně fract. Dlahy</t>
  </si>
  <si>
    <t>Duraloc-AML</t>
  </si>
  <si>
    <t>fraktura jamky</t>
  </si>
  <si>
    <t>jen karta</t>
  </si>
  <si>
    <t xml:space="preserve">Staphylococcus  epidermidis po pomnožení
</t>
  </si>
  <si>
    <t>DM na dietě</t>
  </si>
  <si>
    <t>Staphylococcus  aureus</t>
  </si>
  <si>
    <t>levé koleno</t>
  </si>
  <si>
    <t>C</t>
  </si>
  <si>
    <t xml:space="preserve">Staphylococcus  aureus </t>
  </si>
  <si>
    <t>pravé koleno</t>
  </si>
  <si>
    <t>Peptostreptococcus  micros</t>
  </si>
  <si>
    <t>DM, erysipel</t>
  </si>
  <si>
    <t xml:space="preserve">Proteus  vulgaris, Pseudomonas  aeruginosa,  Streptococcus  sp. (anhemolytický) </t>
  </si>
  <si>
    <t xml:space="preserve">SEGMENTY 0.4 EOSINOFI 0.04 MONOCYTY 0.19 LYMFOCYT 0.37 </t>
  </si>
  <si>
    <t>Rýznarová Edita</t>
  </si>
  <si>
    <t>395306/065</t>
  </si>
  <si>
    <t>49.</t>
  </si>
  <si>
    <t>Kontrolní skupina</t>
  </si>
  <si>
    <t>Čurda Petr</t>
  </si>
  <si>
    <t>511224/232</t>
  </si>
  <si>
    <t>M16.1</t>
  </si>
  <si>
    <t>Veselá Alena</t>
  </si>
  <si>
    <t>345611/452</t>
  </si>
  <si>
    <t>M17.0</t>
  </si>
  <si>
    <t>Vysloužilová Marie</t>
  </si>
  <si>
    <t>555324/1848</t>
  </si>
  <si>
    <t>Daňová Marta</t>
  </si>
  <si>
    <t>595214/1800</t>
  </si>
  <si>
    <t>M17.1</t>
  </si>
  <si>
    <t>Vymazal Lubomír</t>
  </si>
  <si>
    <t>530707/028</t>
  </si>
  <si>
    <t>Augustínová Božena</t>
  </si>
  <si>
    <t>435207/452</t>
  </si>
  <si>
    <t>Grossmannová Irma</t>
  </si>
  <si>
    <t>485310/109</t>
  </si>
  <si>
    <t>Čamek Vítězslav</t>
  </si>
  <si>
    <t>511001/258</t>
  </si>
  <si>
    <t xml:space="preserve">Štromer Daniel </t>
  </si>
  <si>
    <t>831210/5758</t>
  </si>
  <si>
    <t>M16.0</t>
  </si>
  <si>
    <t>Pazdera Zdeněk</t>
  </si>
  <si>
    <t>550917/2262</t>
  </si>
  <si>
    <t>Reková Lucie</t>
  </si>
  <si>
    <t>755226/4456</t>
  </si>
  <si>
    <t>M16.5</t>
  </si>
  <si>
    <t>Pacient kouří</t>
  </si>
  <si>
    <t>Pokud ano, kolik cigaret denně</t>
  </si>
  <si>
    <t>Případně, kdy s kouřením přestal</t>
  </si>
  <si>
    <t>RČ</t>
  </si>
  <si>
    <t>kód dg.</t>
  </si>
  <si>
    <t>kuřák</t>
  </si>
  <si>
    <t>Sigma PS revizní</t>
  </si>
  <si>
    <t>nekuřák</t>
  </si>
  <si>
    <t>F1</t>
  </si>
  <si>
    <t>T2A</t>
  </si>
  <si>
    <t>Psoriatická artritida</t>
  </si>
  <si>
    <t>T1</t>
  </si>
  <si>
    <t>Seronegativní spondylartritida</t>
  </si>
  <si>
    <t>Search Monoblock</t>
  </si>
  <si>
    <t>F2A</t>
  </si>
  <si>
    <t>metalóza</t>
  </si>
  <si>
    <t>F3</t>
  </si>
  <si>
    <t>PFC PS, revizní</t>
  </si>
  <si>
    <t>F2B</t>
  </si>
  <si>
    <t>Psoriasis</t>
  </si>
  <si>
    <t>Bicon-ABG</t>
  </si>
  <si>
    <t>Bolesti</t>
  </si>
  <si>
    <t>není možné změřit</t>
  </si>
  <si>
    <t>nikdy nekouřila</t>
  </si>
  <si>
    <t>nikdy nekouřil</t>
  </si>
  <si>
    <t>exkuřák</t>
  </si>
  <si>
    <t>Chirulen-Poldi</t>
  </si>
  <si>
    <t>hybrid</t>
  </si>
  <si>
    <t>Počet reoperací TEP před odběrem</t>
  </si>
  <si>
    <t>Kultivace negativní</t>
  </si>
  <si>
    <t>Balgrist-Weber Stuhmer</t>
  </si>
  <si>
    <t>intraartikulární plika</t>
  </si>
  <si>
    <t>Kouření, polyvalentní alergie</t>
  </si>
  <si>
    <t>mohla by se využít i pro projekt mapování časných signálních drah - revize byla pouze měsíc po implantaci</t>
  </si>
  <si>
    <t>BMI</t>
  </si>
  <si>
    <t>kouřil více než 15-20/d, méně než 10 let</t>
  </si>
  <si>
    <t>kouřila méně než 10-15/d, více než 10 let</t>
  </si>
  <si>
    <t>16-20/d, více než 25 let</t>
  </si>
  <si>
    <t>1-5/d, více než 25 let</t>
  </si>
  <si>
    <t>kouřil méně než 10-15/d, méně než 10 let</t>
  </si>
  <si>
    <t>kouřila více než 15-20/d, méně než 10 let</t>
  </si>
  <si>
    <t>Doba primoimplantace, předchozí operace- revize</t>
  </si>
  <si>
    <t xml:space="preserve"> </t>
  </si>
  <si>
    <t>St.p.extrakci TEP</t>
  </si>
  <si>
    <t>25</t>
  </si>
  <si>
    <t>IL-6 v séru</t>
  </si>
  <si>
    <t>Selhání revizní TEP kolena PTP 1994</t>
  </si>
  <si>
    <t>Cíl revizní operace</t>
  </si>
  <si>
    <t>120</t>
  </si>
  <si>
    <t xml:space="preserve">DM na inzulinu, aktivní infekce, hypertenze, ICHS chron. </t>
  </si>
  <si>
    <t>60</t>
  </si>
  <si>
    <t>DM na dietě, ICHS, otoky DK</t>
  </si>
  <si>
    <t>Infekce revizní TEP kyčle</t>
  </si>
  <si>
    <t>32</t>
  </si>
  <si>
    <t>ICHS</t>
  </si>
  <si>
    <t>Pacient s píštělí</t>
  </si>
  <si>
    <t>STA sp.</t>
  </si>
  <si>
    <t>53</t>
  </si>
  <si>
    <t>Astma bronchiale</t>
  </si>
  <si>
    <t>16</t>
  </si>
  <si>
    <t>neg</t>
  </si>
  <si>
    <t>nelze hodnotit</t>
  </si>
  <si>
    <t>PTP 16.1.09</t>
  </si>
  <si>
    <t>Selhání revizní TEP kolena</t>
  </si>
  <si>
    <t>88</t>
  </si>
  <si>
    <t>35</t>
  </si>
  <si>
    <t>Píštěl</t>
  </si>
  <si>
    <t>Mycobacterium tuberculosis</t>
  </si>
  <si>
    <t>43</t>
  </si>
  <si>
    <t>DM, ICHS</t>
  </si>
  <si>
    <t>nekrotizující fasciitis</t>
  </si>
  <si>
    <t>DM na PAD, ICHS</t>
  </si>
  <si>
    <t>62</t>
  </si>
  <si>
    <t>Streptococcus viridans, Str.anhaemolyticus</t>
  </si>
  <si>
    <t>kouřil cca 20 denně</t>
  </si>
  <si>
    <t>cca 5-10 denně</t>
  </si>
  <si>
    <t>občas si zakouřila, nikdy soustavně</t>
  </si>
  <si>
    <t>kouřil dříve, již 15 let ne.</t>
  </si>
  <si>
    <t>cca 10 denně</t>
  </si>
  <si>
    <t>cca 5 denně</t>
  </si>
  <si>
    <t>kouřila 10 let 5 denně, přestala před 13 lety</t>
  </si>
  <si>
    <t>cca 7 denně</t>
  </si>
  <si>
    <t>kouřila asi před 15 lety 5/denně</t>
  </si>
  <si>
    <t>Galásková Dana</t>
  </si>
  <si>
    <t>606109/0508</t>
  </si>
  <si>
    <t>Mílková Eva</t>
  </si>
  <si>
    <t>485416/158</t>
  </si>
  <si>
    <t>Sedláčková Jana</t>
  </si>
  <si>
    <t>795703/5845</t>
  </si>
  <si>
    <t>6 denně minim.20 let</t>
  </si>
  <si>
    <t>(T166)</t>
  </si>
  <si>
    <t>(T171)</t>
  </si>
  <si>
    <t>Veselá Naděžda</t>
  </si>
  <si>
    <t>345119/732</t>
  </si>
  <si>
    <t>(T236)</t>
  </si>
  <si>
    <t>Vysloužil Josef</t>
  </si>
  <si>
    <t>300427/413</t>
  </si>
  <si>
    <t>16 až 20 denně, 15 až 25 let</t>
  </si>
  <si>
    <t>cca 3 denně</t>
  </si>
  <si>
    <t>cca 15 denně</t>
  </si>
  <si>
    <t>102</t>
  </si>
  <si>
    <t>RA, HT, FiSi</t>
  </si>
  <si>
    <t>Balgrist-PFC</t>
  </si>
  <si>
    <t>Bicon-Zweymuller</t>
  </si>
  <si>
    <t>48.</t>
  </si>
  <si>
    <t>50.</t>
  </si>
  <si>
    <t>73</t>
  </si>
  <si>
    <t>Streptococcus agalactiae</t>
  </si>
  <si>
    <t>neděláno</t>
  </si>
  <si>
    <t>Heinzová Božena</t>
  </si>
  <si>
    <t>Kaláček Roman</t>
  </si>
  <si>
    <t xml:space="preserve">Jacko Antonín </t>
  </si>
  <si>
    <t>Rybaříková Jitka</t>
  </si>
  <si>
    <t xml:space="preserve">Konopková Dagmar </t>
  </si>
  <si>
    <t>Šišmová Marie</t>
  </si>
  <si>
    <t xml:space="preserve">Hrazdíra Lubomír </t>
  </si>
  <si>
    <t>T38/146</t>
  </si>
  <si>
    <t xml:space="preserve">38. </t>
  </si>
  <si>
    <t>T39/145</t>
  </si>
  <si>
    <t xml:space="preserve">39. </t>
  </si>
  <si>
    <t xml:space="preserve">40. </t>
  </si>
  <si>
    <t>41.</t>
  </si>
  <si>
    <t xml:space="preserve">42. </t>
  </si>
  <si>
    <t xml:space="preserve">43. </t>
  </si>
  <si>
    <t xml:space="preserve">44. </t>
  </si>
  <si>
    <t>T50/235</t>
  </si>
  <si>
    <t>T53/238</t>
  </si>
  <si>
    <t>T55/240</t>
  </si>
  <si>
    <t>T57/243</t>
  </si>
  <si>
    <t>T58/244</t>
  </si>
  <si>
    <t>T60/246</t>
  </si>
  <si>
    <t>51.</t>
  </si>
  <si>
    <t>52.</t>
  </si>
  <si>
    <t>53.</t>
  </si>
  <si>
    <t>54.</t>
  </si>
  <si>
    <t>55.</t>
  </si>
  <si>
    <t>57.</t>
  </si>
  <si>
    <t>58.</t>
  </si>
  <si>
    <t>T80/266</t>
  </si>
  <si>
    <t>T81/267</t>
  </si>
  <si>
    <t>T85/271</t>
  </si>
  <si>
    <t>T86/272</t>
  </si>
  <si>
    <t>Fisher Roman</t>
  </si>
  <si>
    <t>Fojtášková Marie</t>
  </si>
  <si>
    <t>345330/152</t>
  </si>
  <si>
    <t>Neděla Vojtěch</t>
  </si>
  <si>
    <t>420910/406</t>
  </si>
  <si>
    <t>T89/275</t>
  </si>
  <si>
    <t>T90/276</t>
  </si>
  <si>
    <t>T61/247</t>
  </si>
  <si>
    <t>T62/248</t>
  </si>
  <si>
    <t>T63/249</t>
  </si>
  <si>
    <t>T64/250</t>
  </si>
  <si>
    <t>T65/251</t>
  </si>
  <si>
    <t>T66/252</t>
  </si>
  <si>
    <t>T67/253</t>
  </si>
  <si>
    <t>T68/254</t>
  </si>
  <si>
    <t>T69/255</t>
  </si>
  <si>
    <t>T70/256</t>
  </si>
  <si>
    <t>T71/257</t>
  </si>
  <si>
    <t>T72/258</t>
  </si>
  <si>
    <t>T82/268</t>
  </si>
  <si>
    <t>T83/269</t>
  </si>
  <si>
    <t>Poučínská Marta</t>
  </si>
  <si>
    <t>455609/430</t>
  </si>
  <si>
    <t>Nováčková Marie</t>
  </si>
  <si>
    <t>465812/407</t>
  </si>
  <si>
    <t>Matějová Eva</t>
  </si>
  <si>
    <t>395312/035</t>
  </si>
  <si>
    <t>61.</t>
  </si>
  <si>
    <t>62.</t>
  </si>
  <si>
    <t>T73/259</t>
  </si>
  <si>
    <t>T74/260</t>
  </si>
  <si>
    <t>T78/264</t>
  </si>
  <si>
    <t>Vrubel Miroslav</t>
  </si>
  <si>
    <t>480218/412</t>
  </si>
  <si>
    <t>Zajíček Josef</t>
  </si>
  <si>
    <t>620418/0554</t>
  </si>
  <si>
    <t>Kolofíková Helenka</t>
  </si>
  <si>
    <t>345509/423</t>
  </si>
  <si>
    <t xml:space="preserve">Krejčí Helena, JUDr. </t>
  </si>
  <si>
    <t>555516/1997</t>
  </si>
  <si>
    <t>T75/261</t>
  </si>
  <si>
    <t>T76/262</t>
  </si>
  <si>
    <t>T77/263</t>
  </si>
  <si>
    <t>T79/265</t>
  </si>
  <si>
    <t>T36/143</t>
  </si>
  <si>
    <t>T37/144</t>
  </si>
  <si>
    <t>T40/147</t>
  </si>
  <si>
    <t>T41/159</t>
  </si>
  <si>
    <t>T42/160</t>
  </si>
  <si>
    <t>T43/164</t>
  </si>
  <si>
    <t>T44/167</t>
  </si>
  <si>
    <t>Niklová Věrka</t>
  </si>
  <si>
    <t>6-15/d, více než 25 let</t>
  </si>
  <si>
    <t>15 cig. denně</t>
  </si>
  <si>
    <t>před 30ti lety</t>
  </si>
  <si>
    <t>kouřil 20/d 3 roky</t>
  </si>
  <si>
    <t>8 let nekouří</t>
  </si>
  <si>
    <t>DM, ICHS, erysipel</t>
  </si>
  <si>
    <t>26.7.11 opět recidiva infekce</t>
  </si>
  <si>
    <t>Pseudomonas aerug., Staphylococcus sp.</t>
  </si>
  <si>
    <t>RA, HT</t>
  </si>
  <si>
    <t>Balgrist-CF30</t>
  </si>
  <si>
    <t>Zacpalová Zdenka</t>
  </si>
  <si>
    <t>335405/462</t>
  </si>
  <si>
    <t>Kučera Jaroslav</t>
  </si>
  <si>
    <t>350112/435</t>
  </si>
  <si>
    <t>M171</t>
  </si>
  <si>
    <t>Přestal před 30 lety</t>
  </si>
  <si>
    <t>Lukasová Jarmila</t>
  </si>
  <si>
    <t>356224/423</t>
  </si>
  <si>
    <t>Pospíšilová Hilda</t>
  </si>
  <si>
    <t>355310/422</t>
  </si>
  <si>
    <t>Chlamydie +</t>
  </si>
  <si>
    <t>56.</t>
  </si>
  <si>
    <t>59.</t>
  </si>
  <si>
    <t>60.</t>
  </si>
  <si>
    <t>T92/279</t>
  </si>
  <si>
    <t>Bergerová Věra</t>
  </si>
  <si>
    <t>565423/1198</t>
  </si>
  <si>
    <t>63.</t>
  </si>
  <si>
    <t>T93/280</t>
  </si>
  <si>
    <t>Šemberová Jana</t>
  </si>
  <si>
    <t>605718/1086</t>
  </si>
  <si>
    <t>T94/281</t>
  </si>
  <si>
    <t>T96/283</t>
  </si>
  <si>
    <t>T87/273</t>
  </si>
  <si>
    <t>T88/274</t>
  </si>
  <si>
    <t>T91/277</t>
  </si>
  <si>
    <t>T95/282</t>
  </si>
  <si>
    <t>Froncová Milada</t>
  </si>
  <si>
    <t>305513/434</t>
  </si>
  <si>
    <t>T84.0</t>
  </si>
  <si>
    <t>T97/284</t>
  </si>
  <si>
    <t>T84/ 270</t>
  </si>
  <si>
    <t>T6</t>
  </si>
  <si>
    <t>T7</t>
  </si>
  <si>
    <t>T16</t>
  </si>
  <si>
    <t>T24</t>
  </si>
  <si>
    <t>T25</t>
  </si>
  <si>
    <t>T43/161</t>
  </si>
  <si>
    <t>T44/163</t>
  </si>
  <si>
    <t>T46/166</t>
  </si>
  <si>
    <t>T48/171</t>
  </si>
  <si>
    <t>T49/233</t>
  </si>
  <si>
    <t>T51/236</t>
  </si>
  <si>
    <t>T52/237</t>
  </si>
  <si>
    <t>T54/239</t>
  </si>
  <si>
    <t>T56/242</t>
  </si>
  <si>
    <t>T59/245</t>
  </si>
  <si>
    <t>T2</t>
  </si>
  <si>
    <t>T3</t>
  </si>
  <si>
    <t>T4</t>
  </si>
  <si>
    <t>T5</t>
  </si>
  <si>
    <t>T8</t>
  </si>
  <si>
    <t>T9</t>
  </si>
  <si>
    <t>T10</t>
  </si>
  <si>
    <t>T11</t>
  </si>
  <si>
    <t>T12</t>
  </si>
  <si>
    <t>T13</t>
  </si>
  <si>
    <t>T14</t>
  </si>
  <si>
    <t>T15</t>
  </si>
  <si>
    <t>T17</t>
  </si>
  <si>
    <t>T18</t>
  </si>
  <si>
    <t>T19</t>
  </si>
  <si>
    <t>T20</t>
  </si>
  <si>
    <t>T21</t>
  </si>
  <si>
    <t>T22</t>
  </si>
  <si>
    <t>T23</t>
  </si>
  <si>
    <t>T26</t>
  </si>
  <si>
    <t>T27</t>
  </si>
  <si>
    <t>T28</t>
  </si>
  <si>
    <t>T29</t>
  </si>
  <si>
    <t>T30</t>
  </si>
  <si>
    <t>T31</t>
  </si>
  <si>
    <t>T32/128</t>
  </si>
  <si>
    <t>T33/135</t>
  </si>
  <si>
    <t>T34/139</t>
  </si>
  <si>
    <t>T35/141</t>
  </si>
  <si>
    <t>Plasma cup-Zweymuller</t>
  </si>
  <si>
    <t>kouřil 10-15/d několik let</t>
  </si>
  <si>
    <t>3 roky nekouří</t>
  </si>
  <si>
    <t>Čech Ivan</t>
  </si>
  <si>
    <t>430728/444</t>
  </si>
  <si>
    <t>Horský Vladimír</t>
  </si>
  <si>
    <t>451226/405</t>
  </si>
  <si>
    <t>M161</t>
  </si>
  <si>
    <t>Zmrzlá Eva</t>
  </si>
  <si>
    <t>Žáková Eva</t>
  </si>
  <si>
    <t>Kouřila 5 až 10 cigaret</t>
  </si>
  <si>
    <t>2 roky</t>
  </si>
  <si>
    <t>Kučera Antonín</t>
  </si>
  <si>
    <t>230613/435</t>
  </si>
  <si>
    <t>Rozsah osteolýzy acetabula/femuru</t>
  </si>
  <si>
    <t>Rozsah osteolýzy femuru/tibie</t>
  </si>
  <si>
    <t>před 30 lety</t>
  </si>
  <si>
    <t>Koláčková Anna</t>
  </si>
  <si>
    <t>405917/440</t>
  </si>
  <si>
    <t>Míková Radoslava</t>
  </si>
  <si>
    <t>496116/219</t>
  </si>
  <si>
    <t>Veklyuk Svitlana</t>
  </si>
  <si>
    <t>Metelka Ivan</t>
  </si>
  <si>
    <t>Zaoral Antonín</t>
  </si>
  <si>
    <t>461006/409</t>
  </si>
  <si>
    <t>461029/433</t>
  </si>
  <si>
    <t>Franková Olga</t>
  </si>
  <si>
    <t>506115/036</t>
  </si>
  <si>
    <t>Nesrstová Hana</t>
  </si>
  <si>
    <t>475131/478</t>
  </si>
  <si>
    <t>Coxitis TBC</t>
  </si>
  <si>
    <t>DM na PAD, steatóza jater</t>
  </si>
  <si>
    <t>Kultivace negativní (před oper.ATB!!)</t>
  </si>
  <si>
    <t>Prodělala plicní TBC v roce 2010, několik měsíců na antituberkulot.</t>
  </si>
  <si>
    <t>nemá protézu</t>
  </si>
  <si>
    <t>Bicon-Wagner</t>
  </si>
  <si>
    <t>exkuřák, kouřila více než 15-20/d, nekouří méně než 10 let</t>
  </si>
  <si>
    <t>6-15/d, 5-15 let</t>
  </si>
  <si>
    <t>5 denně</t>
  </si>
  <si>
    <t>dříve i 15/den</t>
  </si>
  <si>
    <t>Pospíšilová Dobroslava</t>
  </si>
  <si>
    <t>Studýnka Vlastimil</t>
  </si>
  <si>
    <t>Vaníček Zdeněk</t>
  </si>
  <si>
    <t>Kuchař Petr</t>
  </si>
  <si>
    <t>Stoklásková Jiřina</t>
  </si>
  <si>
    <t>Emotion</t>
  </si>
  <si>
    <t>žádný</t>
  </si>
  <si>
    <t>Březinová Božena</t>
  </si>
  <si>
    <t>325128/402</t>
  </si>
  <si>
    <t>Vožďová Jarmila</t>
  </si>
  <si>
    <t>Olejníčková Helena</t>
  </si>
  <si>
    <t>M17.3</t>
  </si>
  <si>
    <t>kouřila méně než 10-15/d, kouřila více než 10 let, nekouří 3 roky</t>
  </si>
  <si>
    <t>Rybecká Marie</t>
  </si>
  <si>
    <t>Křížová Alena</t>
  </si>
  <si>
    <t>Boďa Ladislav</t>
  </si>
  <si>
    <t>kouřil méně než 10-15/d, kouřil více než 10 let, přestal před 1 rokem</t>
  </si>
  <si>
    <t>Bisová Iva</t>
  </si>
  <si>
    <t>Mrténková Bedřiška</t>
  </si>
  <si>
    <t>Jiříková Eva</t>
  </si>
  <si>
    <t>525322/029</t>
  </si>
  <si>
    <t>věk</t>
  </si>
  <si>
    <t>time from primary arthroplasty to revision surgery</t>
  </si>
  <si>
    <t>hip</t>
  </si>
  <si>
    <t>knee</t>
  </si>
  <si>
    <t>T98/285</t>
  </si>
  <si>
    <t>T99/286</t>
  </si>
  <si>
    <t>T100/287</t>
  </si>
  <si>
    <t>T101/288</t>
  </si>
  <si>
    <t>T102/289</t>
  </si>
  <si>
    <t>T103/290</t>
  </si>
  <si>
    <t>T104/291</t>
  </si>
  <si>
    <t>T105/292</t>
  </si>
  <si>
    <t>T106/293</t>
  </si>
  <si>
    <t>T107/294</t>
  </si>
  <si>
    <t>T108/295</t>
  </si>
  <si>
    <t>T109/296</t>
  </si>
  <si>
    <t>T111/298</t>
  </si>
  <si>
    <t>T110/297</t>
  </si>
  <si>
    <t>T112/299</t>
  </si>
  <si>
    <t>T114/301</t>
  </si>
  <si>
    <t>T115/302</t>
  </si>
  <si>
    <t>T117/304</t>
  </si>
  <si>
    <t>T116/303</t>
  </si>
  <si>
    <t>T119/306</t>
  </si>
  <si>
    <t>T118/305</t>
  </si>
  <si>
    <t>T120/307</t>
  </si>
  <si>
    <t>T121/308</t>
  </si>
  <si>
    <t>T122/309</t>
  </si>
  <si>
    <t>T123/310</t>
  </si>
  <si>
    <t>T124/311</t>
  </si>
  <si>
    <t>64.</t>
  </si>
  <si>
    <t>65.</t>
  </si>
  <si>
    <t>66.</t>
  </si>
  <si>
    <t>67.</t>
  </si>
  <si>
    <t>68.</t>
  </si>
  <si>
    <t>38.</t>
  </si>
  <si>
    <t>věk při revizi</t>
  </si>
  <si>
    <t>445809/161</t>
  </si>
  <si>
    <t>635712/1210</t>
  </si>
  <si>
    <t>67</t>
  </si>
  <si>
    <t>48</t>
  </si>
  <si>
    <t>39.</t>
  </si>
  <si>
    <t>T113/300</t>
  </si>
  <si>
    <t>Spáčil Antonín</t>
  </si>
  <si>
    <t>541214/3209</t>
  </si>
  <si>
    <t xml:space="preserve"> 5 - Psoriatická artritida</t>
  </si>
  <si>
    <t>38.53</t>
  </si>
  <si>
    <t>Hartlová Marie</t>
  </si>
  <si>
    <t>69.</t>
  </si>
  <si>
    <t>70.</t>
  </si>
  <si>
    <t>71.</t>
  </si>
  <si>
    <t>72.</t>
  </si>
  <si>
    <t>73.</t>
  </si>
  <si>
    <t>75.</t>
  </si>
  <si>
    <t>76.</t>
  </si>
  <si>
    <t>78.</t>
  </si>
  <si>
    <t>79.</t>
  </si>
  <si>
    <t>80.</t>
  </si>
  <si>
    <t>T125/327</t>
  </si>
  <si>
    <t>476010/425</t>
  </si>
  <si>
    <t>Partschová Ingeborg</t>
  </si>
  <si>
    <t>365621/455</t>
  </si>
  <si>
    <t>T126/330</t>
  </si>
  <si>
    <t>T128/333</t>
  </si>
  <si>
    <t>Zahrada Lubomír</t>
  </si>
  <si>
    <t>580309/0216</t>
  </si>
  <si>
    <t>Uherková Jana</t>
  </si>
  <si>
    <t>475624/018</t>
  </si>
  <si>
    <t>40.</t>
  </si>
  <si>
    <t>42.</t>
  </si>
  <si>
    <t>43.</t>
  </si>
  <si>
    <t>44.</t>
  </si>
  <si>
    <t>Novotná Marie</t>
  </si>
  <si>
    <t>495217/003</t>
  </si>
  <si>
    <t>Kobzová Margita</t>
  </si>
  <si>
    <t>296175/4026</t>
  </si>
  <si>
    <t>T131/355</t>
  </si>
  <si>
    <t>T132/356</t>
  </si>
  <si>
    <t>Pecha Karel</t>
  </si>
  <si>
    <t>370319/405</t>
  </si>
  <si>
    <t>Trávníček Bohumil</t>
  </si>
  <si>
    <t>480213/412</t>
  </si>
  <si>
    <t>Krychtálková Jana</t>
  </si>
  <si>
    <t>425302/470</t>
  </si>
  <si>
    <t>kouří 5-10 cigaret denně</t>
  </si>
  <si>
    <t>Mikšíková Jana</t>
  </si>
  <si>
    <t>655317/2098</t>
  </si>
  <si>
    <t>Jamnická Ludmila</t>
  </si>
  <si>
    <t>Kontrola bez selh. TEP</t>
  </si>
  <si>
    <t>Luxace TEP několik M od operace</t>
  </si>
  <si>
    <t>Nekróza proxim.tibie, svalů kloub intaktní</t>
  </si>
  <si>
    <t>Sy bolestivé kyčle po TEP</t>
  </si>
  <si>
    <t>Prošlapaný PE</t>
  </si>
  <si>
    <t>Vzorek tkáně získaný kolem stabilního dříku, femor.sleeve</t>
  </si>
  <si>
    <t>Vzorky z předem defin.lokalizací</t>
  </si>
  <si>
    <t>Datum primoimplantace, předchozí oper</t>
  </si>
  <si>
    <t>Squeaking</t>
  </si>
  <si>
    <t>Nekróza kůže</t>
  </si>
  <si>
    <t>Bicon-Zw</t>
  </si>
  <si>
    <t>občas si však zapálí, společnost,maxim.1xza měsíc</t>
  </si>
  <si>
    <t>RTG nález otěru</t>
  </si>
  <si>
    <t>Ultima-SROM</t>
  </si>
  <si>
    <t>S</t>
  </si>
  <si>
    <t>Allofit-MS30</t>
  </si>
  <si>
    <t>30 let nekouří</t>
  </si>
  <si>
    <t>Sigma PS</t>
  </si>
  <si>
    <t>minim</t>
  </si>
  <si>
    <t>hlavní indikací je bolestivé genu recurvatum</t>
  </si>
  <si>
    <t>před 35 lety</t>
  </si>
  <si>
    <t>455718/407</t>
  </si>
  <si>
    <t>20/den</t>
  </si>
  <si>
    <t>T135/360</t>
  </si>
  <si>
    <t>Kubiridžák Štefan</t>
  </si>
  <si>
    <t>610317/0370</t>
  </si>
  <si>
    <t>T136/361</t>
  </si>
  <si>
    <t>T84.8,Y79.2</t>
  </si>
  <si>
    <t>T137/362</t>
  </si>
  <si>
    <t>Jelínek Bohuslav</t>
  </si>
  <si>
    <t>320328/465</t>
  </si>
  <si>
    <t>T138/363</t>
  </si>
  <si>
    <t>290510/429</t>
  </si>
  <si>
    <t>T139/364</t>
  </si>
  <si>
    <t>Plaštiak Stanislav</t>
  </si>
  <si>
    <t>440901/736</t>
  </si>
  <si>
    <t>T140/365</t>
  </si>
  <si>
    <t>470402/461</t>
  </si>
  <si>
    <t>T84.8, Y79.2</t>
  </si>
  <si>
    <t>T141/366</t>
  </si>
  <si>
    <t>Navrátilová Ilona</t>
  </si>
  <si>
    <t>595403/2106</t>
  </si>
  <si>
    <t>T142/367</t>
  </si>
  <si>
    <t>Balcárková Miluše</t>
  </si>
  <si>
    <t>485203/095</t>
  </si>
  <si>
    <t>T1201</t>
  </si>
  <si>
    <t>345202/431</t>
  </si>
  <si>
    <t>T84.4, Y79.2</t>
  </si>
  <si>
    <t>T1202</t>
  </si>
  <si>
    <t>Grossman Jan</t>
  </si>
  <si>
    <t>500131/263</t>
  </si>
  <si>
    <t>T1203</t>
  </si>
  <si>
    <t>470821/116</t>
  </si>
  <si>
    <t>T1204</t>
  </si>
  <si>
    <t>Švestka Václav</t>
  </si>
  <si>
    <t>640928/0438</t>
  </si>
  <si>
    <t>T84.8,Y79.8</t>
  </si>
  <si>
    <t>T1205</t>
  </si>
  <si>
    <t>Tylšarová Naděžda</t>
  </si>
  <si>
    <t>345514/424</t>
  </si>
  <si>
    <t>T1206</t>
  </si>
  <si>
    <t>Holečková Alena</t>
  </si>
  <si>
    <t>365826/430</t>
  </si>
  <si>
    <t>T.84.5, Y79.2</t>
  </si>
  <si>
    <t>T1207</t>
  </si>
  <si>
    <t>Fojtík Karel</t>
  </si>
  <si>
    <t>T1208</t>
  </si>
  <si>
    <t>Lichovník Miroslav</t>
  </si>
  <si>
    <t>570331/1834</t>
  </si>
  <si>
    <t>T1209</t>
  </si>
  <si>
    <t>Vařeka Zdeněk</t>
  </si>
  <si>
    <t>490408/011</t>
  </si>
  <si>
    <t>T1210</t>
  </si>
  <si>
    <t xml:space="preserve">Nouzová Eva </t>
  </si>
  <si>
    <t>386012/437</t>
  </si>
  <si>
    <t>T84.7, Y79.8</t>
  </si>
  <si>
    <t>T1212</t>
  </si>
  <si>
    <t>Kroupa Stanislav</t>
  </si>
  <si>
    <t>370622/449</t>
  </si>
  <si>
    <t>T1215</t>
  </si>
  <si>
    <t>Zahradníčková Mária</t>
  </si>
  <si>
    <t>335527/799</t>
  </si>
  <si>
    <t>T1216</t>
  </si>
  <si>
    <t>Krmelová Božena</t>
  </si>
  <si>
    <t>556213/1146</t>
  </si>
  <si>
    <t>T84.1, Y79.2</t>
  </si>
  <si>
    <t>T1219</t>
  </si>
  <si>
    <t>Lenhartová Svatava</t>
  </si>
  <si>
    <t>435924/436</t>
  </si>
  <si>
    <t>T1220</t>
  </si>
  <si>
    <t>Šigutová Marie</t>
  </si>
  <si>
    <t>416016/405</t>
  </si>
  <si>
    <t>T1221</t>
  </si>
  <si>
    <t>Veselý Miroslav</t>
  </si>
  <si>
    <t>T1223</t>
  </si>
  <si>
    <t>Krejčířová Božena</t>
  </si>
  <si>
    <t>M17.5</t>
  </si>
  <si>
    <t>T1224</t>
  </si>
  <si>
    <t>Michalík Libor</t>
  </si>
  <si>
    <t>T1225</t>
  </si>
  <si>
    <t>Klimek Zdeněk</t>
  </si>
  <si>
    <t>T1229</t>
  </si>
  <si>
    <t>Gábor Rudolf</t>
  </si>
  <si>
    <t>621219/1557</t>
  </si>
  <si>
    <t>T1232</t>
  </si>
  <si>
    <t>Konopková Dagmar</t>
  </si>
  <si>
    <t>T1233</t>
  </si>
  <si>
    <t>Nádvorníková Božena</t>
  </si>
  <si>
    <t>Doležel Zdeněk</t>
  </si>
  <si>
    <t>Kuhrová Danuše</t>
  </si>
  <si>
    <t>NexGen</t>
  </si>
  <si>
    <t>Exeter</t>
  </si>
  <si>
    <t>nekouří 5 let, kouřil méně než 10-15/d, méně než 10 let</t>
  </si>
  <si>
    <t>neznámý (v Praze)</t>
  </si>
  <si>
    <t>1-5/d, 15-25 let</t>
  </si>
  <si>
    <t>nekouří 2 roky, kouřil méně než 10-15/d, méně než 10 let</t>
  </si>
  <si>
    <t>81.</t>
  </si>
  <si>
    <t>M16.7</t>
  </si>
  <si>
    <t>nekouří 10 let, kouřila méně než 10-15/d, více než 10 let</t>
  </si>
  <si>
    <t>Fraktura pately po reimplantaci</t>
  </si>
  <si>
    <t>Columbus PS</t>
  </si>
  <si>
    <t>Schonsgibl Zdeněk</t>
  </si>
  <si>
    <t>recidivující výpotek</t>
  </si>
  <si>
    <t>Bolesti po pádu, komp.stabilní</t>
  </si>
  <si>
    <t>bolesti</t>
  </si>
  <si>
    <t>fraktura polyetylenu</t>
  </si>
  <si>
    <t>před 30 lety přestal</t>
  </si>
  <si>
    <t>Sy bolestivé kyčle po reimplantaci TEP</t>
  </si>
  <si>
    <t>bolesti a přeskakování po TEP</t>
  </si>
  <si>
    <t>přeskakování</t>
  </si>
  <si>
    <t>Obava z opotřebení polyetylenu</t>
  </si>
  <si>
    <t>Oblong-SROM</t>
  </si>
  <si>
    <t>bolesti FP po TEP</t>
  </si>
  <si>
    <t>Columbus</t>
  </si>
  <si>
    <t>Kovář Ronald</t>
  </si>
  <si>
    <t>nekouří 30 let , kouřil 15 let 20/d</t>
  </si>
  <si>
    <t>otěr, minimální reakce kosti</t>
  </si>
  <si>
    <t>Krajíčková Jana</t>
  </si>
  <si>
    <t>Malinková Libuše</t>
  </si>
  <si>
    <t>Nikl Ladislav</t>
  </si>
  <si>
    <t>Kúdelová Irena</t>
  </si>
  <si>
    <t>T84.8, J79.2</t>
  </si>
  <si>
    <t>Poštulková Mariana</t>
  </si>
  <si>
    <t>Hudcová Marie</t>
  </si>
  <si>
    <t>T84.0, Y79.2</t>
  </si>
  <si>
    <t>Bilová Helena</t>
  </si>
  <si>
    <t>T84.8, J79.2, I15.9</t>
  </si>
  <si>
    <t>Pospíšilová Jarmila</t>
  </si>
  <si>
    <t>Smrčková Maria</t>
  </si>
  <si>
    <t>Machovský Dušan</t>
  </si>
  <si>
    <t>Bazarovská Alena</t>
  </si>
  <si>
    <t>Nedělová Bohuslava</t>
  </si>
  <si>
    <t>Kašparová Hana</t>
  </si>
  <si>
    <t>Kašpárek František</t>
  </si>
  <si>
    <t>Doupalová Eva</t>
  </si>
  <si>
    <t>T84.1, Y79.2, M16.1</t>
  </si>
  <si>
    <t>Staňková Jana</t>
  </si>
  <si>
    <t>Hutyra Jaroslav</t>
  </si>
  <si>
    <t xml:space="preserve">T84.4,Y79.2,M171 </t>
  </si>
  <si>
    <t>Moťka Vladislav</t>
  </si>
  <si>
    <t>T1237</t>
  </si>
  <si>
    <t>T1238</t>
  </si>
  <si>
    <t>T1240</t>
  </si>
  <si>
    <t>T1241</t>
  </si>
  <si>
    <t>T1244</t>
  </si>
  <si>
    <t>T1245</t>
  </si>
  <si>
    <t>T1246</t>
  </si>
  <si>
    <t>T1247</t>
  </si>
  <si>
    <t>T1248</t>
  </si>
  <si>
    <t>T1276</t>
  </si>
  <si>
    <t>T1281</t>
  </si>
  <si>
    <t>T1292</t>
  </si>
  <si>
    <t>T1293</t>
  </si>
  <si>
    <t>T1299</t>
  </si>
  <si>
    <t>T1352</t>
  </si>
  <si>
    <t>T1353</t>
  </si>
  <si>
    <t>T1369</t>
  </si>
  <si>
    <t>T1385</t>
  </si>
  <si>
    <t>T1399</t>
  </si>
  <si>
    <t>septické tkáně</t>
  </si>
  <si>
    <t>845154/4373</t>
  </si>
  <si>
    <t>DM na PAD</t>
  </si>
  <si>
    <t>dříve méně než 10-15/d, méně než 10 let</t>
  </si>
  <si>
    <t>Nouzová Eva</t>
  </si>
  <si>
    <t>Metastáza</t>
  </si>
  <si>
    <t>DM na PAD, metastázy</t>
  </si>
  <si>
    <t>Staphylococcus sp.</t>
  </si>
  <si>
    <t>555606/2358</t>
  </si>
  <si>
    <t>6-15/denně</t>
  </si>
  <si>
    <t>5 let</t>
  </si>
  <si>
    <t>ASU</t>
  </si>
  <si>
    <t>Malinová Libuše</t>
  </si>
  <si>
    <t>546224/3336</t>
  </si>
  <si>
    <t>Nekouří 3 roky, kouřila 30 let 10/d</t>
  </si>
  <si>
    <t>420316/434</t>
  </si>
  <si>
    <t>DM na PAD, RA</t>
  </si>
  <si>
    <t>Pseudomonas aeruginosa</t>
  </si>
  <si>
    <t>neodebrán</t>
  </si>
  <si>
    <t>omezená hybnost</t>
  </si>
  <si>
    <t>Kontroly TEP</t>
  </si>
  <si>
    <t>nestabilita</t>
  </si>
  <si>
    <t>Alloclassic-Zweymuller SLO</t>
  </si>
  <si>
    <t>bolesti FP</t>
  </si>
  <si>
    <t>chron. sinusitits max.</t>
  </si>
  <si>
    <t>Staphylococcus epidermidis, Staphylococcus species</t>
  </si>
  <si>
    <t>1-5/d, 5-15 let</t>
  </si>
  <si>
    <t>4 (TBC)</t>
  </si>
  <si>
    <t>chron.uroinfekt</t>
  </si>
  <si>
    <t>kontrola OA</t>
  </si>
  <si>
    <t>heterotopické osifikace</t>
  </si>
  <si>
    <t>bolesti FP, omezená hybnost</t>
  </si>
  <si>
    <t>C-TEP</t>
  </si>
  <si>
    <t>kloub 2</t>
  </si>
  <si>
    <t>T1460</t>
  </si>
  <si>
    <t>Dostalíková Bohuvěra</t>
  </si>
  <si>
    <t>395310/432</t>
  </si>
  <si>
    <t>T1478</t>
  </si>
  <si>
    <t>Volek Miloš</t>
  </si>
  <si>
    <t>540809/0941</t>
  </si>
  <si>
    <t>T1479</t>
  </si>
  <si>
    <t>Hufová Marie</t>
  </si>
  <si>
    <t>506020/264</t>
  </si>
  <si>
    <t>T84.8, Y79.2, Z47.9</t>
  </si>
  <si>
    <t>T1497</t>
  </si>
  <si>
    <t>Polzerová Dagmar</t>
  </si>
  <si>
    <t>515904/201</t>
  </si>
  <si>
    <t>T84.1, Y79.2, Z47.9</t>
  </si>
  <si>
    <t>T1499</t>
  </si>
  <si>
    <t>Boucník Bedřich</t>
  </si>
  <si>
    <t>370929/435</t>
  </si>
  <si>
    <t>Z47.0, T84.1, Y79.2</t>
  </si>
  <si>
    <t>ještě prosím zařadit</t>
  </si>
  <si>
    <t>Kadláček Roman</t>
  </si>
  <si>
    <t>Budová Jarmila</t>
  </si>
  <si>
    <t>Malý Radek</t>
  </si>
  <si>
    <t>Skoták Vladimír</t>
  </si>
  <si>
    <t>Švec Josef</t>
  </si>
  <si>
    <t>T1514</t>
  </si>
  <si>
    <t>T1515</t>
  </si>
  <si>
    <t>T1529</t>
  </si>
  <si>
    <t>T1530</t>
  </si>
  <si>
    <t>Lakomá Irena</t>
  </si>
  <si>
    <t>T84.1,Y79.2</t>
  </si>
  <si>
    <t>Robová Eva</t>
  </si>
  <si>
    <t>T1532</t>
  </si>
  <si>
    <t>T1533</t>
  </si>
  <si>
    <t xml:space="preserve">Dostálová Janka </t>
  </si>
  <si>
    <t>Novotná Stáňa</t>
  </si>
  <si>
    <t>Valouchová Marie</t>
  </si>
  <si>
    <t>Přibylová Marie</t>
  </si>
  <si>
    <t>Hlaváčová Anna</t>
  </si>
  <si>
    <t>Ďásková Marie</t>
  </si>
  <si>
    <t>Vařeková Marie</t>
  </si>
  <si>
    <t>M16.1, T84.8</t>
  </si>
  <si>
    <t>Pelíšek Evžen</t>
  </si>
  <si>
    <t>Barotová Anna</t>
  </si>
  <si>
    <t>Krček Alois</t>
  </si>
  <si>
    <t>Kuželová 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</si>
</sst>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d/m/yy;@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alibri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vertical="justify" textRotation="90" wrapText="1"/>
    </xf>
    <xf numFmtId="0" fontId="2" fillId="2" borderId="1" xfId="0" applyFont="1" applyFill="1" applyBorder="1" applyAlignment="1">
      <alignment horizontal="center" vertical="justify" textRotation="90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textRotation="90"/>
    </xf>
    <xf numFmtId="0" fontId="2" fillId="4" borderId="1" xfId="0" applyFont="1" applyFill="1" applyBorder="1" applyAlignment="1">
      <alignment horizontal="center" textRotation="90"/>
    </xf>
    <xf numFmtId="0" fontId="2" fillId="5" borderId="1" xfId="0" applyFont="1" applyFill="1" applyBorder="1" applyAlignment="1">
      <alignment horizontal="center" vertical="justify" textRotation="90" wrapText="1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Fill="1"/>
    <xf numFmtId="0" fontId="8" fillId="0" borderId="0" xfId="0" applyFont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7" fillId="6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7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 textRotation="90" wrapText="1"/>
    </xf>
    <xf numFmtId="0" fontId="8" fillId="5" borderId="1" xfId="0" applyFont="1" applyFill="1" applyBorder="1" applyAlignment="1">
      <alignment horizontal="center" textRotation="90" wrapText="1"/>
    </xf>
    <xf numFmtId="165" fontId="8" fillId="5" borderId="1" xfId="0" applyNumberFormat="1" applyFont="1" applyFill="1" applyBorder="1" applyAlignment="1">
      <alignment horizontal="center" textRotation="90" wrapText="1"/>
    </xf>
    <xf numFmtId="2" fontId="8" fillId="5" borderId="1" xfId="0" applyNumberFormat="1" applyFont="1" applyFill="1" applyBorder="1" applyAlignment="1">
      <alignment horizontal="center" textRotation="90" wrapText="1"/>
    </xf>
    <xf numFmtId="0" fontId="8" fillId="2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 wrapText="1"/>
    </xf>
    <xf numFmtId="0" fontId="8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7" borderId="1" xfId="0" applyFont="1" applyFill="1" applyBorder="1" applyAlignment="1">
      <alignment horizontal="center" vertical="justify" textRotation="90" wrapText="1"/>
    </xf>
    <xf numFmtId="1" fontId="8" fillId="5" borderId="1" xfId="0" applyNumberFormat="1" applyFont="1" applyFill="1" applyBorder="1" applyAlignment="1">
      <alignment horizontal="center" textRotation="90" wrapText="1"/>
    </xf>
    <xf numFmtId="1" fontId="0" fillId="0" borderId="0" xfId="0" applyNumberFormat="1"/>
    <xf numFmtId="14" fontId="1" fillId="6" borderId="1" xfId="0" applyNumberFormat="1" applyFont="1" applyFill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1" fillId="0" borderId="1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/>
    </xf>
    <xf numFmtId="0" fontId="2" fillId="8" borderId="1" xfId="0" applyFont="1" applyFill="1" applyBorder="1"/>
    <xf numFmtId="0" fontId="2" fillId="8" borderId="0" xfId="0" applyFont="1" applyFill="1" applyBorder="1"/>
    <xf numFmtId="0" fontId="14" fillId="0" borderId="0" xfId="0" applyFont="1"/>
    <xf numFmtId="1" fontId="0" fillId="0" borderId="1" xfId="0" applyNumberForma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justify" textRotation="90" wrapText="1"/>
    </xf>
    <xf numFmtId="0" fontId="1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6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2" fontId="3" fillId="6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14" fontId="1" fillId="10" borderId="1" xfId="0" applyNumberFormat="1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/>
    </xf>
    <xf numFmtId="0" fontId="0" fillId="10" borderId="1" xfId="0" applyNumberFormat="1" applyFill="1" applyBorder="1" applyAlignment="1">
      <alignment horizontal="center"/>
    </xf>
    <xf numFmtId="0" fontId="0" fillId="10" borderId="1" xfId="0" applyNumberFormat="1" applyFont="1" applyFill="1" applyBorder="1" applyAlignment="1">
      <alignment horizontal="center"/>
    </xf>
    <xf numFmtId="0" fontId="1" fillId="10" borderId="1" xfId="0" applyNumberFormat="1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8" fillId="10" borderId="1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16" fontId="0" fillId="6" borderId="1" xfId="0" applyNumberForma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14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/>
    </xf>
    <xf numFmtId="14" fontId="0" fillId="13" borderId="1" xfId="0" applyNumberFormat="1" applyFill="1" applyBorder="1" applyAlignment="1">
      <alignment horizontal="center"/>
    </xf>
    <xf numFmtId="14" fontId="18" fillId="13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13" borderId="1" xfId="0" applyFill="1" applyBorder="1" applyAlignment="1">
      <alignment horizontal="center"/>
    </xf>
    <xf numFmtId="1" fontId="8" fillId="13" borderId="1" xfId="0" applyNumberFormat="1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8" fillId="1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13" borderId="1" xfId="0" applyFont="1" applyFill="1" applyBorder="1" applyAlignment="1">
      <alignment horizontal="center"/>
    </xf>
    <xf numFmtId="49" fontId="20" fillId="0" borderId="0" xfId="0" applyNumberFormat="1" applyFont="1" applyFill="1" applyBorder="1" applyAlignment="1"/>
    <xf numFmtId="0" fontId="19" fillId="0" borderId="0" xfId="0" applyFont="1" applyFill="1" applyBorder="1" applyAlignment="1"/>
    <xf numFmtId="1" fontId="1" fillId="0" borderId="1" xfId="0" applyNumberFormat="1" applyFont="1" applyFill="1" applyBorder="1" applyAlignment="1">
      <alignment horizontal="center"/>
    </xf>
    <xf numFmtId="14" fontId="19" fillId="0" borderId="0" xfId="0" applyNumberFormat="1" applyFont="1" applyFill="1" applyBorder="1" applyAlignment="1">
      <alignment horizontal="left"/>
    </xf>
    <xf numFmtId="0" fontId="19" fillId="0" borderId="0" xfId="0" applyNumberFormat="1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14" fontId="18" fillId="0" borderId="1" xfId="0" applyNumberFormat="1" applyFont="1" applyFill="1" applyBorder="1" applyAlignment="1">
      <alignment horizontal="left"/>
    </xf>
    <xf numFmtId="0" fontId="18" fillId="0" borderId="1" xfId="0" applyNumberFormat="1" applyFont="1" applyFill="1" applyBorder="1" applyAlignment="1">
      <alignment horizontal="left"/>
    </xf>
    <xf numFmtId="0" fontId="18" fillId="0" borderId="1" xfId="0" applyFont="1" applyFill="1" applyBorder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62"/>
  <sheetViews>
    <sheetView zoomScale="125" zoomScaleNormal="125" zoomScalePageLayoutView="125" workbookViewId="0">
      <pane xSplit="5" ySplit="1" topLeftCell="F68" activePane="bottomRight" state="frozen"/>
      <selection pane="topRight" activeCell="E1" sqref="E1"/>
      <selection pane="bottomLeft" activeCell="A2" sqref="A2"/>
      <selection pane="bottomRight" activeCell="H1" sqref="H1"/>
    </sheetView>
  </sheetViews>
  <sheetFormatPr defaultColWidth="8.85546875" defaultRowHeight="12.75" x14ac:dyDescent="0.2"/>
  <cols>
    <col min="1" max="1" width="5.28515625" style="8" customWidth="1"/>
    <col min="2" max="2" width="8.42578125" style="8" customWidth="1"/>
    <col min="3" max="3" width="11.7109375" style="8" customWidth="1"/>
    <col min="4" max="4" width="20.42578125" style="8" customWidth="1"/>
    <col min="5" max="5" width="13.28515625" style="8" customWidth="1"/>
    <col min="6" max="8" width="7.42578125" style="8" customWidth="1"/>
    <col min="9" max="10" width="7.7109375" style="8" customWidth="1"/>
    <col min="11" max="11" width="10.140625" style="8" customWidth="1"/>
    <col min="12" max="12" width="5.140625" style="95" customWidth="1"/>
    <col min="13" max="15" width="7.7109375" style="8" customWidth="1"/>
    <col min="16" max="16" width="10.140625" style="8" customWidth="1"/>
    <col min="17" max="17" width="7.7109375" style="8" customWidth="1"/>
    <col min="18" max="18" width="13" style="8" customWidth="1"/>
    <col min="19" max="20" width="7.7109375" style="8" customWidth="1"/>
    <col min="21" max="21" width="4.85546875" style="8" customWidth="1"/>
    <col min="22" max="22" width="4.7109375" style="8" customWidth="1"/>
    <col min="23" max="23" width="4.42578125" style="8" customWidth="1"/>
    <col min="24" max="24" width="10.140625" style="8" customWidth="1"/>
    <col min="25" max="25" width="10.140625" style="95" customWidth="1"/>
    <col min="26" max="26" width="12.7109375" style="8" customWidth="1"/>
    <col min="27" max="27" width="9.7109375" style="8" customWidth="1"/>
    <col min="28" max="28" width="11.42578125" style="18" customWidth="1"/>
    <col min="29" max="29" width="11" style="18" customWidth="1"/>
    <col min="30" max="30" width="8.85546875" style="8"/>
    <col min="31" max="33" width="10.42578125" style="8" customWidth="1"/>
    <col min="34" max="16384" width="8.85546875" style="8"/>
  </cols>
  <sheetData>
    <row r="1" spans="1:34" ht="93.75" customHeight="1" x14ac:dyDescent="0.2">
      <c r="A1" s="1" t="s">
        <v>0</v>
      </c>
      <c r="B1" s="1"/>
      <c r="C1" s="2" t="s">
        <v>1</v>
      </c>
      <c r="D1" s="1" t="s">
        <v>2</v>
      </c>
      <c r="E1" s="1" t="s">
        <v>3</v>
      </c>
      <c r="F1" s="1" t="s">
        <v>4</v>
      </c>
      <c r="G1" s="9" t="s">
        <v>100</v>
      </c>
      <c r="H1" s="41" t="s">
        <v>101</v>
      </c>
      <c r="I1" s="3" t="s">
        <v>6</v>
      </c>
      <c r="J1" s="3" t="s">
        <v>207</v>
      </c>
      <c r="K1" s="3" t="s">
        <v>208</v>
      </c>
      <c r="L1" s="91" t="s">
        <v>679</v>
      </c>
      <c r="M1" s="3" t="s">
        <v>209</v>
      </c>
      <c r="N1" s="3" t="s">
        <v>210</v>
      </c>
      <c r="O1" s="3" t="s">
        <v>336</v>
      </c>
      <c r="P1" s="3" t="s">
        <v>211</v>
      </c>
      <c r="Q1" s="3" t="s">
        <v>222</v>
      </c>
      <c r="R1" s="3" t="s">
        <v>212</v>
      </c>
      <c r="S1" s="3" t="s">
        <v>213</v>
      </c>
      <c r="T1" s="3" t="s">
        <v>214</v>
      </c>
      <c r="U1" s="3" t="s">
        <v>216</v>
      </c>
      <c r="V1" s="3" t="s">
        <v>217</v>
      </c>
      <c r="W1" s="3" t="s">
        <v>215</v>
      </c>
      <c r="X1" s="3" t="s">
        <v>184</v>
      </c>
      <c r="Y1" s="91" t="s">
        <v>644</v>
      </c>
      <c r="Z1" s="3" t="s">
        <v>218</v>
      </c>
      <c r="AA1" s="3" t="s">
        <v>330</v>
      </c>
      <c r="AB1" s="29" t="s">
        <v>596</v>
      </c>
      <c r="AC1" s="29" t="s">
        <v>597</v>
      </c>
      <c r="AD1" s="42" t="s">
        <v>219</v>
      </c>
      <c r="AE1" s="136" t="s">
        <v>302</v>
      </c>
      <c r="AF1" s="136" t="s">
        <v>303</v>
      </c>
      <c r="AG1" s="136" t="s">
        <v>304</v>
      </c>
    </row>
    <row r="2" spans="1:34" x14ac:dyDescent="0.2">
      <c r="A2" s="137" t="s">
        <v>7</v>
      </c>
      <c r="B2" s="137" t="s">
        <v>313</v>
      </c>
      <c r="C2" s="22">
        <v>39499</v>
      </c>
      <c r="D2" s="23" t="s">
        <v>33</v>
      </c>
      <c r="E2" s="23" t="s">
        <v>34</v>
      </c>
      <c r="F2" s="23" t="s">
        <v>8</v>
      </c>
      <c r="G2" s="23">
        <v>1</v>
      </c>
      <c r="H2" s="23">
        <v>2</v>
      </c>
      <c r="I2" s="21">
        <v>3</v>
      </c>
      <c r="J2" s="26" t="s">
        <v>227</v>
      </c>
      <c r="K2" s="45">
        <v>19610</v>
      </c>
      <c r="L2" s="96">
        <v>55</v>
      </c>
      <c r="M2" s="21">
        <v>175</v>
      </c>
      <c r="N2" s="21">
        <v>76</v>
      </c>
      <c r="O2" s="103">
        <v>24.816326530612244</v>
      </c>
      <c r="P2" s="25">
        <v>36286</v>
      </c>
      <c r="Q2" s="21">
        <v>0</v>
      </c>
      <c r="R2" s="26" t="s">
        <v>228</v>
      </c>
      <c r="S2" s="26" t="s">
        <v>225</v>
      </c>
      <c r="T2" s="26" t="s">
        <v>224</v>
      </c>
      <c r="U2" s="26" t="s">
        <v>226</v>
      </c>
      <c r="V2" s="26" t="s">
        <v>226</v>
      </c>
      <c r="W2" s="21">
        <v>50</v>
      </c>
      <c r="X2" s="45">
        <v>39499</v>
      </c>
      <c r="Y2" s="96">
        <v>9</v>
      </c>
      <c r="Z2" s="21">
        <v>1</v>
      </c>
      <c r="AA2" s="21">
        <v>0</v>
      </c>
      <c r="AB2" s="28">
        <v>3</v>
      </c>
      <c r="AC2" s="28">
        <v>1</v>
      </c>
      <c r="AD2" s="15">
        <v>3.7330000000000001</v>
      </c>
      <c r="AE2" s="30" t="s">
        <v>327</v>
      </c>
      <c r="AF2" s="30" t="s">
        <v>226</v>
      </c>
      <c r="AG2" s="30" t="s">
        <v>376</v>
      </c>
      <c r="AH2" s="138" t="s">
        <v>312</v>
      </c>
    </row>
    <row r="3" spans="1:34" s="52" customFormat="1" x14ac:dyDescent="0.2">
      <c r="A3" s="137" t="s">
        <v>9</v>
      </c>
      <c r="B3" s="137" t="s">
        <v>553</v>
      </c>
      <c r="C3" s="22">
        <v>39492</v>
      </c>
      <c r="D3" s="23" t="s">
        <v>35</v>
      </c>
      <c r="E3" s="23" t="s">
        <v>36</v>
      </c>
      <c r="F3" s="23" t="s">
        <v>8</v>
      </c>
      <c r="G3" s="23">
        <v>1</v>
      </c>
      <c r="H3" s="23">
        <v>1</v>
      </c>
      <c r="I3" s="23">
        <v>4</v>
      </c>
      <c r="J3" s="23" t="s">
        <v>227</v>
      </c>
      <c r="K3" s="22">
        <v>21388</v>
      </c>
      <c r="L3" s="98">
        <v>50</v>
      </c>
      <c r="M3" s="23">
        <v>186</v>
      </c>
      <c r="N3" s="23">
        <v>115</v>
      </c>
      <c r="O3" s="104">
        <v>33.240837090993175</v>
      </c>
      <c r="P3" s="22">
        <v>36300</v>
      </c>
      <c r="Q3" s="23">
        <v>0</v>
      </c>
      <c r="R3" s="23" t="s">
        <v>228</v>
      </c>
      <c r="S3" s="23" t="s">
        <v>225</v>
      </c>
      <c r="T3" s="23" t="s">
        <v>224</v>
      </c>
      <c r="U3" s="23" t="s">
        <v>226</v>
      </c>
      <c r="V3" s="23" t="s">
        <v>226</v>
      </c>
      <c r="W3" s="23">
        <v>58</v>
      </c>
      <c r="X3" s="22">
        <v>39492</v>
      </c>
      <c r="Y3" s="98">
        <v>9</v>
      </c>
      <c r="Z3" s="23">
        <v>2</v>
      </c>
      <c r="AA3" s="23">
        <v>0</v>
      </c>
      <c r="AB3" s="99">
        <v>5</v>
      </c>
      <c r="AC3" s="99">
        <v>3</v>
      </c>
      <c r="AD3" s="20">
        <v>4.24</v>
      </c>
      <c r="AE3" s="20" t="s">
        <v>307</v>
      </c>
      <c r="AF3" s="20" t="s">
        <v>251</v>
      </c>
      <c r="AG3" s="21" t="s">
        <v>251</v>
      </c>
    </row>
    <row r="4" spans="1:34" x14ac:dyDescent="0.2">
      <c r="A4" s="139" t="s">
        <v>10</v>
      </c>
      <c r="B4" s="139" t="s">
        <v>554</v>
      </c>
      <c r="C4" s="6">
        <v>39499</v>
      </c>
      <c r="D4" s="5" t="s">
        <v>37</v>
      </c>
      <c r="E4" s="5" t="s">
        <v>38</v>
      </c>
      <c r="F4" s="5" t="s">
        <v>39</v>
      </c>
      <c r="G4" s="5">
        <v>2</v>
      </c>
      <c r="H4" s="5">
        <v>1</v>
      </c>
      <c r="I4" s="5">
        <v>1</v>
      </c>
      <c r="J4" s="5" t="s">
        <v>227</v>
      </c>
      <c r="K4" s="4">
        <v>9822</v>
      </c>
      <c r="L4" s="93">
        <v>82</v>
      </c>
      <c r="M4" s="5">
        <v>178</v>
      </c>
      <c r="N4" s="5">
        <v>95</v>
      </c>
      <c r="O4" s="105">
        <v>29.983587930816814</v>
      </c>
      <c r="P4" s="4">
        <v>36740</v>
      </c>
      <c r="Q4" s="5">
        <v>0</v>
      </c>
      <c r="R4" s="5" t="s">
        <v>308</v>
      </c>
      <c r="S4" s="5" t="s">
        <v>224</v>
      </c>
      <c r="T4" s="5" t="s">
        <v>225</v>
      </c>
      <c r="U4" s="5">
        <v>48</v>
      </c>
      <c r="V4" s="5">
        <v>55</v>
      </c>
      <c r="W4" s="5" t="s">
        <v>226</v>
      </c>
      <c r="X4" s="4">
        <v>39498</v>
      </c>
      <c r="Y4" s="97">
        <v>8</v>
      </c>
      <c r="Z4" s="5">
        <v>5</v>
      </c>
      <c r="AA4" s="5">
        <v>2</v>
      </c>
      <c r="AB4" s="28" t="s">
        <v>310</v>
      </c>
      <c r="AC4" s="28" t="s">
        <v>311</v>
      </c>
      <c r="AD4" s="7" t="s">
        <v>226</v>
      </c>
      <c r="AE4" s="7" t="s">
        <v>309</v>
      </c>
      <c r="AF4" s="7" t="s">
        <v>226</v>
      </c>
      <c r="AG4" s="7" t="s">
        <v>226</v>
      </c>
      <c r="AH4" s="8" t="s">
        <v>249</v>
      </c>
    </row>
    <row r="5" spans="1:34" x14ac:dyDescent="0.2">
      <c r="A5" s="140" t="s">
        <v>11</v>
      </c>
      <c r="B5" s="140" t="s">
        <v>555</v>
      </c>
      <c r="C5" s="4">
        <v>39512</v>
      </c>
      <c r="D5" s="5" t="s">
        <v>40</v>
      </c>
      <c r="E5" s="5" t="s">
        <v>41</v>
      </c>
      <c r="F5" s="5" t="s">
        <v>8</v>
      </c>
      <c r="G5" s="5">
        <v>2</v>
      </c>
      <c r="H5" s="5">
        <v>1</v>
      </c>
      <c r="I5" s="5">
        <v>1</v>
      </c>
      <c r="J5" s="5" t="s">
        <v>223</v>
      </c>
      <c r="K5" s="4">
        <v>14725</v>
      </c>
      <c r="L5" s="93">
        <v>68</v>
      </c>
      <c r="M5" s="5">
        <v>157</v>
      </c>
      <c r="N5" s="5">
        <v>89</v>
      </c>
      <c r="O5" s="105">
        <v>36.106941458071326</v>
      </c>
      <c r="P5" s="4">
        <v>35678</v>
      </c>
      <c r="Q5" s="5">
        <v>0</v>
      </c>
      <c r="R5" s="5" t="s">
        <v>250</v>
      </c>
      <c r="S5" s="5" t="s">
        <v>224</v>
      </c>
      <c r="T5" s="5" t="s">
        <v>225</v>
      </c>
      <c r="U5" s="5">
        <v>35</v>
      </c>
      <c r="V5" s="5">
        <v>45</v>
      </c>
      <c r="W5" s="5" t="s">
        <v>226</v>
      </c>
      <c r="X5" s="4">
        <v>39512</v>
      </c>
      <c r="Y5" s="97">
        <v>11</v>
      </c>
      <c r="Z5" s="5">
        <v>4</v>
      </c>
      <c r="AA5" s="5">
        <v>1</v>
      </c>
      <c r="AB5" s="28" t="s">
        <v>310</v>
      </c>
      <c r="AC5" s="28" t="s">
        <v>313</v>
      </c>
      <c r="AD5" s="7" t="s">
        <v>226</v>
      </c>
      <c r="AE5" s="30" t="s">
        <v>309</v>
      </c>
      <c r="AF5" s="30" t="s">
        <v>226</v>
      </c>
      <c r="AG5" s="32" t="s">
        <v>226</v>
      </c>
      <c r="AH5" s="141" t="s">
        <v>314</v>
      </c>
    </row>
    <row r="6" spans="1:34" x14ac:dyDescent="0.2">
      <c r="A6" s="137" t="s">
        <v>12</v>
      </c>
      <c r="B6" s="137" t="s">
        <v>556</v>
      </c>
      <c r="C6" s="22">
        <v>39519</v>
      </c>
      <c r="D6" s="23" t="s">
        <v>42</v>
      </c>
      <c r="E6" s="23" t="s">
        <v>43</v>
      </c>
      <c r="F6" s="23" t="s">
        <v>44</v>
      </c>
      <c r="G6" s="23">
        <v>1</v>
      </c>
      <c r="H6" s="23">
        <v>2</v>
      </c>
      <c r="I6" s="23">
        <v>3</v>
      </c>
      <c r="J6" s="23" t="s">
        <v>223</v>
      </c>
      <c r="K6" s="22">
        <v>20023</v>
      </c>
      <c r="L6" s="98">
        <v>54</v>
      </c>
      <c r="M6" s="23">
        <v>165</v>
      </c>
      <c r="N6" s="23">
        <v>98</v>
      </c>
      <c r="O6" s="104">
        <v>35.996326905417817</v>
      </c>
      <c r="P6" s="22">
        <v>35746</v>
      </c>
      <c r="Q6" s="23">
        <v>0</v>
      </c>
      <c r="R6" s="23" t="s">
        <v>228</v>
      </c>
      <c r="S6" s="23" t="s">
        <v>225</v>
      </c>
      <c r="T6" s="23" t="s">
        <v>224</v>
      </c>
      <c r="U6" s="23" t="s">
        <v>226</v>
      </c>
      <c r="V6" s="23" t="s">
        <v>226</v>
      </c>
      <c r="W6" s="23">
        <v>52</v>
      </c>
      <c r="X6" s="22">
        <v>39519</v>
      </c>
      <c r="Y6" s="98">
        <v>11</v>
      </c>
      <c r="Z6" s="23">
        <v>1</v>
      </c>
      <c r="AA6" s="23">
        <v>0</v>
      </c>
      <c r="AB6" s="28">
        <v>1</v>
      </c>
      <c r="AC6" s="28">
        <v>1</v>
      </c>
      <c r="AD6" s="7">
        <v>1.514</v>
      </c>
      <c r="AE6" s="32" t="s">
        <v>309</v>
      </c>
      <c r="AF6" s="32" t="s">
        <v>226</v>
      </c>
      <c r="AG6" s="32" t="s">
        <v>226</v>
      </c>
    </row>
    <row r="7" spans="1:34" x14ac:dyDescent="0.2">
      <c r="A7" s="139" t="s">
        <v>13</v>
      </c>
      <c r="B7" s="139" t="s">
        <v>557</v>
      </c>
      <c r="C7" s="4">
        <v>39534</v>
      </c>
      <c r="D7" s="5" t="s">
        <v>49</v>
      </c>
      <c r="E7" s="5" t="s">
        <v>50</v>
      </c>
      <c r="F7" s="5" t="s">
        <v>8</v>
      </c>
      <c r="G7" s="5">
        <v>2</v>
      </c>
      <c r="H7" s="5">
        <v>5</v>
      </c>
      <c r="I7" s="7">
        <v>1</v>
      </c>
      <c r="J7" s="7" t="s">
        <v>223</v>
      </c>
      <c r="K7" s="6">
        <v>9581</v>
      </c>
      <c r="L7" s="92">
        <v>82</v>
      </c>
      <c r="M7" s="7">
        <v>159</v>
      </c>
      <c r="N7" s="7">
        <v>94</v>
      </c>
      <c r="O7" s="106">
        <v>37.18207349392825</v>
      </c>
      <c r="P7" s="6">
        <v>35564</v>
      </c>
      <c r="Q7" s="7">
        <v>0</v>
      </c>
      <c r="R7" s="7" t="s">
        <v>229</v>
      </c>
      <c r="S7" s="7" t="s">
        <v>224</v>
      </c>
      <c r="T7" s="7" t="s">
        <v>225</v>
      </c>
      <c r="U7" s="7">
        <v>50</v>
      </c>
      <c r="V7" s="7">
        <v>45</v>
      </c>
      <c r="W7" s="7" t="s">
        <v>226</v>
      </c>
      <c r="X7" s="6">
        <v>39534</v>
      </c>
      <c r="Y7" s="94">
        <v>11</v>
      </c>
      <c r="Z7" s="7">
        <v>1</v>
      </c>
      <c r="AA7" s="7">
        <v>0</v>
      </c>
      <c r="AB7" s="28" t="s">
        <v>310</v>
      </c>
      <c r="AC7" s="28" t="s">
        <v>311</v>
      </c>
      <c r="AD7" s="7" t="s">
        <v>226</v>
      </c>
      <c r="AE7" s="32" t="s">
        <v>309</v>
      </c>
      <c r="AF7" s="32" t="s">
        <v>226</v>
      </c>
      <c r="AG7" s="32" t="s">
        <v>226</v>
      </c>
      <c r="AH7" s="141" t="s">
        <v>317</v>
      </c>
    </row>
    <row r="8" spans="1:34" x14ac:dyDescent="0.2">
      <c r="A8" s="139" t="s">
        <v>14</v>
      </c>
      <c r="B8" s="139" t="s">
        <v>558</v>
      </c>
      <c r="C8" s="4">
        <v>39540</v>
      </c>
      <c r="D8" s="5" t="s">
        <v>51</v>
      </c>
      <c r="E8" s="5" t="s">
        <v>52</v>
      </c>
      <c r="F8" s="5" t="s">
        <v>8</v>
      </c>
      <c r="G8" s="5">
        <v>2</v>
      </c>
      <c r="H8" s="5">
        <v>1</v>
      </c>
      <c r="I8" s="7">
        <v>1</v>
      </c>
      <c r="J8" s="7" t="s">
        <v>223</v>
      </c>
      <c r="K8" s="6">
        <v>10752</v>
      </c>
      <c r="L8" s="92">
        <v>79</v>
      </c>
      <c r="M8" s="7">
        <v>150</v>
      </c>
      <c r="N8" s="7">
        <v>54</v>
      </c>
      <c r="O8" s="106">
        <v>24</v>
      </c>
      <c r="P8" s="6">
        <v>36315</v>
      </c>
      <c r="Q8" s="7">
        <v>0</v>
      </c>
      <c r="R8" s="16" t="s">
        <v>315</v>
      </c>
      <c r="S8" s="16" t="s">
        <v>224</v>
      </c>
      <c r="T8" s="16" t="s">
        <v>225</v>
      </c>
      <c r="U8" s="7">
        <v>40</v>
      </c>
      <c r="V8" s="7">
        <v>50</v>
      </c>
      <c r="W8" s="7" t="s">
        <v>226</v>
      </c>
      <c r="X8" s="6">
        <v>39540</v>
      </c>
      <c r="Y8" s="94">
        <v>9</v>
      </c>
      <c r="Z8" s="7">
        <v>2</v>
      </c>
      <c r="AA8" s="7">
        <v>0</v>
      </c>
      <c r="AB8" s="28" t="s">
        <v>316</v>
      </c>
      <c r="AC8" s="28" t="s">
        <v>313</v>
      </c>
      <c r="AD8" s="7" t="s">
        <v>226</v>
      </c>
      <c r="AE8" s="32" t="s">
        <v>309</v>
      </c>
      <c r="AF8" s="32" t="s">
        <v>251</v>
      </c>
      <c r="AG8" s="32" t="s">
        <v>251</v>
      </c>
    </row>
    <row r="9" spans="1:34" x14ac:dyDescent="0.2">
      <c r="A9" s="139" t="s">
        <v>15</v>
      </c>
      <c r="B9" s="139" t="s">
        <v>559</v>
      </c>
      <c r="C9" s="4">
        <v>39548</v>
      </c>
      <c r="D9" s="5" t="s">
        <v>53</v>
      </c>
      <c r="E9" s="5" t="s">
        <v>54</v>
      </c>
      <c r="F9" s="5" t="s">
        <v>8</v>
      </c>
      <c r="G9" s="5">
        <v>2</v>
      </c>
      <c r="H9" s="5">
        <v>1</v>
      </c>
      <c r="I9" s="7">
        <v>1</v>
      </c>
      <c r="J9" s="7" t="s">
        <v>223</v>
      </c>
      <c r="K9" s="6">
        <v>11232</v>
      </c>
      <c r="L9" s="92">
        <v>78</v>
      </c>
      <c r="M9" s="7">
        <v>154</v>
      </c>
      <c r="N9" s="7">
        <v>64</v>
      </c>
      <c r="O9" s="106">
        <v>26.986001011975038</v>
      </c>
      <c r="P9" s="6">
        <v>35220</v>
      </c>
      <c r="Q9" s="7">
        <v>0</v>
      </c>
      <c r="R9" s="7" t="s">
        <v>229</v>
      </c>
      <c r="S9" s="7" t="s">
        <v>224</v>
      </c>
      <c r="T9" s="7" t="s">
        <v>225</v>
      </c>
      <c r="U9" s="7">
        <v>45</v>
      </c>
      <c r="V9" s="7">
        <v>50</v>
      </c>
      <c r="W9" s="7" t="s">
        <v>226</v>
      </c>
      <c r="X9" s="6">
        <v>39548</v>
      </c>
      <c r="Y9" s="94">
        <v>12</v>
      </c>
      <c r="Z9" s="7">
        <v>2</v>
      </c>
      <c r="AA9" s="7">
        <v>0</v>
      </c>
      <c r="AB9" s="28" t="s">
        <v>318</v>
      </c>
      <c r="AC9" s="28" t="s">
        <v>313</v>
      </c>
      <c r="AD9" s="7" t="s">
        <v>226</v>
      </c>
      <c r="AE9" s="32" t="s">
        <v>309</v>
      </c>
      <c r="AF9" s="32" t="s">
        <v>226</v>
      </c>
      <c r="AG9" s="32" t="s">
        <v>226</v>
      </c>
    </row>
    <row r="10" spans="1:34" x14ac:dyDescent="0.2">
      <c r="A10" s="137" t="s">
        <v>16</v>
      </c>
      <c r="B10" s="137" t="s">
        <v>560</v>
      </c>
      <c r="C10" s="22">
        <v>39555</v>
      </c>
      <c r="D10" s="23" t="s">
        <v>55</v>
      </c>
      <c r="E10" s="23" t="s">
        <v>56</v>
      </c>
      <c r="F10" s="23" t="s">
        <v>8</v>
      </c>
      <c r="G10" s="23">
        <v>1</v>
      </c>
      <c r="H10" s="23">
        <v>2</v>
      </c>
      <c r="I10" s="20">
        <v>3</v>
      </c>
      <c r="J10" s="26" t="s">
        <v>223</v>
      </c>
      <c r="K10" s="24">
        <v>25520</v>
      </c>
      <c r="L10" s="96">
        <v>39</v>
      </c>
      <c r="M10" s="20">
        <v>164</v>
      </c>
      <c r="N10" s="20">
        <v>61</v>
      </c>
      <c r="O10" s="107">
        <v>22.67995240928019</v>
      </c>
      <c r="P10" s="24">
        <v>35040</v>
      </c>
      <c r="Q10" s="20">
        <v>0</v>
      </c>
      <c r="R10" s="26" t="s">
        <v>240</v>
      </c>
      <c r="S10" s="26" t="s">
        <v>225</v>
      </c>
      <c r="T10" s="26" t="s">
        <v>224</v>
      </c>
      <c r="U10" s="26" t="s">
        <v>226</v>
      </c>
      <c r="V10" s="26" t="s">
        <v>226</v>
      </c>
      <c r="W10" s="20">
        <v>34</v>
      </c>
      <c r="X10" s="24">
        <v>39555</v>
      </c>
      <c r="Y10" s="89">
        <v>13</v>
      </c>
      <c r="Z10" s="20">
        <v>1</v>
      </c>
      <c r="AA10" s="20">
        <v>1</v>
      </c>
      <c r="AB10" s="28">
        <v>3</v>
      </c>
      <c r="AC10" s="28">
        <v>3</v>
      </c>
      <c r="AD10" s="7">
        <v>2.649</v>
      </c>
      <c r="AE10" s="32" t="s">
        <v>309</v>
      </c>
      <c r="AF10" s="32" t="s">
        <v>226</v>
      </c>
      <c r="AG10" s="7" t="s">
        <v>226</v>
      </c>
    </row>
    <row r="11" spans="1:34" x14ac:dyDescent="0.2">
      <c r="A11" s="139" t="s">
        <v>17</v>
      </c>
      <c r="B11" s="139" t="s">
        <v>561</v>
      </c>
      <c r="C11" s="4">
        <v>39604</v>
      </c>
      <c r="D11" s="5" t="s">
        <v>57</v>
      </c>
      <c r="E11" s="5" t="s">
        <v>58</v>
      </c>
      <c r="F11" s="5" t="s">
        <v>8</v>
      </c>
      <c r="G11" s="5">
        <v>2</v>
      </c>
      <c r="H11" s="5">
        <v>1</v>
      </c>
      <c r="I11" s="7">
        <v>1</v>
      </c>
      <c r="J11" s="7" t="s">
        <v>223</v>
      </c>
      <c r="K11" s="6">
        <v>11854</v>
      </c>
      <c r="L11" s="92">
        <v>76</v>
      </c>
      <c r="M11" s="7">
        <v>156</v>
      </c>
      <c r="N11" s="7">
        <v>81</v>
      </c>
      <c r="O11" s="106">
        <v>33.284023668639051</v>
      </c>
      <c r="P11" s="6">
        <v>35033</v>
      </c>
      <c r="Q11" s="7">
        <v>0</v>
      </c>
      <c r="R11" s="7" t="s">
        <v>229</v>
      </c>
      <c r="S11" s="7" t="s">
        <v>224</v>
      </c>
      <c r="T11" s="7" t="s">
        <v>225</v>
      </c>
      <c r="U11" s="7">
        <v>45</v>
      </c>
      <c r="V11" s="7">
        <v>60</v>
      </c>
      <c r="W11" s="7" t="s">
        <v>226</v>
      </c>
      <c r="X11" s="6">
        <v>39604</v>
      </c>
      <c r="Y11" s="94">
        <v>13</v>
      </c>
      <c r="Z11" s="7">
        <v>4</v>
      </c>
      <c r="AA11" s="7">
        <v>0</v>
      </c>
      <c r="AB11" s="28" t="s">
        <v>310</v>
      </c>
      <c r="AC11" s="28" t="s">
        <v>311</v>
      </c>
      <c r="AD11" s="7" t="s">
        <v>226</v>
      </c>
      <c r="AE11" s="32" t="s">
        <v>309</v>
      </c>
      <c r="AF11" s="32" t="s">
        <v>226</v>
      </c>
      <c r="AG11" s="7" t="s">
        <v>226</v>
      </c>
    </row>
    <row r="12" spans="1:34" x14ac:dyDescent="0.2">
      <c r="A12" s="137" t="s">
        <v>18</v>
      </c>
      <c r="B12" s="137" t="s">
        <v>562</v>
      </c>
      <c r="C12" s="22">
        <v>39617</v>
      </c>
      <c r="D12" s="23" t="s">
        <v>59</v>
      </c>
      <c r="E12" s="23" t="s">
        <v>60</v>
      </c>
      <c r="F12" s="23" t="s">
        <v>8</v>
      </c>
      <c r="G12" s="23">
        <v>1</v>
      </c>
      <c r="H12" s="23">
        <v>2</v>
      </c>
      <c r="I12" s="20">
        <v>1</v>
      </c>
      <c r="J12" s="26" t="s">
        <v>227</v>
      </c>
      <c r="K12" s="24">
        <v>15571</v>
      </c>
      <c r="L12" s="96">
        <v>66</v>
      </c>
      <c r="M12" s="20">
        <v>178</v>
      </c>
      <c r="N12" s="20">
        <v>93</v>
      </c>
      <c r="O12" s="107">
        <v>29.352354500694357</v>
      </c>
      <c r="P12" s="24">
        <v>35499</v>
      </c>
      <c r="Q12" s="20">
        <v>0</v>
      </c>
      <c r="R12" s="26" t="s">
        <v>228</v>
      </c>
      <c r="S12" s="26" t="s">
        <v>225</v>
      </c>
      <c r="T12" s="26" t="s">
        <v>224</v>
      </c>
      <c r="U12" s="26" t="s">
        <v>226</v>
      </c>
      <c r="V12" s="26" t="s">
        <v>226</v>
      </c>
      <c r="W12" s="20">
        <v>42</v>
      </c>
      <c r="X12" s="24">
        <v>39617</v>
      </c>
      <c r="Y12" s="89">
        <v>11</v>
      </c>
      <c r="Z12" s="20">
        <v>2</v>
      </c>
      <c r="AA12" s="20">
        <v>0</v>
      </c>
      <c r="AB12" s="28">
        <v>3</v>
      </c>
      <c r="AC12" s="28">
        <v>1</v>
      </c>
      <c r="AD12" s="7">
        <v>1.8919999999999999</v>
      </c>
      <c r="AE12" s="32" t="s">
        <v>309</v>
      </c>
      <c r="AF12" s="32" t="s">
        <v>226</v>
      </c>
      <c r="AG12" s="7" t="s">
        <v>226</v>
      </c>
    </row>
    <row r="13" spans="1:34" s="52" customFormat="1" x14ac:dyDescent="0.2">
      <c r="A13" s="137" t="s">
        <v>19</v>
      </c>
      <c r="B13" s="137" t="s">
        <v>563</v>
      </c>
      <c r="C13" s="22">
        <v>39624</v>
      </c>
      <c r="D13" s="23" t="s">
        <v>61</v>
      </c>
      <c r="E13" s="23" t="s">
        <v>62</v>
      </c>
      <c r="F13" s="23" t="s">
        <v>8</v>
      </c>
      <c r="G13" s="23">
        <v>1</v>
      </c>
      <c r="H13" s="23">
        <v>1</v>
      </c>
      <c r="I13" s="20">
        <v>1</v>
      </c>
      <c r="J13" s="20" t="s">
        <v>227</v>
      </c>
      <c r="K13" s="24">
        <v>15395</v>
      </c>
      <c r="L13" s="96">
        <v>66</v>
      </c>
      <c r="M13" s="20">
        <v>166</v>
      </c>
      <c r="N13" s="20">
        <v>88</v>
      </c>
      <c r="O13" s="107">
        <v>31.934968790825955</v>
      </c>
      <c r="P13" s="24">
        <v>35863</v>
      </c>
      <c r="Q13" s="20">
        <v>0</v>
      </c>
      <c r="R13" s="20" t="s">
        <v>228</v>
      </c>
      <c r="S13" s="20" t="s">
        <v>225</v>
      </c>
      <c r="T13" s="20" t="s">
        <v>224</v>
      </c>
      <c r="U13" s="20" t="s">
        <v>226</v>
      </c>
      <c r="V13" s="20" t="s">
        <v>226</v>
      </c>
      <c r="W13" s="20">
        <v>52</v>
      </c>
      <c r="X13" s="24">
        <v>39624</v>
      </c>
      <c r="Y13" s="89">
        <v>10</v>
      </c>
      <c r="Z13" s="20">
        <v>2</v>
      </c>
      <c r="AA13" s="20">
        <v>0</v>
      </c>
      <c r="AB13" s="99">
        <v>3</v>
      </c>
      <c r="AC13" s="99">
        <v>2</v>
      </c>
      <c r="AD13" s="20">
        <v>1.135</v>
      </c>
      <c r="AE13" s="21" t="s">
        <v>309</v>
      </c>
      <c r="AF13" s="21" t="s">
        <v>251</v>
      </c>
      <c r="AG13" s="20" t="s">
        <v>251</v>
      </c>
    </row>
    <row r="14" spans="1:34" x14ac:dyDescent="0.2">
      <c r="A14" s="137" t="s">
        <v>20</v>
      </c>
      <c r="B14" s="137" t="s">
        <v>564</v>
      </c>
      <c r="C14" s="22">
        <v>39625</v>
      </c>
      <c r="D14" s="23" t="s">
        <v>63</v>
      </c>
      <c r="E14" s="23" t="s">
        <v>64</v>
      </c>
      <c r="F14" s="23" t="s">
        <v>8</v>
      </c>
      <c r="G14" s="23">
        <v>1</v>
      </c>
      <c r="H14" s="23">
        <v>2</v>
      </c>
      <c r="I14" s="20">
        <v>1</v>
      </c>
      <c r="J14" s="20" t="s">
        <v>227</v>
      </c>
      <c r="K14" s="24">
        <v>15184</v>
      </c>
      <c r="L14" s="96">
        <v>67</v>
      </c>
      <c r="M14" s="20">
        <v>187</v>
      </c>
      <c r="N14" s="20">
        <v>122</v>
      </c>
      <c r="O14" s="107">
        <v>34.888043695844893</v>
      </c>
      <c r="P14" s="24">
        <v>35394</v>
      </c>
      <c r="Q14" s="20">
        <v>0</v>
      </c>
      <c r="R14" s="20" t="s">
        <v>228</v>
      </c>
      <c r="S14" s="20" t="s">
        <v>225</v>
      </c>
      <c r="T14" s="20" t="s">
        <v>224</v>
      </c>
      <c r="U14" s="20" t="s">
        <v>226</v>
      </c>
      <c r="V14" s="20" t="s">
        <v>226</v>
      </c>
      <c r="W14" s="20">
        <v>60</v>
      </c>
      <c r="X14" s="24">
        <v>39625</v>
      </c>
      <c r="Y14" s="89">
        <v>12</v>
      </c>
      <c r="Z14" s="20">
        <v>1</v>
      </c>
      <c r="AA14" s="20">
        <v>0</v>
      </c>
      <c r="AB14" s="28">
        <v>2</v>
      </c>
      <c r="AC14" s="28">
        <v>1</v>
      </c>
      <c r="AD14" s="7">
        <v>4.1619999999999999</v>
      </c>
      <c r="AE14" s="32" t="s">
        <v>309</v>
      </c>
      <c r="AF14" s="32" t="s">
        <v>226</v>
      </c>
      <c r="AG14" s="7" t="s">
        <v>226</v>
      </c>
    </row>
    <row r="15" spans="1:34" x14ac:dyDescent="0.2">
      <c r="A15" s="139" t="s">
        <v>21</v>
      </c>
      <c r="B15" s="139" t="s">
        <v>565</v>
      </c>
      <c r="C15" s="4">
        <v>39631</v>
      </c>
      <c r="D15" s="5" t="s">
        <v>67</v>
      </c>
      <c r="E15" s="5" t="s">
        <v>68</v>
      </c>
      <c r="F15" s="5" t="s">
        <v>8</v>
      </c>
      <c r="G15" s="5">
        <v>2</v>
      </c>
      <c r="H15" s="5">
        <v>1</v>
      </c>
      <c r="I15" s="7">
        <v>1</v>
      </c>
      <c r="J15" s="7" t="s">
        <v>223</v>
      </c>
      <c r="K15" s="6">
        <v>14120</v>
      </c>
      <c r="L15" s="92">
        <v>70</v>
      </c>
      <c r="M15" s="7">
        <v>144</v>
      </c>
      <c r="N15" s="7">
        <v>51</v>
      </c>
      <c r="O15" s="106">
        <v>24.594907407407408</v>
      </c>
      <c r="P15" s="6">
        <v>36784</v>
      </c>
      <c r="Q15" s="7">
        <v>0</v>
      </c>
      <c r="R15" s="16" t="s">
        <v>254</v>
      </c>
      <c r="S15" s="7" t="s">
        <v>224</v>
      </c>
      <c r="T15" s="7" t="s">
        <v>225</v>
      </c>
      <c r="U15" s="7">
        <v>40</v>
      </c>
      <c r="V15" s="7">
        <v>45</v>
      </c>
      <c r="W15" s="7" t="s">
        <v>226</v>
      </c>
      <c r="X15" s="6">
        <v>39631</v>
      </c>
      <c r="Y15" s="94">
        <v>8</v>
      </c>
      <c r="Z15" s="7">
        <v>4</v>
      </c>
      <c r="AA15" s="7">
        <v>0</v>
      </c>
      <c r="AB15" s="30" t="s">
        <v>310</v>
      </c>
      <c r="AC15" s="30" t="s">
        <v>311</v>
      </c>
      <c r="AD15" s="7" t="s">
        <v>226</v>
      </c>
      <c r="AE15" s="32" t="s">
        <v>309</v>
      </c>
      <c r="AF15" s="32" t="s">
        <v>251</v>
      </c>
      <c r="AG15" s="7" t="s">
        <v>251</v>
      </c>
    </row>
    <row r="16" spans="1:34" x14ac:dyDescent="0.2">
      <c r="A16" s="139" t="s">
        <v>22</v>
      </c>
      <c r="B16" s="139" t="s">
        <v>566</v>
      </c>
      <c r="C16" s="4">
        <v>39680</v>
      </c>
      <c r="D16" s="5" t="s">
        <v>69</v>
      </c>
      <c r="E16" s="5" t="s">
        <v>70</v>
      </c>
      <c r="F16" s="5" t="s">
        <v>8</v>
      </c>
      <c r="G16" s="5">
        <v>2</v>
      </c>
      <c r="H16" s="5">
        <v>3</v>
      </c>
      <c r="I16" s="7">
        <v>1</v>
      </c>
      <c r="J16" s="7" t="s">
        <v>223</v>
      </c>
      <c r="K16" s="6">
        <v>10125</v>
      </c>
      <c r="L16" s="92">
        <v>81</v>
      </c>
      <c r="M16" s="7">
        <v>168</v>
      </c>
      <c r="N16" s="7">
        <v>68</v>
      </c>
      <c r="O16" s="106">
        <v>24.09297052154195</v>
      </c>
      <c r="P16" s="6">
        <v>37673</v>
      </c>
      <c r="Q16" s="7">
        <v>0</v>
      </c>
      <c r="R16" s="16" t="s">
        <v>319</v>
      </c>
      <c r="S16" s="7" t="s">
        <v>224</v>
      </c>
      <c r="T16" s="7" t="s">
        <v>225</v>
      </c>
      <c r="U16" s="7">
        <v>35</v>
      </c>
      <c r="V16" s="7">
        <v>40</v>
      </c>
      <c r="W16" s="7" t="s">
        <v>226</v>
      </c>
      <c r="X16" s="6">
        <v>39680</v>
      </c>
      <c r="Y16" s="94">
        <v>5</v>
      </c>
      <c r="Z16" s="7">
        <v>1</v>
      </c>
      <c r="AA16" s="7">
        <v>1</v>
      </c>
      <c r="AB16" s="28" t="s">
        <v>318</v>
      </c>
      <c r="AC16" s="28" t="s">
        <v>311</v>
      </c>
      <c r="AD16" s="7" t="s">
        <v>226</v>
      </c>
      <c r="AE16" s="32" t="s">
        <v>309</v>
      </c>
      <c r="AF16" s="7" t="s">
        <v>251</v>
      </c>
      <c r="AG16" s="7" t="s">
        <v>251</v>
      </c>
      <c r="AH16" s="8" t="s">
        <v>252</v>
      </c>
    </row>
    <row r="17" spans="1:34" x14ac:dyDescent="0.2">
      <c r="A17" s="139" t="s">
        <v>23</v>
      </c>
      <c r="B17" s="139" t="s">
        <v>567</v>
      </c>
      <c r="C17" s="4">
        <v>39708</v>
      </c>
      <c r="D17" s="5" t="s">
        <v>71</v>
      </c>
      <c r="E17" s="5" t="s">
        <v>72</v>
      </c>
      <c r="F17" s="5" t="s">
        <v>8</v>
      </c>
      <c r="G17" s="5">
        <v>2</v>
      </c>
      <c r="H17" s="5">
        <v>1</v>
      </c>
      <c r="I17" s="7">
        <v>1</v>
      </c>
      <c r="J17" s="7" t="s">
        <v>223</v>
      </c>
      <c r="K17" s="6">
        <v>17390</v>
      </c>
      <c r="L17" s="92">
        <v>65</v>
      </c>
      <c r="M17" s="7">
        <v>165</v>
      </c>
      <c r="N17" s="7">
        <v>95</v>
      </c>
      <c r="O17" s="106">
        <v>34.894398530762167</v>
      </c>
      <c r="P17" s="6">
        <v>35596</v>
      </c>
      <c r="Q17" s="7">
        <v>0</v>
      </c>
      <c r="R17" s="7" t="s">
        <v>229</v>
      </c>
      <c r="S17" s="7" t="s">
        <v>224</v>
      </c>
      <c r="T17" s="7" t="s">
        <v>225</v>
      </c>
      <c r="U17" s="7">
        <v>35</v>
      </c>
      <c r="V17" s="7">
        <v>45</v>
      </c>
      <c r="W17" s="7" t="s">
        <v>226</v>
      </c>
      <c r="X17" s="6">
        <v>39708</v>
      </c>
      <c r="Y17" s="94">
        <v>11</v>
      </c>
      <c r="Z17" s="7">
        <v>2</v>
      </c>
      <c r="AA17" s="7">
        <v>0</v>
      </c>
      <c r="AB17" s="28" t="s">
        <v>320</v>
      </c>
      <c r="AC17" s="28" t="s">
        <v>313</v>
      </c>
      <c r="AD17" s="7" t="s">
        <v>226</v>
      </c>
      <c r="AE17" s="32" t="s">
        <v>309</v>
      </c>
      <c r="AF17" s="7" t="s">
        <v>226</v>
      </c>
      <c r="AG17" s="7" t="s">
        <v>226</v>
      </c>
    </row>
    <row r="18" spans="1:34" x14ac:dyDescent="0.2">
      <c r="A18" s="139" t="s">
        <v>24</v>
      </c>
      <c r="B18" s="139" t="s">
        <v>568</v>
      </c>
      <c r="C18" s="4">
        <v>39709</v>
      </c>
      <c r="D18" s="5" t="s">
        <v>73</v>
      </c>
      <c r="E18" s="5" t="s">
        <v>74</v>
      </c>
      <c r="F18" s="5" t="s">
        <v>8</v>
      </c>
      <c r="G18" s="5">
        <v>2</v>
      </c>
      <c r="H18" s="5">
        <v>3</v>
      </c>
      <c r="I18" s="7">
        <v>1</v>
      </c>
      <c r="J18" s="7" t="s">
        <v>223</v>
      </c>
      <c r="K18" s="6">
        <v>19164</v>
      </c>
      <c r="L18" s="92">
        <v>56</v>
      </c>
      <c r="M18" s="7">
        <v>160</v>
      </c>
      <c r="N18" s="7">
        <v>62</v>
      </c>
      <c r="O18" s="106">
        <v>24.21875</v>
      </c>
      <c r="P18" s="6">
        <v>38443</v>
      </c>
      <c r="Q18" s="7">
        <v>0</v>
      </c>
      <c r="R18" s="7" t="s">
        <v>253</v>
      </c>
      <c r="S18" s="7" t="s">
        <v>224</v>
      </c>
      <c r="T18" s="7" t="s">
        <v>225</v>
      </c>
      <c r="U18" s="7">
        <v>40</v>
      </c>
      <c r="V18" s="7">
        <v>35</v>
      </c>
      <c r="W18" s="7" t="s">
        <v>226</v>
      </c>
      <c r="X18" s="6">
        <v>39709</v>
      </c>
      <c r="Y18" s="94">
        <v>3</v>
      </c>
      <c r="Z18" s="7">
        <v>6</v>
      </c>
      <c r="AA18" s="7">
        <v>1</v>
      </c>
      <c r="AB18" s="28" t="s">
        <v>310</v>
      </c>
      <c r="AC18" s="28" t="s">
        <v>313</v>
      </c>
      <c r="AD18" s="7" t="s">
        <v>226</v>
      </c>
      <c r="AE18" s="32" t="s">
        <v>309</v>
      </c>
      <c r="AF18" s="7" t="s">
        <v>251</v>
      </c>
      <c r="AG18" s="7" t="s">
        <v>251</v>
      </c>
      <c r="AH18" s="141" t="s">
        <v>321</v>
      </c>
    </row>
    <row r="19" spans="1:34" x14ac:dyDescent="0.2">
      <c r="A19" s="139" t="s">
        <v>25</v>
      </c>
      <c r="B19" s="139" t="s">
        <v>569</v>
      </c>
      <c r="C19" s="4">
        <v>39727</v>
      </c>
      <c r="D19" s="5" t="s">
        <v>75</v>
      </c>
      <c r="E19" s="5" t="s">
        <v>76</v>
      </c>
      <c r="F19" s="5" t="s">
        <v>8</v>
      </c>
      <c r="G19" s="5">
        <v>2</v>
      </c>
      <c r="H19" s="5">
        <v>1</v>
      </c>
      <c r="I19" s="7">
        <v>1</v>
      </c>
      <c r="J19" s="7" t="s">
        <v>227</v>
      </c>
      <c r="K19" s="6">
        <v>8919</v>
      </c>
      <c r="L19" s="92">
        <v>84</v>
      </c>
      <c r="M19" s="7">
        <v>172</v>
      </c>
      <c r="N19" s="7">
        <v>98</v>
      </c>
      <c r="O19" s="106">
        <v>33.126014061654949</v>
      </c>
      <c r="P19" s="6">
        <v>35718</v>
      </c>
      <c r="Q19" s="7">
        <v>0</v>
      </c>
      <c r="R19" s="7" t="s">
        <v>229</v>
      </c>
      <c r="S19" s="7" t="s">
        <v>224</v>
      </c>
      <c r="T19" s="7" t="s">
        <v>225</v>
      </c>
      <c r="U19" s="7">
        <v>48</v>
      </c>
      <c r="V19" s="7">
        <v>50</v>
      </c>
      <c r="W19" s="7" t="s">
        <v>226</v>
      </c>
      <c r="X19" s="6">
        <v>39727</v>
      </c>
      <c r="Y19" s="94">
        <v>11</v>
      </c>
      <c r="Z19" s="7">
        <v>2</v>
      </c>
      <c r="AA19" s="7">
        <v>0</v>
      </c>
      <c r="AB19" s="28" t="s">
        <v>316</v>
      </c>
      <c r="AC19" s="28" t="s">
        <v>311</v>
      </c>
      <c r="AD19" s="7" t="s">
        <v>226</v>
      </c>
      <c r="AE19" s="32" t="s">
        <v>309</v>
      </c>
      <c r="AF19" s="7" t="s">
        <v>226</v>
      </c>
      <c r="AG19" s="7" t="s">
        <v>226</v>
      </c>
    </row>
    <row r="20" spans="1:34" s="52" customFormat="1" x14ac:dyDescent="0.2">
      <c r="A20" s="137" t="s">
        <v>26</v>
      </c>
      <c r="B20" s="137" t="s">
        <v>570</v>
      </c>
      <c r="C20" s="22">
        <v>39730</v>
      </c>
      <c r="D20" s="23" t="s">
        <v>77</v>
      </c>
      <c r="E20" s="23" t="s">
        <v>78</v>
      </c>
      <c r="F20" s="23" t="s">
        <v>8</v>
      </c>
      <c r="G20" s="23">
        <v>1</v>
      </c>
      <c r="H20" s="23">
        <v>1</v>
      </c>
      <c r="I20" s="20">
        <v>1</v>
      </c>
      <c r="J20" s="20" t="s">
        <v>223</v>
      </c>
      <c r="K20" s="101">
        <v>16633</v>
      </c>
      <c r="L20" s="96">
        <v>63</v>
      </c>
      <c r="M20" s="20">
        <v>155</v>
      </c>
      <c r="N20" s="20">
        <v>75</v>
      </c>
      <c r="O20" s="107">
        <v>31.217481789802289</v>
      </c>
      <c r="P20" s="24">
        <v>35453</v>
      </c>
      <c r="Q20" s="20">
        <v>0</v>
      </c>
      <c r="R20" s="20" t="s">
        <v>228</v>
      </c>
      <c r="S20" s="20" t="s">
        <v>225</v>
      </c>
      <c r="T20" s="20" t="s">
        <v>224</v>
      </c>
      <c r="U20" s="20" t="s">
        <v>226</v>
      </c>
      <c r="V20" s="20" t="s">
        <v>226</v>
      </c>
      <c r="W20" s="20">
        <v>80</v>
      </c>
      <c r="X20" s="24">
        <v>39730</v>
      </c>
      <c r="Y20" s="89">
        <v>11</v>
      </c>
      <c r="Z20" s="20">
        <v>2</v>
      </c>
      <c r="AA20" s="20">
        <v>0</v>
      </c>
      <c r="AB20" s="99">
        <v>3</v>
      </c>
      <c r="AC20" s="99">
        <v>2</v>
      </c>
      <c r="AD20" s="20">
        <v>1.514</v>
      </c>
      <c r="AE20" s="21" t="s">
        <v>307</v>
      </c>
      <c r="AF20" s="142" t="s">
        <v>377</v>
      </c>
      <c r="AG20" s="20"/>
    </row>
    <row r="21" spans="1:34" x14ac:dyDescent="0.2">
      <c r="A21" s="137" t="s">
        <v>27</v>
      </c>
      <c r="B21" s="137" t="s">
        <v>571</v>
      </c>
      <c r="C21" s="22">
        <v>39743</v>
      </c>
      <c r="D21" s="23" t="s">
        <v>79</v>
      </c>
      <c r="E21" s="23" t="s">
        <v>80</v>
      </c>
      <c r="F21" s="23" t="s">
        <v>8</v>
      </c>
      <c r="G21" s="23">
        <v>1</v>
      </c>
      <c r="H21" s="23">
        <v>2</v>
      </c>
      <c r="I21" s="20">
        <v>4</v>
      </c>
      <c r="J21" s="20" t="s">
        <v>223</v>
      </c>
      <c r="K21" s="24">
        <v>22940</v>
      </c>
      <c r="L21" s="96">
        <v>46</v>
      </c>
      <c r="M21" s="20">
        <v>165</v>
      </c>
      <c r="N21" s="20">
        <v>70</v>
      </c>
      <c r="O21" s="107">
        <v>25.711662075298438</v>
      </c>
      <c r="P21" s="24">
        <v>35311</v>
      </c>
      <c r="Q21" s="20">
        <v>0</v>
      </c>
      <c r="R21" s="20" t="s">
        <v>228</v>
      </c>
      <c r="S21" s="20" t="s">
        <v>225</v>
      </c>
      <c r="T21" s="20" t="s">
        <v>224</v>
      </c>
      <c r="U21" s="20" t="s">
        <v>226</v>
      </c>
      <c r="V21" s="20" t="s">
        <v>226</v>
      </c>
      <c r="W21" s="20">
        <v>86</v>
      </c>
      <c r="X21" s="24">
        <v>39743</v>
      </c>
      <c r="Y21" s="89">
        <v>12</v>
      </c>
      <c r="Z21" s="20">
        <v>1</v>
      </c>
      <c r="AA21" s="20">
        <v>0</v>
      </c>
      <c r="AB21" s="28">
        <v>2</v>
      </c>
      <c r="AC21" s="28">
        <v>1</v>
      </c>
      <c r="AD21" s="7">
        <v>1.9450000000000001</v>
      </c>
      <c r="AE21" s="32" t="s">
        <v>309</v>
      </c>
      <c r="AF21" s="7" t="s">
        <v>226</v>
      </c>
      <c r="AG21" s="7" t="s">
        <v>378</v>
      </c>
    </row>
    <row r="22" spans="1:34" s="52" customFormat="1" x14ac:dyDescent="0.2">
      <c r="A22" s="137" t="s">
        <v>28</v>
      </c>
      <c r="B22" s="137" t="s">
        <v>572</v>
      </c>
      <c r="C22" s="24">
        <v>39763</v>
      </c>
      <c r="D22" s="20" t="s">
        <v>85</v>
      </c>
      <c r="E22" s="20" t="s">
        <v>86</v>
      </c>
      <c r="F22" s="20" t="s">
        <v>8</v>
      </c>
      <c r="G22" s="20">
        <v>1</v>
      </c>
      <c r="H22" s="20">
        <v>0</v>
      </c>
      <c r="I22" s="20">
        <v>4</v>
      </c>
      <c r="J22" s="20" t="s">
        <v>227</v>
      </c>
      <c r="K22" s="24">
        <v>21939</v>
      </c>
      <c r="L22" s="96">
        <v>48</v>
      </c>
      <c r="M22" s="20">
        <v>183</v>
      </c>
      <c r="N22" s="20">
        <v>108</v>
      </c>
      <c r="O22" s="107">
        <v>32.249395323837675</v>
      </c>
      <c r="P22" s="24">
        <v>38664</v>
      </c>
      <c r="Q22" s="20">
        <v>0</v>
      </c>
      <c r="R22" s="26" t="s">
        <v>322</v>
      </c>
      <c r="S22" s="20" t="s">
        <v>225</v>
      </c>
      <c r="T22" s="20" t="s">
        <v>224</v>
      </c>
      <c r="U22" s="20" t="s">
        <v>226</v>
      </c>
      <c r="V22" s="20" t="s">
        <v>226</v>
      </c>
      <c r="W22" s="20">
        <v>42</v>
      </c>
      <c r="X22" s="24">
        <v>39763</v>
      </c>
      <c r="Y22" s="89">
        <v>3</v>
      </c>
      <c r="Z22" s="26" t="s">
        <v>323</v>
      </c>
      <c r="AA22" s="26">
        <v>2</v>
      </c>
      <c r="AB22" s="99">
        <v>1</v>
      </c>
      <c r="AC22" s="99">
        <v>1</v>
      </c>
      <c r="AD22" s="20">
        <v>0.1</v>
      </c>
      <c r="AE22" s="21" t="s">
        <v>309</v>
      </c>
      <c r="AF22" s="20" t="s">
        <v>226</v>
      </c>
      <c r="AG22" s="20" t="s">
        <v>226</v>
      </c>
    </row>
    <row r="23" spans="1:34" x14ac:dyDescent="0.2">
      <c r="A23" s="139" t="s">
        <v>29</v>
      </c>
      <c r="B23" s="139" t="s">
        <v>573</v>
      </c>
      <c r="C23" s="6">
        <v>39778</v>
      </c>
      <c r="D23" s="7" t="s">
        <v>88</v>
      </c>
      <c r="E23" s="7" t="s">
        <v>89</v>
      </c>
      <c r="F23" s="7" t="s">
        <v>8</v>
      </c>
      <c r="G23" s="7">
        <v>2</v>
      </c>
      <c r="H23" s="7">
        <v>1</v>
      </c>
      <c r="I23" s="7">
        <v>1</v>
      </c>
      <c r="J23" s="7" t="s">
        <v>227</v>
      </c>
      <c r="K23" s="6">
        <v>12538</v>
      </c>
      <c r="L23" s="92">
        <v>74</v>
      </c>
      <c r="M23" s="7">
        <v>180</v>
      </c>
      <c r="N23" s="7">
        <v>85</v>
      </c>
      <c r="O23" s="106">
        <v>26.23456790123457</v>
      </c>
      <c r="P23" s="6">
        <v>37637</v>
      </c>
      <c r="Q23" s="7">
        <v>0</v>
      </c>
      <c r="R23" s="7" t="s">
        <v>254</v>
      </c>
      <c r="S23" s="7" t="s">
        <v>224</v>
      </c>
      <c r="T23" s="7" t="s">
        <v>225</v>
      </c>
      <c r="U23" s="7">
        <v>40</v>
      </c>
      <c r="V23" s="7">
        <v>55</v>
      </c>
      <c r="W23" s="7" t="s">
        <v>226</v>
      </c>
      <c r="X23" s="6">
        <v>39778</v>
      </c>
      <c r="Y23" s="94">
        <v>5</v>
      </c>
      <c r="Z23" s="7">
        <v>2</v>
      </c>
      <c r="AA23" s="7">
        <v>1</v>
      </c>
      <c r="AB23" s="28" t="s">
        <v>310</v>
      </c>
      <c r="AC23" s="28" t="s">
        <v>313</v>
      </c>
      <c r="AD23" s="7" t="s">
        <v>226</v>
      </c>
      <c r="AE23" s="32" t="s">
        <v>327</v>
      </c>
      <c r="AF23" s="7" t="s">
        <v>226</v>
      </c>
      <c r="AG23" s="7" t="s">
        <v>379</v>
      </c>
    </row>
    <row r="24" spans="1:34" x14ac:dyDescent="0.2">
      <c r="A24" s="139" t="s">
        <v>30</v>
      </c>
      <c r="B24" s="139" t="s">
        <v>574</v>
      </c>
      <c r="C24" s="6">
        <v>39779</v>
      </c>
      <c r="D24" s="7" t="s">
        <v>91</v>
      </c>
      <c r="E24" s="7" t="s">
        <v>92</v>
      </c>
      <c r="F24" s="7" t="s">
        <v>93</v>
      </c>
      <c r="G24" s="7">
        <v>2</v>
      </c>
      <c r="H24" s="7">
        <v>2</v>
      </c>
      <c r="I24" s="7">
        <v>1</v>
      </c>
      <c r="J24" s="16" t="s">
        <v>223</v>
      </c>
      <c r="K24" s="6">
        <v>12131</v>
      </c>
      <c r="L24" s="92">
        <v>75</v>
      </c>
      <c r="M24" s="7">
        <v>165</v>
      </c>
      <c r="N24" s="7">
        <v>81</v>
      </c>
      <c r="O24" s="106">
        <v>29.752066115702476</v>
      </c>
      <c r="P24" s="6">
        <v>35727</v>
      </c>
      <c r="Q24" s="7">
        <v>0</v>
      </c>
      <c r="R24" s="16" t="s">
        <v>229</v>
      </c>
      <c r="S24" s="16" t="s">
        <v>224</v>
      </c>
      <c r="T24" s="16" t="s">
        <v>225</v>
      </c>
      <c r="U24" s="16">
        <v>48</v>
      </c>
      <c r="V24" s="7">
        <v>55</v>
      </c>
      <c r="W24" s="16" t="s">
        <v>226</v>
      </c>
      <c r="X24" s="6">
        <v>39779</v>
      </c>
      <c r="Y24" s="94">
        <v>11</v>
      </c>
      <c r="Z24" s="7">
        <v>1</v>
      </c>
      <c r="AA24" s="7">
        <v>0</v>
      </c>
      <c r="AB24" s="28" t="s">
        <v>310</v>
      </c>
      <c r="AC24" s="28" t="s">
        <v>313</v>
      </c>
      <c r="AD24" s="7" t="s">
        <v>226</v>
      </c>
      <c r="AE24" s="30" t="s">
        <v>309</v>
      </c>
      <c r="AF24" s="30" t="s">
        <v>226</v>
      </c>
      <c r="AG24" s="32" t="s">
        <v>226</v>
      </c>
    </row>
    <row r="25" spans="1:34" x14ac:dyDescent="0.2">
      <c r="A25" s="137" t="s">
        <v>31</v>
      </c>
      <c r="B25" s="137" t="s">
        <v>575</v>
      </c>
      <c r="C25" s="24">
        <v>39780</v>
      </c>
      <c r="D25" s="20" t="s">
        <v>95</v>
      </c>
      <c r="E25" s="20" t="s">
        <v>96</v>
      </c>
      <c r="F25" s="20" t="s">
        <v>8</v>
      </c>
      <c r="G25" s="20">
        <v>1</v>
      </c>
      <c r="H25" s="20">
        <v>2</v>
      </c>
      <c r="I25" s="20">
        <v>3</v>
      </c>
      <c r="J25" s="20" t="s">
        <v>223</v>
      </c>
      <c r="K25" s="24">
        <v>16463</v>
      </c>
      <c r="L25" s="96">
        <v>63</v>
      </c>
      <c r="M25" s="20">
        <v>168</v>
      </c>
      <c r="N25" s="20">
        <v>84</v>
      </c>
      <c r="O25" s="107">
        <v>29.761904761904759</v>
      </c>
      <c r="P25" s="24">
        <v>34824</v>
      </c>
      <c r="Q25" s="20">
        <v>0</v>
      </c>
      <c r="R25" s="20" t="s">
        <v>228</v>
      </c>
      <c r="S25" s="20" t="s">
        <v>225</v>
      </c>
      <c r="T25" s="20" t="s">
        <v>224</v>
      </c>
      <c r="U25" s="20" t="s">
        <v>226</v>
      </c>
      <c r="V25" s="20" t="s">
        <v>226</v>
      </c>
      <c r="W25" s="20">
        <v>90</v>
      </c>
      <c r="X25" s="24">
        <v>39780</v>
      </c>
      <c r="Y25" s="89">
        <v>13</v>
      </c>
      <c r="Z25" s="20">
        <v>1</v>
      </c>
      <c r="AA25" s="20">
        <v>0</v>
      </c>
      <c r="AB25" s="28">
        <v>2</v>
      </c>
      <c r="AC25" s="28">
        <v>2</v>
      </c>
      <c r="AD25" s="7">
        <v>1.9450000000000001</v>
      </c>
      <c r="AE25" s="30" t="s">
        <v>307</v>
      </c>
      <c r="AF25" s="30" t="s">
        <v>380</v>
      </c>
      <c r="AG25" s="32" t="s">
        <v>226</v>
      </c>
    </row>
    <row r="26" spans="1:34" s="52" customFormat="1" x14ac:dyDescent="0.2">
      <c r="A26" s="137" t="s">
        <v>32</v>
      </c>
      <c r="B26" s="137" t="s">
        <v>576</v>
      </c>
      <c r="C26" s="22">
        <v>39784</v>
      </c>
      <c r="D26" s="23" t="s">
        <v>98</v>
      </c>
      <c r="E26" s="23" t="s">
        <v>99</v>
      </c>
      <c r="F26" s="23" t="s">
        <v>8</v>
      </c>
      <c r="G26" s="23">
        <v>1</v>
      </c>
      <c r="H26" s="23">
        <v>1</v>
      </c>
      <c r="I26" s="20">
        <v>4</v>
      </c>
      <c r="J26" s="26" t="s">
        <v>227</v>
      </c>
      <c r="K26" s="24">
        <v>23731</v>
      </c>
      <c r="L26" s="96">
        <v>45</v>
      </c>
      <c r="M26" s="20">
        <v>192</v>
      </c>
      <c r="N26" s="20">
        <v>140</v>
      </c>
      <c r="O26" s="107">
        <v>37.977430555555557</v>
      </c>
      <c r="P26" s="24">
        <v>36375</v>
      </c>
      <c r="Q26" s="20">
        <v>0</v>
      </c>
      <c r="R26" s="26" t="s">
        <v>228</v>
      </c>
      <c r="S26" s="26" t="s">
        <v>225</v>
      </c>
      <c r="T26" s="26" t="s">
        <v>224</v>
      </c>
      <c r="U26" s="26" t="s">
        <v>226</v>
      </c>
      <c r="V26" s="26" t="s">
        <v>226</v>
      </c>
      <c r="W26" s="20">
        <v>25</v>
      </c>
      <c r="X26" s="25">
        <v>39890</v>
      </c>
      <c r="Y26" s="96">
        <v>10</v>
      </c>
      <c r="Z26" s="20">
        <v>2</v>
      </c>
      <c r="AA26" s="20">
        <v>0</v>
      </c>
      <c r="AB26" s="99">
        <v>2</v>
      </c>
      <c r="AC26" s="99">
        <v>1</v>
      </c>
      <c r="AD26" s="20">
        <v>3.657</v>
      </c>
      <c r="AE26" s="21" t="s">
        <v>307</v>
      </c>
      <c r="AF26" s="21" t="s">
        <v>381</v>
      </c>
      <c r="AG26" s="21" t="s">
        <v>226</v>
      </c>
    </row>
    <row r="27" spans="1:34" s="52" customFormat="1" x14ac:dyDescent="0.2">
      <c r="A27" s="137" t="s">
        <v>84</v>
      </c>
      <c r="B27" s="137" t="s">
        <v>577</v>
      </c>
      <c r="C27" s="24">
        <v>39826</v>
      </c>
      <c r="D27" s="26" t="s">
        <v>102</v>
      </c>
      <c r="E27" s="26" t="s">
        <v>103</v>
      </c>
      <c r="F27" s="26" t="s">
        <v>104</v>
      </c>
      <c r="G27" s="20">
        <v>1</v>
      </c>
      <c r="H27" s="20">
        <v>0</v>
      </c>
      <c r="I27" s="20">
        <v>1</v>
      </c>
      <c r="J27" s="26" t="s">
        <v>223</v>
      </c>
      <c r="K27" s="24">
        <v>16233</v>
      </c>
      <c r="L27" s="96">
        <v>65</v>
      </c>
      <c r="M27" s="20">
        <v>170</v>
      </c>
      <c r="N27" s="20">
        <v>75</v>
      </c>
      <c r="O27" s="107">
        <v>25.951557093425603</v>
      </c>
      <c r="P27" s="24">
        <v>35443</v>
      </c>
      <c r="Q27" s="20">
        <v>1</v>
      </c>
      <c r="R27" s="26" t="s">
        <v>228</v>
      </c>
      <c r="S27" s="26" t="s">
        <v>225</v>
      </c>
      <c r="T27" s="26" t="s">
        <v>224</v>
      </c>
      <c r="U27" s="26" t="s">
        <v>226</v>
      </c>
      <c r="V27" s="26" t="s">
        <v>226</v>
      </c>
      <c r="W27" s="20">
        <v>72</v>
      </c>
      <c r="X27" s="24">
        <v>39826</v>
      </c>
      <c r="Y27" s="89">
        <v>12</v>
      </c>
      <c r="Z27" s="20">
        <v>1</v>
      </c>
      <c r="AA27" s="20">
        <v>0</v>
      </c>
      <c r="AB27" s="99">
        <v>2</v>
      </c>
      <c r="AC27" s="99">
        <v>2</v>
      </c>
      <c r="AD27" s="20">
        <v>3.105</v>
      </c>
      <c r="AE27" s="21" t="s">
        <v>309</v>
      </c>
      <c r="AF27" s="21" t="s">
        <v>226</v>
      </c>
      <c r="AG27" s="21" t="s">
        <v>226</v>
      </c>
    </row>
    <row r="28" spans="1:34" x14ac:dyDescent="0.2">
      <c r="A28" s="137" t="s">
        <v>87</v>
      </c>
      <c r="B28" s="137">
        <v>126</v>
      </c>
      <c r="C28" s="24">
        <v>40121</v>
      </c>
      <c r="D28" s="26" t="s">
        <v>112</v>
      </c>
      <c r="E28" s="25" t="s">
        <v>132</v>
      </c>
      <c r="F28" s="26" t="s">
        <v>104</v>
      </c>
      <c r="G28" s="20">
        <v>1</v>
      </c>
      <c r="H28" s="20">
        <v>2</v>
      </c>
      <c r="I28" s="20">
        <v>1</v>
      </c>
      <c r="J28" s="20" t="s">
        <v>227</v>
      </c>
      <c r="K28" s="24">
        <v>17558</v>
      </c>
      <c r="L28" s="96">
        <v>61</v>
      </c>
      <c r="M28" s="20">
        <v>183</v>
      </c>
      <c r="N28" s="20">
        <v>94</v>
      </c>
      <c r="O28" s="107">
        <v>28.068918152229088</v>
      </c>
      <c r="P28" s="24">
        <v>36333</v>
      </c>
      <c r="Q28" s="20">
        <v>0</v>
      </c>
      <c r="R28" s="20" t="s">
        <v>228</v>
      </c>
      <c r="S28" s="20" t="s">
        <v>225</v>
      </c>
      <c r="T28" s="20" t="s">
        <v>224</v>
      </c>
      <c r="U28" s="20" t="s">
        <v>226</v>
      </c>
      <c r="V28" s="20" t="s">
        <v>226</v>
      </c>
      <c r="W28" s="20">
        <v>89</v>
      </c>
      <c r="X28" s="24">
        <v>40121</v>
      </c>
      <c r="Y28" s="89">
        <v>10</v>
      </c>
      <c r="Z28" s="20">
        <v>1</v>
      </c>
      <c r="AA28" s="20">
        <v>0</v>
      </c>
      <c r="AB28" s="27">
        <v>3</v>
      </c>
      <c r="AC28" s="28">
        <v>1</v>
      </c>
      <c r="AD28" s="7">
        <v>2.4</v>
      </c>
      <c r="AE28" s="30" t="s">
        <v>309</v>
      </c>
      <c r="AF28" s="30" t="s">
        <v>226</v>
      </c>
      <c r="AG28" s="32" t="s">
        <v>226</v>
      </c>
    </row>
    <row r="29" spans="1:34" x14ac:dyDescent="0.2">
      <c r="A29" s="137" t="s">
        <v>90</v>
      </c>
      <c r="B29" s="137" t="s">
        <v>578</v>
      </c>
      <c r="C29" s="24">
        <v>40128</v>
      </c>
      <c r="D29" s="20" t="s">
        <v>105</v>
      </c>
      <c r="E29" s="20" t="s">
        <v>108</v>
      </c>
      <c r="F29" s="20" t="s">
        <v>104</v>
      </c>
      <c r="G29" s="20">
        <v>1</v>
      </c>
      <c r="H29" s="20">
        <v>2</v>
      </c>
      <c r="I29" s="20">
        <v>3</v>
      </c>
      <c r="J29" s="20" t="s">
        <v>223</v>
      </c>
      <c r="K29" s="24">
        <v>16963</v>
      </c>
      <c r="L29" s="96">
        <v>63</v>
      </c>
      <c r="M29" s="20">
        <v>164</v>
      </c>
      <c r="N29" s="20">
        <v>59</v>
      </c>
      <c r="O29" s="107">
        <v>21.936347412254612</v>
      </c>
      <c r="P29" s="24">
        <v>34668</v>
      </c>
      <c r="Q29" s="20">
        <v>0</v>
      </c>
      <c r="R29" s="20" t="s">
        <v>228</v>
      </c>
      <c r="S29" s="20" t="s">
        <v>225</v>
      </c>
      <c r="T29" s="20" t="s">
        <v>224</v>
      </c>
      <c r="U29" s="20" t="s">
        <v>226</v>
      </c>
      <c r="V29" s="20" t="s">
        <v>226</v>
      </c>
      <c r="W29" s="20">
        <v>68</v>
      </c>
      <c r="X29" s="24">
        <v>40128</v>
      </c>
      <c r="Y29" s="89">
        <v>15</v>
      </c>
      <c r="Z29" s="20">
        <v>1</v>
      </c>
      <c r="AA29" s="20">
        <v>0</v>
      </c>
      <c r="AB29" s="28">
        <v>1</v>
      </c>
      <c r="AC29" s="28">
        <v>1</v>
      </c>
      <c r="AD29" s="7">
        <v>1.556</v>
      </c>
      <c r="AE29" s="30" t="s">
        <v>309</v>
      </c>
      <c r="AF29" s="30" t="s">
        <v>226</v>
      </c>
      <c r="AG29" s="32" t="s">
        <v>226</v>
      </c>
    </row>
    <row r="30" spans="1:34" x14ac:dyDescent="0.2">
      <c r="A30" s="137" t="s">
        <v>94</v>
      </c>
      <c r="B30" s="137">
        <v>131</v>
      </c>
      <c r="C30" s="24">
        <v>40191</v>
      </c>
      <c r="D30" s="20" t="s">
        <v>113</v>
      </c>
      <c r="E30" s="24" t="s">
        <v>133</v>
      </c>
      <c r="F30" s="20" t="s">
        <v>114</v>
      </c>
      <c r="G30" s="20">
        <v>1</v>
      </c>
      <c r="H30" s="20">
        <v>2</v>
      </c>
      <c r="I30" s="20">
        <v>1</v>
      </c>
      <c r="J30" s="26" t="s">
        <v>223</v>
      </c>
      <c r="K30" s="24">
        <v>13490</v>
      </c>
      <c r="L30" s="96">
        <v>74</v>
      </c>
      <c r="M30" s="20">
        <v>164</v>
      </c>
      <c r="N30" s="20">
        <v>86</v>
      </c>
      <c r="O30" s="107">
        <v>31.975014872099937</v>
      </c>
      <c r="P30" s="24">
        <v>35647</v>
      </c>
      <c r="Q30" s="20">
        <v>1</v>
      </c>
      <c r="R30" s="26" t="s">
        <v>239</v>
      </c>
      <c r="S30" s="26" t="s">
        <v>225</v>
      </c>
      <c r="T30" s="26" t="s">
        <v>225</v>
      </c>
      <c r="U30" s="26" t="s">
        <v>226</v>
      </c>
      <c r="V30" s="26" t="s">
        <v>226</v>
      </c>
      <c r="W30" s="20">
        <v>85</v>
      </c>
      <c r="X30" s="24">
        <v>40191</v>
      </c>
      <c r="Y30" s="89">
        <v>13</v>
      </c>
      <c r="Z30" s="20">
        <v>1</v>
      </c>
      <c r="AA30" s="20">
        <v>1</v>
      </c>
      <c r="AB30" s="28">
        <v>1</v>
      </c>
      <c r="AC30" s="28">
        <v>1</v>
      </c>
      <c r="AD30" s="7">
        <v>2</v>
      </c>
      <c r="AE30" s="30" t="s">
        <v>309</v>
      </c>
      <c r="AF30" s="30" t="s">
        <v>226</v>
      </c>
      <c r="AG30" s="32" t="s">
        <v>226</v>
      </c>
    </row>
    <row r="31" spans="1:34" x14ac:dyDescent="0.2">
      <c r="A31" s="137" t="s">
        <v>97</v>
      </c>
      <c r="B31" s="137">
        <v>133</v>
      </c>
      <c r="C31" s="24">
        <v>40196</v>
      </c>
      <c r="D31" s="20" t="s">
        <v>115</v>
      </c>
      <c r="E31" s="24" t="s">
        <v>134</v>
      </c>
      <c r="F31" s="20" t="s">
        <v>114</v>
      </c>
      <c r="G31" s="20">
        <v>1</v>
      </c>
      <c r="H31" s="20">
        <v>2</v>
      </c>
      <c r="I31" s="20">
        <v>1</v>
      </c>
      <c r="J31" s="20" t="s">
        <v>227</v>
      </c>
      <c r="K31" s="24">
        <v>16949</v>
      </c>
      <c r="L31" s="96">
        <v>64</v>
      </c>
      <c r="M31" s="20">
        <v>176</v>
      </c>
      <c r="N31" s="20">
        <v>87</v>
      </c>
      <c r="O31" s="107">
        <v>28.086260330578515</v>
      </c>
      <c r="P31" s="24">
        <v>35513</v>
      </c>
      <c r="Q31" s="20">
        <v>0</v>
      </c>
      <c r="R31" s="20" t="s">
        <v>228</v>
      </c>
      <c r="S31" s="20" t="s">
        <v>225</v>
      </c>
      <c r="T31" s="20" t="s">
        <v>224</v>
      </c>
      <c r="U31" s="20" t="s">
        <v>226</v>
      </c>
      <c r="V31" s="20" t="s">
        <v>226</v>
      </c>
      <c r="W31" s="20">
        <v>72</v>
      </c>
      <c r="X31" s="24">
        <v>40196</v>
      </c>
      <c r="Y31" s="89">
        <v>13</v>
      </c>
      <c r="Z31" s="20">
        <v>1</v>
      </c>
      <c r="AA31" s="20">
        <v>0</v>
      </c>
      <c r="AB31" s="27">
        <v>1</v>
      </c>
      <c r="AC31" s="28">
        <v>1</v>
      </c>
      <c r="AD31" s="7">
        <v>1.7030000000000001</v>
      </c>
      <c r="AE31" s="30" t="s">
        <v>309</v>
      </c>
      <c r="AF31" s="30" t="s">
        <v>226</v>
      </c>
      <c r="AG31" s="32" t="s">
        <v>226</v>
      </c>
    </row>
    <row r="32" spans="1:34" s="52" customFormat="1" x14ac:dyDescent="0.2">
      <c r="A32" s="137" t="s">
        <v>116</v>
      </c>
      <c r="B32" s="137" t="s">
        <v>579</v>
      </c>
      <c r="C32" s="24">
        <v>40212</v>
      </c>
      <c r="D32" s="20" t="s">
        <v>106</v>
      </c>
      <c r="E32" s="20" t="s">
        <v>109</v>
      </c>
      <c r="F32" s="20" t="s">
        <v>111</v>
      </c>
      <c r="G32" s="20">
        <v>1</v>
      </c>
      <c r="H32" s="20">
        <v>1</v>
      </c>
      <c r="I32" s="20">
        <v>3</v>
      </c>
      <c r="J32" s="20" t="s">
        <v>223</v>
      </c>
      <c r="K32" s="24">
        <v>16973</v>
      </c>
      <c r="L32" s="96">
        <v>64</v>
      </c>
      <c r="M32" s="20">
        <v>164</v>
      </c>
      <c r="N32" s="20">
        <v>75</v>
      </c>
      <c r="O32" s="107">
        <v>27.885187388459251</v>
      </c>
      <c r="P32" s="24">
        <v>34143</v>
      </c>
      <c r="Q32" s="20">
        <v>0</v>
      </c>
      <c r="R32" s="20" t="s">
        <v>255</v>
      </c>
      <c r="S32" s="20" t="s">
        <v>225</v>
      </c>
      <c r="T32" s="26" t="s">
        <v>225</v>
      </c>
      <c r="U32" s="20" t="s">
        <v>226</v>
      </c>
      <c r="V32" s="20" t="s">
        <v>226</v>
      </c>
      <c r="W32" s="20">
        <v>48</v>
      </c>
      <c r="X32" s="24">
        <v>40212</v>
      </c>
      <c r="Y32" s="89">
        <v>17</v>
      </c>
      <c r="Z32" s="20">
        <v>4</v>
      </c>
      <c r="AA32" s="20">
        <v>0</v>
      </c>
      <c r="AB32" s="99">
        <v>1</v>
      </c>
      <c r="AC32" s="99">
        <v>2</v>
      </c>
      <c r="AD32" s="26" t="s">
        <v>324</v>
      </c>
      <c r="AE32" s="21" t="s">
        <v>309</v>
      </c>
      <c r="AF32" s="21" t="s">
        <v>226</v>
      </c>
      <c r="AG32" s="21" t="s">
        <v>325</v>
      </c>
    </row>
    <row r="33" spans="1:35" s="52" customFormat="1" x14ac:dyDescent="0.2">
      <c r="A33" s="137" t="s">
        <v>117</v>
      </c>
      <c r="B33" s="137">
        <v>136</v>
      </c>
      <c r="C33" s="24">
        <v>40219</v>
      </c>
      <c r="D33" s="20" t="s">
        <v>119</v>
      </c>
      <c r="E33" s="24" t="s">
        <v>135</v>
      </c>
      <c r="F33" s="20" t="s">
        <v>120</v>
      </c>
      <c r="G33" s="20">
        <v>1</v>
      </c>
      <c r="H33" s="20">
        <v>1</v>
      </c>
      <c r="I33" s="20">
        <v>1</v>
      </c>
      <c r="J33" s="20" t="s">
        <v>223</v>
      </c>
      <c r="K33" s="24">
        <v>13006</v>
      </c>
      <c r="L33" s="96">
        <v>75</v>
      </c>
      <c r="M33" s="20">
        <v>163</v>
      </c>
      <c r="N33" s="20">
        <v>110</v>
      </c>
      <c r="O33" s="107">
        <v>41.401633482630139</v>
      </c>
      <c r="P33" s="24">
        <v>38792</v>
      </c>
      <c r="Q33" s="20">
        <v>1</v>
      </c>
      <c r="R33" s="20" t="s">
        <v>328</v>
      </c>
      <c r="S33" s="20" t="s">
        <v>224</v>
      </c>
      <c r="T33" s="20" t="s">
        <v>225</v>
      </c>
      <c r="U33" s="20" t="s">
        <v>226</v>
      </c>
      <c r="V33" s="20" t="s">
        <v>226</v>
      </c>
      <c r="W33" s="20">
        <v>35</v>
      </c>
      <c r="X33" s="24">
        <v>40219</v>
      </c>
      <c r="Y33" s="89">
        <v>4</v>
      </c>
      <c r="Z33" s="20">
        <v>2</v>
      </c>
      <c r="AA33" s="20">
        <v>1</v>
      </c>
      <c r="AB33" s="99">
        <v>4</v>
      </c>
      <c r="AC33" s="99">
        <v>2</v>
      </c>
      <c r="AD33" s="20">
        <v>0.375</v>
      </c>
      <c r="AE33" s="20" t="s">
        <v>309</v>
      </c>
      <c r="AF33" s="20" t="s">
        <v>226</v>
      </c>
      <c r="AG33" s="20" t="s">
        <v>226</v>
      </c>
      <c r="AH33" s="52" t="s">
        <v>317</v>
      </c>
    </row>
    <row r="34" spans="1:35" s="52" customFormat="1" x14ac:dyDescent="0.2">
      <c r="A34" s="137" t="s">
        <v>118</v>
      </c>
      <c r="B34" s="137" t="s">
        <v>580</v>
      </c>
      <c r="C34" s="24">
        <v>40240</v>
      </c>
      <c r="D34" s="20" t="s">
        <v>107</v>
      </c>
      <c r="E34" s="20" t="s">
        <v>110</v>
      </c>
      <c r="F34" s="20" t="s">
        <v>104</v>
      </c>
      <c r="G34" s="20">
        <v>1</v>
      </c>
      <c r="H34" s="20">
        <v>0</v>
      </c>
      <c r="I34" s="20">
        <v>2</v>
      </c>
      <c r="J34" s="20" t="s">
        <v>223</v>
      </c>
      <c r="K34" s="24">
        <v>17819</v>
      </c>
      <c r="L34" s="96">
        <v>62</v>
      </c>
      <c r="M34" s="20">
        <v>168</v>
      </c>
      <c r="N34" s="20">
        <v>103</v>
      </c>
      <c r="O34" s="107">
        <v>36.493764172335602</v>
      </c>
      <c r="P34" s="24">
        <v>35766</v>
      </c>
      <c r="Q34" s="20">
        <v>0</v>
      </c>
      <c r="R34" s="20" t="s">
        <v>228</v>
      </c>
      <c r="S34" s="20" t="s">
        <v>225</v>
      </c>
      <c r="T34" s="20" t="s">
        <v>224</v>
      </c>
      <c r="U34" s="20" t="s">
        <v>226</v>
      </c>
      <c r="V34" s="20" t="s">
        <v>226</v>
      </c>
      <c r="W34" s="20">
        <v>66</v>
      </c>
      <c r="X34" s="24">
        <v>40240</v>
      </c>
      <c r="Y34" s="89">
        <v>13</v>
      </c>
      <c r="Z34" s="20">
        <v>1</v>
      </c>
      <c r="AA34" s="20">
        <v>1</v>
      </c>
      <c r="AB34" s="99">
        <v>1</v>
      </c>
      <c r="AC34" s="99">
        <v>2</v>
      </c>
      <c r="AD34" s="20">
        <v>1.556</v>
      </c>
      <c r="AE34" s="20" t="s">
        <v>327</v>
      </c>
      <c r="AF34" s="20" t="s">
        <v>226</v>
      </c>
      <c r="AG34" s="20" t="s">
        <v>382</v>
      </c>
      <c r="AI34" s="52" t="s">
        <v>256</v>
      </c>
    </row>
    <row r="35" spans="1:35" s="52" customFormat="1" x14ac:dyDescent="0.2">
      <c r="A35" s="137" t="s">
        <v>122</v>
      </c>
      <c r="B35" s="137">
        <v>140</v>
      </c>
      <c r="C35" s="24">
        <v>40241</v>
      </c>
      <c r="D35" s="20" t="s">
        <v>121</v>
      </c>
      <c r="E35" s="24" t="s">
        <v>136</v>
      </c>
      <c r="F35" s="20" t="s">
        <v>114</v>
      </c>
      <c r="G35" s="20">
        <v>1</v>
      </c>
      <c r="H35" s="20">
        <v>0</v>
      </c>
      <c r="I35" s="20">
        <v>1</v>
      </c>
      <c r="J35" s="20" t="s">
        <v>223</v>
      </c>
      <c r="K35" s="24">
        <v>12902</v>
      </c>
      <c r="L35" s="96">
        <v>75</v>
      </c>
      <c r="M35" s="20">
        <v>165</v>
      </c>
      <c r="N35" s="20">
        <v>83</v>
      </c>
      <c r="O35" s="107">
        <v>30.486685032139579</v>
      </c>
      <c r="P35" s="24">
        <v>35158</v>
      </c>
      <c r="Q35" s="20">
        <v>0</v>
      </c>
      <c r="R35" s="20" t="s">
        <v>232</v>
      </c>
      <c r="S35" s="20" t="s">
        <v>329</v>
      </c>
      <c r="T35" s="20" t="s">
        <v>225</v>
      </c>
      <c r="U35" s="20" t="s">
        <v>226</v>
      </c>
      <c r="V35" s="20" t="s">
        <v>226</v>
      </c>
      <c r="W35" s="20">
        <v>48</v>
      </c>
      <c r="X35" s="24">
        <v>40241</v>
      </c>
      <c r="Y35" s="89">
        <v>14</v>
      </c>
      <c r="Z35" s="20">
        <v>4</v>
      </c>
      <c r="AA35" s="20">
        <v>1</v>
      </c>
      <c r="AB35" s="99">
        <v>2</v>
      </c>
      <c r="AC35" s="99">
        <v>1</v>
      </c>
      <c r="AD35" s="20">
        <v>0.33300000000000002</v>
      </c>
      <c r="AE35" s="20" t="s">
        <v>307</v>
      </c>
      <c r="AF35" s="20" t="s">
        <v>383</v>
      </c>
      <c r="AG35" s="20" t="s">
        <v>226</v>
      </c>
    </row>
    <row r="36" spans="1:35" x14ac:dyDescent="0.2">
      <c r="A36" s="140" t="s">
        <v>123</v>
      </c>
      <c r="B36" s="140" t="s">
        <v>581</v>
      </c>
      <c r="C36" s="19">
        <v>40247</v>
      </c>
      <c r="D36" s="33" t="s">
        <v>126</v>
      </c>
      <c r="E36" s="53" t="s">
        <v>137</v>
      </c>
      <c r="F36" s="16" t="s">
        <v>120</v>
      </c>
      <c r="G36" s="15">
        <v>2</v>
      </c>
      <c r="H36" s="7">
        <v>1</v>
      </c>
      <c r="I36" s="7">
        <v>1</v>
      </c>
      <c r="J36" s="7" t="s">
        <v>227</v>
      </c>
      <c r="K36" s="6">
        <v>12174</v>
      </c>
      <c r="L36" s="92">
        <v>77</v>
      </c>
      <c r="M36" s="7">
        <v>170</v>
      </c>
      <c r="N36" s="7">
        <v>93</v>
      </c>
      <c r="O36" s="106">
        <v>32.179930795847753</v>
      </c>
      <c r="P36" s="6">
        <v>35195</v>
      </c>
      <c r="Q36" s="7">
        <v>0</v>
      </c>
      <c r="R36" s="7" t="s">
        <v>229</v>
      </c>
      <c r="S36" s="7" t="s">
        <v>224</v>
      </c>
      <c r="T36" s="7" t="s">
        <v>225</v>
      </c>
      <c r="U36" s="7">
        <v>45</v>
      </c>
      <c r="V36" s="7">
        <v>45</v>
      </c>
      <c r="W36" s="7" t="s">
        <v>226</v>
      </c>
      <c r="X36" s="6">
        <v>40247</v>
      </c>
      <c r="Y36" s="94">
        <v>14</v>
      </c>
      <c r="Z36" s="7">
        <v>2</v>
      </c>
      <c r="AA36" s="7">
        <v>0</v>
      </c>
      <c r="AB36" s="27" t="s">
        <v>310</v>
      </c>
      <c r="AC36" s="28" t="s">
        <v>313</v>
      </c>
      <c r="AD36" s="46" t="s">
        <v>226</v>
      </c>
      <c r="AE36" s="30" t="s">
        <v>309</v>
      </c>
      <c r="AF36" s="30" t="s">
        <v>226</v>
      </c>
      <c r="AG36" s="32" t="s">
        <v>226</v>
      </c>
    </row>
    <row r="37" spans="1:35" s="52" customFormat="1" x14ac:dyDescent="0.2">
      <c r="A37" s="137" t="s">
        <v>125</v>
      </c>
      <c r="B37" s="137" t="s">
        <v>488</v>
      </c>
      <c r="C37" s="24">
        <v>40252</v>
      </c>
      <c r="D37" s="20" t="s">
        <v>124</v>
      </c>
      <c r="E37" s="25" t="s">
        <v>138</v>
      </c>
      <c r="F37" s="20" t="s">
        <v>120</v>
      </c>
      <c r="G37" s="20">
        <v>1</v>
      </c>
      <c r="H37" s="20">
        <v>1</v>
      </c>
      <c r="I37" s="20">
        <v>1</v>
      </c>
      <c r="J37" s="26" t="s">
        <v>223</v>
      </c>
      <c r="K37" s="24">
        <v>16616</v>
      </c>
      <c r="L37" s="96">
        <v>65</v>
      </c>
      <c r="M37" s="20">
        <v>163</v>
      </c>
      <c r="N37" s="20">
        <v>98</v>
      </c>
      <c r="O37" s="107">
        <v>36.885091648161392</v>
      </c>
      <c r="P37" s="24">
        <v>38547</v>
      </c>
      <c r="Q37" s="20">
        <v>2</v>
      </c>
      <c r="R37" s="26" t="s">
        <v>245</v>
      </c>
      <c r="S37" s="21" t="s">
        <v>329</v>
      </c>
      <c r="T37" s="26" t="s">
        <v>225</v>
      </c>
      <c r="U37" s="26" t="s">
        <v>226</v>
      </c>
      <c r="V37" s="26" t="s">
        <v>226</v>
      </c>
      <c r="W37" s="20">
        <v>43</v>
      </c>
      <c r="X37" s="24">
        <v>40252</v>
      </c>
      <c r="Y37" s="89">
        <v>5</v>
      </c>
      <c r="Z37" s="20">
        <v>2</v>
      </c>
      <c r="AA37" s="20">
        <v>0</v>
      </c>
      <c r="AB37" s="99">
        <v>1</v>
      </c>
      <c r="AC37" s="99">
        <v>1</v>
      </c>
      <c r="AD37" s="20">
        <v>0.11700000000000001</v>
      </c>
      <c r="AE37" s="21" t="s">
        <v>327</v>
      </c>
      <c r="AF37" s="21" t="s">
        <v>226</v>
      </c>
      <c r="AG37" s="21" t="s">
        <v>384</v>
      </c>
    </row>
    <row r="38" spans="1:35" s="52" customFormat="1" x14ac:dyDescent="0.2">
      <c r="A38" s="143" t="s">
        <v>176</v>
      </c>
      <c r="B38" s="143" t="s">
        <v>489</v>
      </c>
      <c r="C38" s="45">
        <v>40254</v>
      </c>
      <c r="D38" s="21" t="s">
        <v>139</v>
      </c>
      <c r="E38" s="21" t="s">
        <v>140</v>
      </c>
      <c r="F38" s="21" t="s">
        <v>104</v>
      </c>
      <c r="G38" s="20">
        <v>1</v>
      </c>
      <c r="H38" s="20">
        <v>1</v>
      </c>
      <c r="I38" s="20">
        <v>3</v>
      </c>
      <c r="J38" s="20" t="s">
        <v>223</v>
      </c>
      <c r="K38" s="24">
        <v>17583</v>
      </c>
      <c r="L38" s="96">
        <v>62</v>
      </c>
      <c r="M38" s="20">
        <v>164</v>
      </c>
      <c r="N38" s="20">
        <v>88</v>
      </c>
      <c r="O38" s="107">
        <v>32.718619869125519</v>
      </c>
      <c r="P38" s="24">
        <v>35220</v>
      </c>
      <c r="Q38" s="20">
        <v>1</v>
      </c>
      <c r="R38" s="20" t="s">
        <v>228</v>
      </c>
      <c r="S38" s="20" t="s">
        <v>225</v>
      </c>
      <c r="T38" s="20" t="s">
        <v>224</v>
      </c>
      <c r="U38" s="20" t="s">
        <v>226</v>
      </c>
      <c r="V38" s="20" t="s">
        <v>226</v>
      </c>
      <c r="W38" s="20">
        <v>88</v>
      </c>
      <c r="X38" s="24">
        <v>40254</v>
      </c>
      <c r="Y38" s="89">
        <v>14</v>
      </c>
      <c r="Z38" s="20">
        <v>1</v>
      </c>
      <c r="AA38" s="20">
        <v>0</v>
      </c>
      <c r="AB38" s="99">
        <v>1</v>
      </c>
      <c r="AC38" s="99">
        <v>1</v>
      </c>
      <c r="AD38" s="20">
        <v>1.9450000000000001</v>
      </c>
      <c r="AE38" s="21" t="s">
        <v>327</v>
      </c>
      <c r="AF38" s="21" t="s">
        <v>226</v>
      </c>
      <c r="AG38" s="21" t="s">
        <v>384</v>
      </c>
    </row>
    <row r="39" spans="1:35" s="52" customFormat="1" x14ac:dyDescent="0.2">
      <c r="A39" s="99" t="s">
        <v>419</v>
      </c>
      <c r="B39" s="99" t="s">
        <v>418</v>
      </c>
      <c r="C39" s="24">
        <v>40275</v>
      </c>
      <c r="D39" s="20" t="s">
        <v>385</v>
      </c>
      <c r="E39" s="20" t="s">
        <v>386</v>
      </c>
      <c r="F39" s="20" t="s">
        <v>104</v>
      </c>
      <c r="G39" s="20">
        <v>1</v>
      </c>
      <c r="H39" s="20">
        <v>0</v>
      </c>
      <c r="I39" s="20">
        <v>3</v>
      </c>
      <c r="J39" s="20" t="s">
        <v>223</v>
      </c>
      <c r="K39" s="24">
        <v>22229</v>
      </c>
      <c r="L39" s="96">
        <v>50</v>
      </c>
      <c r="M39" s="20">
        <v>164</v>
      </c>
      <c r="N39" s="20">
        <v>65</v>
      </c>
      <c r="O39" s="107">
        <v>24.16716240333135</v>
      </c>
      <c r="P39" s="24">
        <v>36681</v>
      </c>
      <c r="Q39" s="20">
        <v>0</v>
      </c>
      <c r="R39" s="20" t="s">
        <v>257</v>
      </c>
      <c r="S39" s="20" t="s">
        <v>225</v>
      </c>
      <c r="T39" s="20" t="s">
        <v>225</v>
      </c>
      <c r="U39" s="20"/>
      <c r="V39" s="20"/>
      <c r="W39" s="20">
        <v>58</v>
      </c>
      <c r="X39" s="24">
        <v>40275</v>
      </c>
      <c r="Y39" s="89">
        <v>10</v>
      </c>
      <c r="Z39" s="20">
        <v>1</v>
      </c>
      <c r="AA39" s="20">
        <v>2</v>
      </c>
      <c r="AB39" s="99">
        <v>1</v>
      </c>
      <c r="AC39" s="99">
        <v>2</v>
      </c>
      <c r="AD39" s="20">
        <v>2.2240000000000002</v>
      </c>
      <c r="AE39" s="20" t="s">
        <v>309</v>
      </c>
      <c r="AF39" s="20" t="s">
        <v>226</v>
      </c>
      <c r="AG39" s="20" t="s">
        <v>226</v>
      </c>
    </row>
    <row r="40" spans="1:35" s="52" customFormat="1" x14ac:dyDescent="0.2">
      <c r="A40" s="99" t="s">
        <v>421</v>
      </c>
      <c r="B40" s="99" t="s">
        <v>420</v>
      </c>
      <c r="C40" s="45">
        <v>40266</v>
      </c>
      <c r="D40" s="21" t="s">
        <v>141</v>
      </c>
      <c r="E40" s="21" t="s">
        <v>142</v>
      </c>
      <c r="F40" s="21" t="s">
        <v>104</v>
      </c>
      <c r="G40" s="20">
        <v>1</v>
      </c>
      <c r="H40" s="20">
        <v>1</v>
      </c>
      <c r="I40" s="20">
        <v>1</v>
      </c>
      <c r="J40" s="20" t="s">
        <v>223</v>
      </c>
      <c r="K40" s="24">
        <v>8849</v>
      </c>
      <c r="L40" s="89">
        <v>86</v>
      </c>
      <c r="M40" s="20">
        <v>159</v>
      </c>
      <c r="N40" s="20">
        <v>62</v>
      </c>
      <c r="O40" s="107">
        <v>24.524346347059058</v>
      </c>
      <c r="P40" s="24">
        <v>34500</v>
      </c>
      <c r="Q40" s="20">
        <v>0</v>
      </c>
      <c r="R40" s="20" t="s">
        <v>230</v>
      </c>
      <c r="S40" s="20" t="s">
        <v>224</v>
      </c>
      <c r="T40" s="20" t="s">
        <v>225</v>
      </c>
      <c r="U40" s="20" t="s">
        <v>226</v>
      </c>
      <c r="V40" s="20" t="s">
        <v>226</v>
      </c>
      <c r="W40" s="20">
        <v>58</v>
      </c>
      <c r="X40" s="24">
        <v>40266</v>
      </c>
      <c r="Y40" s="89">
        <v>16</v>
      </c>
      <c r="Z40" s="20">
        <v>2</v>
      </c>
      <c r="AA40" s="20">
        <v>0</v>
      </c>
      <c r="AB40" s="99">
        <v>3</v>
      </c>
      <c r="AC40" s="99">
        <v>2</v>
      </c>
      <c r="AD40" s="20">
        <v>1.3660000000000001</v>
      </c>
      <c r="AE40" s="21" t="s">
        <v>309</v>
      </c>
      <c r="AF40" s="21" t="s">
        <v>226</v>
      </c>
      <c r="AG40" s="21" t="s">
        <v>226</v>
      </c>
      <c r="AI40" s="52" t="s">
        <v>231</v>
      </c>
    </row>
    <row r="41" spans="1:35" s="52" customFormat="1" x14ac:dyDescent="0.2">
      <c r="A41" s="99" t="s">
        <v>422</v>
      </c>
      <c r="B41" s="99" t="s">
        <v>490</v>
      </c>
      <c r="C41" s="24">
        <v>40276</v>
      </c>
      <c r="D41" s="20" t="s">
        <v>387</v>
      </c>
      <c r="E41" s="20" t="s">
        <v>388</v>
      </c>
      <c r="F41" s="20" t="s">
        <v>149</v>
      </c>
      <c r="G41" s="20">
        <v>1</v>
      </c>
      <c r="H41" s="20">
        <v>1</v>
      </c>
      <c r="I41" s="20">
        <v>3</v>
      </c>
      <c r="J41" s="20" t="s">
        <v>223</v>
      </c>
      <c r="K41" s="24">
        <v>17639</v>
      </c>
      <c r="L41" s="89">
        <v>62</v>
      </c>
      <c r="M41" s="20">
        <v>153</v>
      </c>
      <c r="N41" s="20">
        <v>66</v>
      </c>
      <c r="O41" s="107">
        <v>28.19428424964757</v>
      </c>
      <c r="P41" s="24">
        <v>35557</v>
      </c>
      <c r="Q41" s="20">
        <v>0</v>
      </c>
      <c r="R41" s="20" t="s">
        <v>404</v>
      </c>
      <c r="S41" s="20" t="s">
        <v>225</v>
      </c>
      <c r="T41" s="20" t="s">
        <v>225</v>
      </c>
      <c r="U41" s="20"/>
      <c r="V41" s="20"/>
      <c r="W41" s="20">
        <v>46</v>
      </c>
      <c r="X41" s="24">
        <v>40276</v>
      </c>
      <c r="Y41" s="89">
        <v>13</v>
      </c>
      <c r="Z41" s="20">
        <v>4</v>
      </c>
      <c r="AA41" s="20">
        <v>2</v>
      </c>
      <c r="AB41" s="99">
        <v>2</v>
      </c>
      <c r="AC41" s="99">
        <v>2</v>
      </c>
      <c r="AD41" s="20">
        <v>1.1279999999999999</v>
      </c>
      <c r="AE41" s="20" t="s">
        <v>307</v>
      </c>
      <c r="AF41" s="20" t="s">
        <v>251</v>
      </c>
      <c r="AG41" s="20" t="s">
        <v>226</v>
      </c>
    </row>
    <row r="42" spans="1:35" s="52" customFormat="1" x14ac:dyDescent="0.2">
      <c r="A42" s="99" t="s">
        <v>423</v>
      </c>
      <c r="B42" s="99" t="s">
        <v>491</v>
      </c>
      <c r="C42" s="24">
        <v>40282</v>
      </c>
      <c r="D42" s="20" t="s">
        <v>389</v>
      </c>
      <c r="E42" s="20" t="s">
        <v>390</v>
      </c>
      <c r="F42" s="20" t="s">
        <v>104</v>
      </c>
      <c r="G42" s="20">
        <v>1</v>
      </c>
      <c r="H42" s="20">
        <v>1</v>
      </c>
      <c r="I42" s="20">
        <v>2</v>
      </c>
      <c r="J42" s="20" t="s">
        <v>223</v>
      </c>
      <c r="K42" s="24">
        <v>29039</v>
      </c>
      <c r="L42" s="89">
        <v>31</v>
      </c>
      <c r="M42" s="20">
        <v>170</v>
      </c>
      <c r="N42" s="20">
        <v>95</v>
      </c>
      <c r="O42" s="107">
        <v>32.871972318339104</v>
      </c>
      <c r="P42" s="24">
        <v>38979</v>
      </c>
      <c r="Q42" s="20">
        <v>2</v>
      </c>
      <c r="R42" s="20" t="s">
        <v>405</v>
      </c>
      <c r="S42" s="20" t="s">
        <v>225</v>
      </c>
      <c r="T42" s="20" t="s">
        <v>225</v>
      </c>
      <c r="U42" s="20"/>
      <c r="V42" s="20"/>
      <c r="W42" s="20">
        <v>48</v>
      </c>
      <c r="X42" s="24">
        <v>40282</v>
      </c>
      <c r="Y42" s="89">
        <v>4</v>
      </c>
      <c r="Z42" s="20">
        <v>2</v>
      </c>
      <c r="AA42" s="20">
        <v>3</v>
      </c>
      <c r="AB42" s="99">
        <v>3</v>
      </c>
      <c r="AC42" s="99">
        <v>1</v>
      </c>
      <c r="AD42" s="20">
        <v>8.3000000000000004E-2</v>
      </c>
      <c r="AE42" s="20" t="s">
        <v>309</v>
      </c>
      <c r="AF42" s="20" t="s">
        <v>226</v>
      </c>
      <c r="AG42" s="20" t="s">
        <v>226</v>
      </c>
    </row>
    <row r="43" spans="1:35" s="52" customFormat="1" x14ac:dyDescent="0.2">
      <c r="A43" s="99" t="s">
        <v>424</v>
      </c>
      <c r="B43" s="99" t="s">
        <v>492</v>
      </c>
      <c r="C43" s="45">
        <v>40311</v>
      </c>
      <c r="D43" s="21" t="s">
        <v>143</v>
      </c>
      <c r="E43" s="21" t="s">
        <v>144</v>
      </c>
      <c r="F43" s="21" t="s">
        <v>104</v>
      </c>
      <c r="G43" s="20">
        <v>1</v>
      </c>
      <c r="H43" s="20">
        <v>1</v>
      </c>
      <c r="I43" s="20">
        <v>5</v>
      </c>
      <c r="J43" s="20" t="s">
        <v>223</v>
      </c>
      <c r="K43" s="24">
        <v>25714</v>
      </c>
      <c r="L43" s="89">
        <v>40</v>
      </c>
      <c r="M43" s="20">
        <v>165</v>
      </c>
      <c r="N43" s="20">
        <v>55</v>
      </c>
      <c r="O43" s="107">
        <v>20.202020202020201</v>
      </c>
      <c r="P43" s="24">
        <v>36332</v>
      </c>
      <c r="Q43" s="20">
        <v>0</v>
      </c>
      <c r="R43" s="20" t="s">
        <v>257</v>
      </c>
      <c r="S43" s="20" t="s">
        <v>225</v>
      </c>
      <c r="T43" s="20" t="s">
        <v>225</v>
      </c>
      <c r="U43" s="20" t="s">
        <v>226</v>
      </c>
      <c r="V43" s="20" t="s">
        <v>226</v>
      </c>
      <c r="W43" s="20">
        <v>72</v>
      </c>
      <c r="X43" s="24">
        <v>40311</v>
      </c>
      <c r="Y43" s="89">
        <v>11</v>
      </c>
      <c r="Z43" s="20">
        <v>1</v>
      </c>
      <c r="AA43" s="20">
        <v>0</v>
      </c>
      <c r="AB43" s="99">
        <v>3</v>
      </c>
      <c r="AC43" s="99">
        <v>3</v>
      </c>
      <c r="AD43" s="20">
        <v>2.84</v>
      </c>
      <c r="AE43" s="21" t="s">
        <v>309</v>
      </c>
      <c r="AF43" s="21" t="s">
        <v>226</v>
      </c>
      <c r="AG43" s="21" t="s">
        <v>226</v>
      </c>
    </row>
    <row r="44" spans="1:35" s="52" customFormat="1" x14ac:dyDescent="0.2">
      <c r="A44" s="99" t="s">
        <v>425</v>
      </c>
      <c r="B44" s="99" t="s">
        <v>493</v>
      </c>
      <c r="C44" s="45">
        <v>40346</v>
      </c>
      <c r="D44" s="21" t="s">
        <v>147</v>
      </c>
      <c r="E44" s="21" t="s">
        <v>148</v>
      </c>
      <c r="F44" s="21" t="s">
        <v>149</v>
      </c>
      <c r="G44" s="20">
        <v>1</v>
      </c>
      <c r="H44" s="20">
        <v>1</v>
      </c>
      <c r="I44" s="20">
        <v>3</v>
      </c>
      <c r="J44" s="26" t="s">
        <v>223</v>
      </c>
      <c r="K44" s="24">
        <v>23961</v>
      </c>
      <c r="L44" s="89">
        <v>45</v>
      </c>
      <c r="M44" s="20">
        <v>168</v>
      </c>
      <c r="N44" s="20">
        <v>56</v>
      </c>
      <c r="O44" s="107">
        <v>19.841269841269842</v>
      </c>
      <c r="P44" s="24">
        <v>35634</v>
      </c>
      <c r="Q44" s="20">
        <v>1</v>
      </c>
      <c r="R44" s="26" t="s">
        <v>246</v>
      </c>
      <c r="S44" s="26" t="s">
        <v>224</v>
      </c>
      <c r="T44" s="26" t="s">
        <v>225</v>
      </c>
      <c r="U44" s="26" t="s">
        <v>226</v>
      </c>
      <c r="V44" s="26" t="s">
        <v>226</v>
      </c>
      <c r="W44" s="20">
        <v>20</v>
      </c>
      <c r="X44" s="24">
        <v>40346</v>
      </c>
      <c r="Y44" s="89">
        <v>13</v>
      </c>
      <c r="Z44" s="20">
        <v>2</v>
      </c>
      <c r="AA44" s="20">
        <v>0</v>
      </c>
      <c r="AB44" s="99">
        <v>5</v>
      </c>
      <c r="AC44" s="99">
        <v>2</v>
      </c>
      <c r="AD44" s="20" t="s">
        <v>259</v>
      </c>
      <c r="AE44" s="21" t="s">
        <v>309</v>
      </c>
      <c r="AF44" s="21" t="s">
        <v>226</v>
      </c>
      <c r="AG44" s="21" t="s">
        <v>226</v>
      </c>
    </row>
    <row r="45" spans="1:35" s="52" customFormat="1" x14ac:dyDescent="0.2">
      <c r="A45" s="99" t="s">
        <v>426</v>
      </c>
      <c r="B45" s="99" t="s">
        <v>494</v>
      </c>
      <c r="C45" s="45">
        <v>40352</v>
      </c>
      <c r="D45" s="21" t="s">
        <v>152</v>
      </c>
      <c r="E45" s="21" t="s">
        <v>153</v>
      </c>
      <c r="F45" s="21" t="s">
        <v>154</v>
      </c>
      <c r="G45" s="20">
        <v>1</v>
      </c>
      <c r="H45" s="20">
        <v>5</v>
      </c>
      <c r="I45" s="20">
        <v>3</v>
      </c>
      <c r="J45" s="26" t="s">
        <v>223</v>
      </c>
      <c r="K45" s="24">
        <v>19233</v>
      </c>
      <c r="L45" s="89">
        <v>58</v>
      </c>
      <c r="M45" s="20">
        <v>162</v>
      </c>
      <c r="N45" s="20">
        <v>54</v>
      </c>
      <c r="O45" s="107">
        <v>20.5761316872428</v>
      </c>
      <c r="P45" s="24">
        <v>36984</v>
      </c>
      <c r="Q45" s="20">
        <v>0</v>
      </c>
      <c r="R45" s="26" t="s">
        <v>244</v>
      </c>
      <c r="S45" s="26" t="s">
        <v>225</v>
      </c>
      <c r="T45" s="26" t="s">
        <v>225</v>
      </c>
      <c r="U45" s="26" t="s">
        <v>226</v>
      </c>
      <c r="V45" s="26" t="s">
        <v>226</v>
      </c>
      <c r="W45" s="20">
        <v>72</v>
      </c>
      <c r="X45" s="24">
        <v>40352</v>
      </c>
      <c r="Y45" s="89">
        <v>9</v>
      </c>
      <c r="Z45" s="20" t="s">
        <v>258</v>
      </c>
      <c r="AA45" s="20">
        <v>0</v>
      </c>
      <c r="AB45" s="99">
        <v>3</v>
      </c>
      <c r="AC45" s="99">
        <v>2</v>
      </c>
      <c r="AD45" s="20">
        <v>5.056</v>
      </c>
      <c r="AE45" s="21" t="s">
        <v>309</v>
      </c>
      <c r="AF45" s="21" t="s">
        <v>226</v>
      </c>
      <c r="AG45" s="21" t="s">
        <v>226</v>
      </c>
    </row>
    <row r="46" spans="1:35" s="52" customFormat="1" x14ac:dyDescent="0.2">
      <c r="A46" s="99" t="s">
        <v>177</v>
      </c>
      <c r="B46" s="99" t="s">
        <v>427</v>
      </c>
      <c r="C46" s="45">
        <v>40436</v>
      </c>
      <c r="D46" s="21" t="s">
        <v>157</v>
      </c>
      <c r="E46" s="21" t="s">
        <v>158</v>
      </c>
      <c r="F46" s="21" t="s">
        <v>104</v>
      </c>
      <c r="G46" s="20">
        <v>1</v>
      </c>
      <c r="H46" s="20">
        <v>2</v>
      </c>
      <c r="I46" s="20">
        <v>1</v>
      </c>
      <c r="J46" s="20" t="s">
        <v>223</v>
      </c>
      <c r="K46" s="24">
        <v>19770</v>
      </c>
      <c r="L46" s="89">
        <v>56</v>
      </c>
      <c r="M46" s="20">
        <v>167</v>
      </c>
      <c r="N46" s="20">
        <v>82</v>
      </c>
      <c r="O46" s="107">
        <v>29.402273297715947</v>
      </c>
      <c r="P46" s="24">
        <v>36546</v>
      </c>
      <c r="Q46" s="20">
        <v>0</v>
      </c>
      <c r="R46" s="20" t="s">
        <v>228</v>
      </c>
      <c r="S46" s="20" t="s">
        <v>225</v>
      </c>
      <c r="T46" s="20" t="s">
        <v>224</v>
      </c>
      <c r="U46" s="20" t="s">
        <v>226</v>
      </c>
      <c r="V46" s="20" t="s">
        <v>226</v>
      </c>
      <c r="W46" s="20">
        <v>56</v>
      </c>
      <c r="X46" s="24">
        <v>40436</v>
      </c>
      <c r="Y46" s="89">
        <v>10</v>
      </c>
      <c r="Z46" s="20">
        <v>1</v>
      </c>
      <c r="AA46" s="20">
        <v>0</v>
      </c>
      <c r="AB46" s="99">
        <v>2</v>
      </c>
      <c r="AC46" s="99">
        <v>2</v>
      </c>
      <c r="AD46" s="20">
        <v>3.3069999999999999</v>
      </c>
      <c r="AE46" s="21" t="s">
        <v>307</v>
      </c>
      <c r="AF46" s="21" t="s">
        <v>400</v>
      </c>
      <c r="AG46" s="21" t="s">
        <v>226</v>
      </c>
    </row>
    <row r="47" spans="1:35" s="52" customFormat="1" x14ac:dyDescent="0.2">
      <c r="A47" s="99" t="s">
        <v>178</v>
      </c>
      <c r="B47" s="99" t="s">
        <v>428</v>
      </c>
      <c r="C47" s="45">
        <v>40478</v>
      </c>
      <c r="D47" s="21" t="s">
        <v>162</v>
      </c>
      <c r="E47" s="21" t="s">
        <v>163</v>
      </c>
      <c r="F47" s="21" t="s">
        <v>104</v>
      </c>
      <c r="G47" s="20">
        <v>1</v>
      </c>
      <c r="H47" s="20">
        <v>1</v>
      </c>
      <c r="I47" s="20">
        <v>3</v>
      </c>
      <c r="J47" s="26" t="s">
        <v>223</v>
      </c>
      <c r="K47" s="24">
        <v>15863</v>
      </c>
      <c r="L47" s="89">
        <v>67</v>
      </c>
      <c r="M47" s="20">
        <v>162</v>
      </c>
      <c r="N47" s="20">
        <v>66</v>
      </c>
      <c r="O47" s="107">
        <v>25.148605395518977</v>
      </c>
      <c r="P47" s="25">
        <v>34268</v>
      </c>
      <c r="Q47" s="20">
        <v>0</v>
      </c>
      <c r="R47" s="21" t="s">
        <v>332</v>
      </c>
      <c r="S47" s="21" t="s">
        <v>329</v>
      </c>
      <c r="T47" s="21" t="s">
        <v>225</v>
      </c>
      <c r="U47" s="26" t="s">
        <v>226</v>
      </c>
      <c r="V47" s="26" t="s">
        <v>226</v>
      </c>
      <c r="W47" s="20">
        <v>85</v>
      </c>
      <c r="X47" s="24">
        <v>40478</v>
      </c>
      <c r="Y47" s="89">
        <v>17</v>
      </c>
      <c r="Z47" s="20">
        <v>1</v>
      </c>
      <c r="AA47" s="20">
        <v>0</v>
      </c>
      <c r="AB47" s="99">
        <v>1</v>
      </c>
      <c r="AC47" s="99">
        <v>1</v>
      </c>
      <c r="AD47" s="20">
        <v>1.9</v>
      </c>
      <c r="AE47" s="21" t="s">
        <v>309</v>
      </c>
      <c r="AF47" s="21" t="s">
        <v>226</v>
      </c>
      <c r="AG47" s="21" t="s">
        <v>226</v>
      </c>
      <c r="AI47" s="144" t="s">
        <v>241</v>
      </c>
    </row>
    <row r="48" spans="1:35" s="52" customFormat="1" x14ac:dyDescent="0.2">
      <c r="A48" s="99" t="s">
        <v>179</v>
      </c>
      <c r="B48" s="99" t="s">
        <v>429</v>
      </c>
      <c r="C48" s="45">
        <v>40492</v>
      </c>
      <c r="D48" s="21" t="s">
        <v>164</v>
      </c>
      <c r="E48" s="21" t="s">
        <v>165</v>
      </c>
      <c r="F48" s="21" t="s">
        <v>104</v>
      </c>
      <c r="G48" s="20">
        <v>1</v>
      </c>
      <c r="H48" s="20">
        <v>1</v>
      </c>
      <c r="I48" s="20">
        <v>2</v>
      </c>
      <c r="J48" s="26" t="s">
        <v>227</v>
      </c>
      <c r="K48" s="24">
        <v>21286</v>
      </c>
      <c r="L48" s="89">
        <v>52</v>
      </c>
      <c r="M48" s="20">
        <v>190</v>
      </c>
      <c r="N48" s="20">
        <v>97</v>
      </c>
      <c r="O48" s="107">
        <v>26.869806094182827</v>
      </c>
      <c r="P48" s="24">
        <v>36122</v>
      </c>
      <c r="Q48" s="20">
        <v>0</v>
      </c>
      <c r="R48" s="26" t="s">
        <v>228</v>
      </c>
      <c r="S48" s="26" t="s">
        <v>225</v>
      </c>
      <c r="T48" s="26" t="s">
        <v>224</v>
      </c>
      <c r="U48" s="26" t="s">
        <v>226</v>
      </c>
      <c r="V48" s="26" t="s">
        <v>226</v>
      </c>
      <c r="W48" s="20">
        <v>85</v>
      </c>
      <c r="X48" s="24">
        <v>40492</v>
      </c>
      <c r="Y48" s="89">
        <v>12</v>
      </c>
      <c r="Z48" s="20">
        <v>1</v>
      </c>
      <c r="AA48" s="20">
        <v>0</v>
      </c>
      <c r="AB48" s="99">
        <v>1</v>
      </c>
      <c r="AC48" s="99">
        <v>1</v>
      </c>
      <c r="AD48" s="20">
        <v>1.2</v>
      </c>
      <c r="AE48" s="21" t="s">
        <v>307</v>
      </c>
      <c r="AF48" s="21" t="s">
        <v>401</v>
      </c>
      <c r="AG48" s="21" t="s">
        <v>226</v>
      </c>
    </row>
    <row r="49" spans="1:34" x14ac:dyDescent="0.2">
      <c r="A49" s="28" t="s">
        <v>406</v>
      </c>
      <c r="B49" s="28" t="s">
        <v>430</v>
      </c>
      <c r="C49" s="31">
        <v>40504</v>
      </c>
      <c r="D49" s="32" t="s">
        <v>166</v>
      </c>
      <c r="E49" s="32" t="s">
        <v>167</v>
      </c>
      <c r="F49" s="32" t="s">
        <v>104</v>
      </c>
      <c r="G49" s="7">
        <v>2</v>
      </c>
      <c r="H49" s="7">
        <v>0</v>
      </c>
      <c r="I49" s="7">
        <v>1</v>
      </c>
      <c r="J49" s="16" t="s">
        <v>223</v>
      </c>
      <c r="K49" s="6">
        <v>16045</v>
      </c>
      <c r="L49" s="85">
        <v>67</v>
      </c>
      <c r="M49" s="7">
        <v>153</v>
      </c>
      <c r="N49" s="7">
        <v>63</v>
      </c>
      <c r="O49" s="106">
        <v>26.912725874663593</v>
      </c>
      <c r="P49" s="6">
        <v>39763</v>
      </c>
      <c r="Q49" s="7">
        <v>0</v>
      </c>
      <c r="R49" s="16" t="s">
        <v>248</v>
      </c>
      <c r="S49" s="16" t="s">
        <v>224</v>
      </c>
      <c r="T49" s="16" t="s">
        <v>225</v>
      </c>
      <c r="U49" s="7">
        <v>40</v>
      </c>
      <c r="V49" s="7">
        <v>40</v>
      </c>
      <c r="W49" s="16" t="s">
        <v>226</v>
      </c>
      <c r="X49" s="6">
        <v>40504</v>
      </c>
      <c r="Y49" s="94">
        <v>2</v>
      </c>
      <c r="Z49" s="30" t="s">
        <v>333</v>
      </c>
      <c r="AA49" s="16">
        <v>0</v>
      </c>
      <c r="AB49" s="28" t="s">
        <v>310</v>
      </c>
      <c r="AC49" s="28" t="s">
        <v>313</v>
      </c>
      <c r="AD49" s="7" t="s">
        <v>226</v>
      </c>
      <c r="AE49" s="30" t="s">
        <v>309</v>
      </c>
      <c r="AF49" s="30" t="s">
        <v>226</v>
      </c>
      <c r="AG49" s="32" t="s">
        <v>226</v>
      </c>
    </row>
    <row r="50" spans="1:34" s="52" customFormat="1" x14ac:dyDescent="0.2">
      <c r="A50" s="99" t="s">
        <v>273</v>
      </c>
      <c r="B50" s="99" t="s">
        <v>431</v>
      </c>
      <c r="C50" s="45">
        <v>40506</v>
      </c>
      <c r="D50" s="21" t="s">
        <v>168</v>
      </c>
      <c r="E50" s="21" t="s">
        <v>169</v>
      </c>
      <c r="F50" s="21" t="s">
        <v>149</v>
      </c>
      <c r="G50" s="20">
        <v>1</v>
      </c>
      <c r="H50" s="20">
        <v>5</v>
      </c>
      <c r="I50" s="20">
        <v>3</v>
      </c>
      <c r="J50" s="26" t="s">
        <v>223</v>
      </c>
      <c r="K50" s="24">
        <v>23684</v>
      </c>
      <c r="L50" s="89">
        <v>46</v>
      </c>
      <c r="M50" s="20">
        <v>168</v>
      </c>
      <c r="N50" s="20">
        <v>97</v>
      </c>
      <c r="O50" s="107">
        <v>34.367913832199548</v>
      </c>
      <c r="P50" s="24">
        <v>35101</v>
      </c>
      <c r="Q50" s="20">
        <v>0</v>
      </c>
      <c r="R50" s="26" t="s">
        <v>244</v>
      </c>
      <c r="S50" s="26" t="s">
        <v>225</v>
      </c>
      <c r="T50" s="26" t="s">
        <v>225</v>
      </c>
      <c r="U50" s="26" t="s">
        <v>226</v>
      </c>
      <c r="V50" s="26" t="s">
        <v>226</v>
      </c>
      <c r="W50" s="20">
        <v>83</v>
      </c>
      <c r="X50" s="24">
        <v>40506</v>
      </c>
      <c r="Y50" s="89">
        <v>14</v>
      </c>
      <c r="Z50" s="20" t="s">
        <v>258</v>
      </c>
      <c r="AA50" s="20">
        <v>0</v>
      </c>
      <c r="AB50" s="99">
        <v>1</v>
      </c>
      <c r="AC50" s="99">
        <v>2</v>
      </c>
      <c r="AD50" s="20">
        <v>0.59599999999999997</v>
      </c>
      <c r="AE50" s="21" t="s">
        <v>309</v>
      </c>
      <c r="AF50" s="21" t="s">
        <v>226</v>
      </c>
      <c r="AG50" s="21" t="s">
        <v>226</v>
      </c>
      <c r="AH50" s="52" t="s">
        <v>317</v>
      </c>
    </row>
    <row r="51" spans="1:34" s="52" customFormat="1" x14ac:dyDescent="0.2">
      <c r="A51" s="99" t="s">
        <v>407</v>
      </c>
      <c r="B51" s="99" t="s">
        <v>432</v>
      </c>
      <c r="C51" s="24">
        <v>40562</v>
      </c>
      <c r="D51" s="20" t="s">
        <v>271</v>
      </c>
      <c r="E51" s="20" t="s">
        <v>272</v>
      </c>
      <c r="F51" s="20" t="s">
        <v>104</v>
      </c>
      <c r="G51" s="20">
        <v>1</v>
      </c>
      <c r="H51" s="20">
        <v>0</v>
      </c>
      <c r="I51" s="20">
        <v>1</v>
      </c>
      <c r="J51" s="20" t="s">
        <v>223</v>
      </c>
      <c r="K51" s="24">
        <v>14310</v>
      </c>
      <c r="L51" s="89">
        <v>71</v>
      </c>
      <c r="M51" s="20">
        <v>170</v>
      </c>
      <c r="N51" s="20">
        <v>80</v>
      </c>
      <c r="O51" s="107">
        <v>27.681660899653977</v>
      </c>
      <c r="P51" s="24">
        <v>34257</v>
      </c>
      <c r="Q51" s="20">
        <v>0</v>
      </c>
      <c r="R51" s="20" t="s">
        <v>332</v>
      </c>
      <c r="S51" s="20" t="s">
        <v>329</v>
      </c>
      <c r="T51" s="20" t="s">
        <v>225</v>
      </c>
      <c r="U51" s="20"/>
      <c r="V51" s="20"/>
      <c r="W51" s="20">
        <v>40</v>
      </c>
      <c r="X51" s="24">
        <v>40562</v>
      </c>
      <c r="Y51" s="89">
        <v>18</v>
      </c>
      <c r="Z51" s="20">
        <v>1</v>
      </c>
      <c r="AA51" s="20">
        <v>0</v>
      </c>
      <c r="AB51" s="99">
        <v>1</v>
      </c>
      <c r="AC51" s="99">
        <v>2</v>
      </c>
      <c r="AD51" s="20">
        <v>1.032</v>
      </c>
      <c r="AE51" s="20" t="s">
        <v>309</v>
      </c>
      <c r="AF51" s="20" t="s">
        <v>226</v>
      </c>
      <c r="AG51" s="20" t="s">
        <v>226</v>
      </c>
    </row>
    <row r="52" spans="1:34" x14ac:dyDescent="0.2">
      <c r="A52" s="27" t="s">
        <v>433</v>
      </c>
      <c r="B52" s="140" t="s">
        <v>473</v>
      </c>
      <c r="C52" s="19">
        <v>40618</v>
      </c>
      <c r="D52" s="15" t="s">
        <v>465</v>
      </c>
      <c r="E52" s="15" t="s">
        <v>466</v>
      </c>
      <c r="F52" s="15" t="s">
        <v>149</v>
      </c>
      <c r="G52" s="15">
        <v>2</v>
      </c>
      <c r="H52" s="15">
        <v>1</v>
      </c>
      <c r="I52" s="15">
        <v>1</v>
      </c>
      <c r="J52" s="32" t="s">
        <v>223</v>
      </c>
      <c r="K52" s="19">
        <v>16597</v>
      </c>
      <c r="L52" s="85">
        <v>65</v>
      </c>
      <c r="M52" s="7">
        <v>165</v>
      </c>
      <c r="N52" s="7">
        <v>106</v>
      </c>
      <c r="O52" s="106">
        <v>38.934802571166209</v>
      </c>
      <c r="P52" s="6">
        <v>35888</v>
      </c>
      <c r="Q52" s="7">
        <v>0</v>
      </c>
      <c r="R52" s="7" t="s">
        <v>229</v>
      </c>
      <c r="S52" s="7" t="s">
        <v>224</v>
      </c>
      <c r="T52" s="7" t="s">
        <v>225</v>
      </c>
      <c r="U52" s="7">
        <v>32</v>
      </c>
      <c r="V52" s="7">
        <v>30</v>
      </c>
      <c r="W52" s="7"/>
      <c r="X52" s="6">
        <v>40618</v>
      </c>
      <c r="Y52" s="94">
        <v>13</v>
      </c>
      <c r="Z52" s="7">
        <v>2</v>
      </c>
      <c r="AA52" s="7">
        <v>0</v>
      </c>
      <c r="AB52" s="28" t="s">
        <v>316</v>
      </c>
      <c r="AC52" s="28" t="s">
        <v>313</v>
      </c>
      <c r="AD52" s="30" t="s">
        <v>226</v>
      </c>
      <c r="AE52" s="7" t="s">
        <v>309</v>
      </c>
      <c r="AF52" s="7" t="s">
        <v>226</v>
      </c>
      <c r="AG52" s="7" t="s">
        <v>226</v>
      </c>
      <c r="AH52" s="8" t="s">
        <v>317</v>
      </c>
    </row>
    <row r="53" spans="1:34" s="52" customFormat="1" x14ac:dyDescent="0.2">
      <c r="A53" s="99" t="s">
        <v>434</v>
      </c>
      <c r="B53" s="145" t="s">
        <v>474</v>
      </c>
      <c r="C53" s="24">
        <v>40618</v>
      </c>
      <c r="D53" s="20" t="s">
        <v>467</v>
      </c>
      <c r="E53" s="20" t="s">
        <v>468</v>
      </c>
      <c r="F53" s="20" t="s">
        <v>104</v>
      </c>
      <c r="G53" s="20">
        <v>1</v>
      </c>
      <c r="H53" s="20">
        <v>2</v>
      </c>
      <c r="I53" s="20">
        <v>3</v>
      </c>
      <c r="J53" s="21" t="s">
        <v>223</v>
      </c>
      <c r="K53" s="24">
        <v>17026</v>
      </c>
      <c r="L53" s="89">
        <v>64</v>
      </c>
      <c r="M53" s="20">
        <v>163</v>
      </c>
      <c r="N53" s="20">
        <v>85</v>
      </c>
      <c r="O53" s="107">
        <v>31.992171327486922</v>
      </c>
      <c r="P53" s="24">
        <v>35016</v>
      </c>
      <c r="Q53" s="20">
        <v>0</v>
      </c>
      <c r="R53" s="20" t="s">
        <v>228</v>
      </c>
      <c r="S53" s="20" t="s">
        <v>225</v>
      </c>
      <c r="T53" s="20" t="s">
        <v>224</v>
      </c>
      <c r="U53" s="20"/>
      <c r="V53" s="20"/>
      <c r="W53" s="20">
        <v>72</v>
      </c>
      <c r="X53" s="24">
        <v>40618</v>
      </c>
      <c r="Y53" s="89">
        <v>16</v>
      </c>
      <c r="Z53" s="20">
        <v>1</v>
      </c>
      <c r="AA53" s="20">
        <v>0</v>
      </c>
      <c r="AB53" s="99">
        <v>2</v>
      </c>
      <c r="AC53" s="99">
        <v>1</v>
      </c>
      <c r="AD53" s="20">
        <v>0.78700000000000003</v>
      </c>
      <c r="AE53" s="20" t="s">
        <v>309</v>
      </c>
      <c r="AF53" s="20" t="s">
        <v>226</v>
      </c>
      <c r="AG53" s="20" t="s">
        <v>226</v>
      </c>
    </row>
    <row r="54" spans="1:34" s="52" customFormat="1" x14ac:dyDescent="0.2">
      <c r="A54" s="99" t="s">
        <v>435</v>
      </c>
      <c r="B54" s="99" t="s">
        <v>475</v>
      </c>
      <c r="C54" s="24">
        <v>40626</v>
      </c>
      <c r="D54" s="20" t="s">
        <v>469</v>
      </c>
      <c r="E54" s="20" t="s">
        <v>470</v>
      </c>
      <c r="F54" s="20" t="s">
        <v>149</v>
      </c>
      <c r="G54" s="20">
        <v>1</v>
      </c>
      <c r="H54" s="20">
        <v>1</v>
      </c>
      <c r="I54" s="20">
        <v>3</v>
      </c>
      <c r="J54" s="21" t="s">
        <v>223</v>
      </c>
      <c r="K54" s="24">
        <v>14316</v>
      </c>
      <c r="L54" s="89">
        <v>72</v>
      </c>
      <c r="M54" s="20">
        <v>165</v>
      </c>
      <c r="N54" s="20">
        <v>72</v>
      </c>
      <c r="O54" s="107">
        <v>26.446280991735538</v>
      </c>
      <c r="P54" s="101">
        <v>35475</v>
      </c>
      <c r="Q54" s="20">
        <v>1</v>
      </c>
      <c r="R54" s="20" t="s">
        <v>505</v>
      </c>
      <c r="S54" s="20" t="s">
        <v>329</v>
      </c>
      <c r="T54" s="20" t="s">
        <v>225</v>
      </c>
      <c r="U54" s="20"/>
      <c r="V54" s="20"/>
      <c r="W54" s="20">
        <v>54</v>
      </c>
      <c r="X54" s="24">
        <v>40626</v>
      </c>
      <c r="Y54" s="89">
        <v>14</v>
      </c>
      <c r="Z54" s="20">
        <v>4</v>
      </c>
      <c r="AA54" s="20">
        <v>0</v>
      </c>
      <c r="AB54" s="99">
        <v>2</v>
      </c>
      <c r="AC54" s="99">
        <v>3</v>
      </c>
      <c r="AD54" s="20">
        <v>1.462</v>
      </c>
      <c r="AE54" s="20" t="s">
        <v>309</v>
      </c>
      <c r="AF54" s="20" t="s">
        <v>226</v>
      </c>
      <c r="AG54" s="20" t="s">
        <v>226</v>
      </c>
      <c r="AH54" s="52" t="s">
        <v>317</v>
      </c>
    </row>
    <row r="55" spans="1:34" x14ac:dyDescent="0.2">
      <c r="A55" s="27" t="s">
        <v>436</v>
      </c>
      <c r="B55" s="27" t="s">
        <v>440</v>
      </c>
      <c r="C55" s="19">
        <v>40633</v>
      </c>
      <c r="D55" s="15" t="s">
        <v>411</v>
      </c>
      <c r="E55" s="15">
        <v>445312455</v>
      </c>
      <c r="F55" s="15" t="s">
        <v>149</v>
      </c>
      <c r="G55" s="15">
        <v>2</v>
      </c>
      <c r="H55" s="15">
        <v>1</v>
      </c>
      <c r="I55" s="15">
        <v>1</v>
      </c>
      <c r="J55" s="32" t="s">
        <v>223</v>
      </c>
      <c r="K55" s="19">
        <v>16143</v>
      </c>
      <c r="L55" s="85">
        <v>67</v>
      </c>
      <c r="M55" s="7">
        <v>167</v>
      </c>
      <c r="N55" s="7">
        <v>87</v>
      </c>
      <c r="O55" s="106">
        <v>31.1950948402596</v>
      </c>
      <c r="P55" s="6">
        <v>35929</v>
      </c>
      <c r="Q55" s="7">
        <v>0</v>
      </c>
      <c r="R55" s="7" t="s">
        <v>229</v>
      </c>
      <c r="S55" s="7" t="s">
        <v>224</v>
      </c>
      <c r="T55" s="7" t="s">
        <v>225</v>
      </c>
      <c r="U55" s="7">
        <v>36</v>
      </c>
      <c r="V55" s="7">
        <v>40</v>
      </c>
      <c r="W55" s="7"/>
      <c r="X55" s="6">
        <v>40633</v>
      </c>
      <c r="Y55" s="94">
        <v>13</v>
      </c>
      <c r="Z55" s="7">
        <v>4</v>
      </c>
      <c r="AA55" s="7">
        <v>0</v>
      </c>
      <c r="AB55" s="28" t="s">
        <v>320</v>
      </c>
      <c r="AC55" s="28" t="s">
        <v>313</v>
      </c>
      <c r="AD55" s="30" t="s">
        <v>226</v>
      </c>
      <c r="AE55" s="7" t="s">
        <v>309</v>
      </c>
      <c r="AF55" s="7" t="s">
        <v>226</v>
      </c>
      <c r="AG55" s="7" t="s">
        <v>226</v>
      </c>
    </row>
    <row r="56" spans="1:34" s="52" customFormat="1" x14ac:dyDescent="0.2">
      <c r="A56" s="99" t="s">
        <v>437</v>
      </c>
      <c r="B56" s="99" t="s">
        <v>441</v>
      </c>
      <c r="C56" s="24">
        <v>40637</v>
      </c>
      <c r="D56" s="21" t="s">
        <v>412</v>
      </c>
      <c r="E56" s="20">
        <v>6112270054</v>
      </c>
      <c r="F56" s="21" t="s">
        <v>104</v>
      </c>
      <c r="G56" s="21">
        <v>1</v>
      </c>
      <c r="H56" s="20">
        <v>1</v>
      </c>
      <c r="I56" s="20">
        <v>4</v>
      </c>
      <c r="J56" s="21" t="s">
        <v>227</v>
      </c>
      <c r="K56" s="24">
        <v>22642</v>
      </c>
      <c r="L56" s="89">
        <v>50</v>
      </c>
      <c r="M56" s="20">
        <v>182</v>
      </c>
      <c r="N56" s="20">
        <v>103</v>
      </c>
      <c r="O56" s="107">
        <v>31.095278348025598</v>
      </c>
      <c r="P56" s="45">
        <v>35579</v>
      </c>
      <c r="Q56" s="20">
        <v>0</v>
      </c>
      <c r="R56" s="20" t="s">
        <v>228</v>
      </c>
      <c r="S56" s="20" t="s">
        <v>225</v>
      </c>
      <c r="T56" s="20" t="s">
        <v>224</v>
      </c>
      <c r="U56" s="20"/>
      <c r="V56" s="20"/>
      <c r="W56" s="20">
        <v>48</v>
      </c>
      <c r="X56" s="24">
        <v>40637</v>
      </c>
      <c r="Y56" s="89">
        <v>14</v>
      </c>
      <c r="Z56" s="20">
        <v>2</v>
      </c>
      <c r="AA56" s="20">
        <v>0</v>
      </c>
      <c r="AB56" s="99">
        <v>1</v>
      </c>
      <c r="AC56" s="99">
        <v>1</v>
      </c>
      <c r="AD56" s="20">
        <v>1.1830000000000001</v>
      </c>
      <c r="AE56" s="20" t="s">
        <v>327</v>
      </c>
      <c r="AF56" s="20" t="s">
        <v>499</v>
      </c>
      <c r="AG56" s="20" t="s">
        <v>500</v>
      </c>
    </row>
    <row r="57" spans="1:34" s="52" customFormat="1" x14ac:dyDescent="0.2">
      <c r="A57" s="99" t="s">
        <v>517</v>
      </c>
      <c r="B57" s="99" t="s">
        <v>442</v>
      </c>
      <c r="C57" s="24">
        <v>40653</v>
      </c>
      <c r="D57" s="21" t="s">
        <v>414</v>
      </c>
      <c r="E57" s="20">
        <v>516007088</v>
      </c>
      <c r="F57" s="21" t="s">
        <v>104</v>
      </c>
      <c r="G57" s="21">
        <v>1</v>
      </c>
      <c r="H57" s="20">
        <v>1</v>
      </c>
      <c r="I57" s="20">
        <v>3</v>
      </c>
      <c r="J57" s="21" t="s">
        <v>223</v>
      </c>
      <c r="K57" s="24">
        <v>18908</v>
      </c>
      <c r="L57" s="89">
        <v>60</v>
      </c>
      <c r="M57" s="20">
        <v>153</v>
      </c>
      <c r="N57" s="20">
        <v>68</v>
      </c>
      <c r="O57" s="107">
        <v>29.048656499636891</v>
      </c>
      <c r="P57" s="24">
        <v>37167</v>
      </c>
      <c r="Q57" s="20">
        <v>2</v>
      </c>
      <c r="R57" s="20" t="s">
        <v>405</v>
      </c>
      <c r="S57" s="20" t="s">
        <v>225</v>
      </c>
      <c r="T57" s="20" t="s">
        <v>225</v>
      </c>
      <c r="U57" s="20"/>
      <c r="V57" s="20"/>
      <c r="W57" s="20">
        <v>40</v>
      </c>
      <c r="X57" s="24">
        <v>40653</v>
      </c>
      <c r="Y57" s="89">
        <v>10</v>
      </c>
      <c r="Z57" s="20">
        <v>4</v>
      </c>
      <c r="AA57" s="20">
        <v>1</v>
      </c>
      <c r="AB57" s="99">
        <v>1</v>
      </c>
      <c r="AC57" s="99">
        <v>1</v>
      </c>
      <c r="AD57" s="20">
        <v>0.43</v>
      </c>
      <c r="AE57" s="20" t="s">
        <v>309</v>
      </c>
      <c r="AF57" s="20" t="s">
        <v>226</v>
      </c>
      <c r="AG57" s="20" t="s">
        <v>226</v>
      </c>
    </row>
    <row r="58" spans="1:34" s="52" customFormat="1" x14ac:dyDescent="0.2">
      <c r="A58" s="99" t="s">
        <v>438</v>
      </c>
      <c r="B58" s="99" t="s">
        <v>443</v>
      </c>
      <c r="C58" s="24">
        <v>40654</v>
      </c>
      <c r="D58" s="21" t="s">
        <v>415</v>
      </c>
      <c r="E58" s="20">
        <v>395214415</v>
      </c>
      <c r="F58" s="21" t="s">
        <v>149</v>
      </c>
      <c r="G58" s="21">
        <v>1</v>
      </c>
      <c r="H58" s="20">
        <v>2</v>
      </c>
      <c r="I58" s="20">
        <v>1</v>
      </c>
      <c r="J58" s="21" t="s">
        <v>223</v>
      </c>
      <c r="K58" s="24">
        <v>14290</v>
      </c>
      <c r="L58" s="89">
        <v>72</v>
      </c>
      <c r="M58" s="20">
        <v>164</v>
      </c>
      <c r="N58" s="20">
        <v>79</v>
      </c>
      <c r="O58" s="107">
        <v>29.37239738251041</v>
      </c>
      <c r="P58" s="24">
        <v>36040</v>
      </c>
      <c r="Q58" s="20">
        <v>0</v>
      </c>
      <c r="R58" s="20" t="s">
        <v>257</v>
      </c>
      <c r="S58" s="20" t="s">
        <v>225</v>
      </c>
      <c r="T58" s="20" t="s">
        <v>225</v>
      </c>
      <c r="U58" s="20"/>
      <c r="V58" s="20"/>
      <c r="W58" s="20">
        <v>90</v>
      </c>
      <c r="X58" s="24">
        <v>40666</v>
      </c>
      <c r="Y58" s="89">
        <v>13</v>
      </c>
      <c r="Z58" s="20">
        <v>1</v>
      </c>
      <c r="AA58" s="20">
        <v>0</v>
      </c>
      <c r="AB58" s="99">
        <v>3</v>
      </c>
      <c r="AC58" s="99">
        <v>2</v>
      </c>
      <c r="AD58" s="20">
        <v>4.7519999999999998</v>
      </c>
      <c r="AE58" s="20" t="s">
        <v>309</v>
      </c>
      <c r="AF58" s="20" t="s">
        <v>226</v>
      </c>
      <c r="AG58" s="20" t="s">
        <v>226</v>
      </c>
      <c r="AH58" s="52" t="s">
        <v>317</v>
      </c>
    </row>
    <row r="59" spans="1:34" x14ac:dyDescent="0.2">
      <c r="A59" s="27" t="s">
        <v>439</v>
      </c>
      <c r="B59" s="27" t="s">
        <v>449</v>
      </c>
      <c r="C59" s="19">
        <v>40666</v>
      </c>
      <c r="D59" s="32" t="s">
        <v>445</v>
      </c>
      <c r="E59" s="15" t="s">
        <v>446</v>
      </c>
      <c r="F59" s="32" t="s">
        <v>104</v>
      </c>
      <c r="G59" s="15">
        <v>2</v>
      </c>
      <c r="H59" s="15">
        <v>1</v>
      </c>
      <c r="I59" s="15">
        <v>1</v>
      </c>
      <c r="J59" s="32" t="s">
        <v>223</v>
      </c>
      <c r="K59" s="81">
        <v>12508</v>
      </c>
      <c r="L59" s="92">
        <v>77</v>
      </c>
      <c r="M59" s="7">
        <v>172</v>
      </c>
      <c r="N59" s="7">
        <v>84</v>
      </c>
      <c r="O59" s="106">
        <v>28.393726338561383</v>
      </c>
      <c r="P59" s="6">
        <v>39958</v>
      </c>
      <c r="Q59" s="7">
        <v>0</v>
      </c>
      <c r="R59" s="7" t="s">
        <v>253</v>
      </c>
      <c r="S59" s="7" t="s">
        <v>224</v>
      </c>
      <c r="T59" s="7" t="s">
        <v>225</v>
      </c>
      <c r="U59" s="7">
        <v>40</v>
      </c>
      <c r="V59" s="7">
        <v>50</v>
      </c>
      <c r="W59" s="7"/>
      <c r="X59" s="6">
        <v>40666</v>
      </c>
      <c r="Y59" s="94">
        <v>2</v>
      </c>
      <c r="Z59" s="7">
        <v>6</v>
      </c>
      <c r="AA59" s="7">
        <v>0</v>
      </c>
      <c r="AB59" s="28" t="s">
        <v>310</v>
      </c>
      <c r="AC59" s="28" t="s">
        <v>313</v>
      </c>
      <c r="AD59" s="30" t="s">
        <v>226</v>
      </c>
      <c r="AE59" s="7" t="s">
        <v>309</v>
      </c>
      <c r="AF59" s="7" t="s">
        <v>226</v>
      </c>
      <c r="AG59" s="7" t="s">
        <v>226</v>
      </c>
    </row>
    <row r="60" spans="1:34" s="52" customFormat="1" x14ac:dyDescent="0.2">
      <c r="A60" s="99" t="s">
        <v>518</v>
      </c>
      <c r="B60" s="99" t="s">
        <v>450</v>
      </c>
      <c r="C60" s="24">
        <v>40667</v>
      </c>
      <c r="D60" s="21" t="s">
        <v>447</v>
      </c>
      <c r="E60" s="20" t="s">
        <v>448</v>
      </c>
      <c r="F60" s="21" t="s">
        <v>104</v>
      </c>
      <c r="G60" s="20">
        <v>1</v>
      </c>
      <c r="H60" s="20">
        <v>2</v>
      </c>
      <c r="I60" s="20">
        <v>1</v>
      </c>
      <c r="J60" s="21" t="s">
        <v>227</v>
      </c>
      <c r="K60" s="86">
        <v>15594</v>
      </c>
      <c r="L60" s="89">
        <v>69</v>
      </c>
      <c r="M60" s="20">
        <v>165</v>
      </c>
      <c r="N60" s="20">
        <v>85</v>
      </c>
      <c r="O60" s="107">
        <v>31.221303948576676</v>
      </c>
      <c r="P60" s="24">
        <v>34890</v>
      </c>
      <c r="Q60" s="20">
        <v>0</v>
      </c>
      <c r="R60" s="20" t="s">
        <v>240</v>
      </c>
      <c r="S60" s="20" t="s">
        <v>225</v>
      </c>
      <c r="T60" s="20" t="s">
        <v>224</v>
      </c>
      <c r="U60" s="20"/>
      <c r="V60" s="20"/>
      <c r="W60" s="20">
        <v>42</v>
      </c>
      <c r="X60" s="24">
        <v>40667</v>
      </c>
      <c r="Y60" s="89">
        <v>16</v>
      </c>
      <c r="Z60" s="20">
        <v>2</v>
      </c>
      <c r="AA60" s="20">
        <v>0</v>
      </c>
      <c r="AB60" s="99">
        <v>3</v>
      </c>
      <c r="AC60" s="99">
        <v>1</v>
      </c>
      <c r="AD60" s="20">
        <v>2.863</v>
      </c>
      <c r="AE60" s="20" t="s">
        <v>309</v>
      </c>
      <c r="AF60" s="20" t="s">
        <v>226</v>
      </c>
      <c r="AG60" s="20" t="s">
        <v>226</v>
      </c>
    </row>
    <row r="61" spans="1:34" s="52" customFormat="1" x14ac:dyDescent="0.2">
      <c r="A61" s="99" t="s">
        <v>519</v>
      </c>
      <c r="B61" s="99" t="s">
        <v>520</v>
      </c>
      <c r="C61" s="24">
        <v>40716</v>
      </c>
      <c r="D61" s="20" t="s">
        <v>521</v>
      </c>
      <c r="E61" s="20" t="s">
        <v>522</v>
      </c>
      <c r="F61" s="20" t="s">
        <v>104</v>
      </c>
      <c r="G61" s="20">
        <v>1</v>
      </c>
      <c r="H61" s="20">
        <v>3</v>
      </c>
      <c r="I61" s="20">
        <v>1</v>
      </c>
      <c r="J61" s="20" t="s">
        <v>223</v>
      </c>
      <c r="K61" s="86">
        <v>20568</v>
      </c>
      <c r="L61" s="89">
        <v>54</v>
      </c>
      <c r="M61" s="20">
        <v>160</v>
      </c>
      <c r="N61" s="20">
        <v>70</v>
      </c>
      <c r="O61" s="107">
        <v>27.34375</v>
      </c>
      <c r="P61" s="24">
        <v>37391</v>
      </c>
      <c r="Q61" s="20">
        <v>0</v>
      </c>
      <c r="R61" s="20" t="s">
        <v>582</v>
      </c>
      <c r="S61" s="20" t="s">
        <v>225</v>
      </c>
      <c r="T61" s="20" t="s">
        <v>225</v>
      </c>
      <c r="U61" s="20"/>
      <c r="V61" s="20"/>
      <c r="W61" s="20">
        <v>62</v>
      </c>
      <c r="X61" s="24">
        <v>40464</v>
      </c>
      <c r="Y61" s="89">
        <v>8</v>
      </c>
      <c r="Z61" s="20">
        <v>6</v>
      </c>
      <c r="AA61" s="20">
        <v>1</v>
      </c>
      <c r="AB61" s="99">
        <v>3</v>
      </c>
      <c r="AC61" s="99">
        <v>1</v>
      </c>
      <c r="AD61" s="20">
        <v>0.86599999999999999</v>
      </c>
      <c r="AE61" s="21" t="s">
        <v>327</v>
      </c>
      <c r="AF61" s="21" t="s">
        <v>583</v>
      </c>
      <c r="AG61" s="21" t="s">
        <v>584</v>
      </c>
    </row>
    <row r="62" spans="1:34" s="52" customFormat="1" x14ac:dyDescent="0.2">
      <c r="A62" s="99" t="s">
        <v>471</v>
      </c>
      <c r="B62" s="99" t="s">
        <v>524</v>
      </c>
      <c r="C62" s="24">
        <v>40800</v>
      </c>
      <c r="D62" s="20" t="s">
        <v>525</v>
      </c>
      <c r="E62" s="20" t="s">
        <v>526</v>
      </c>
      <c r="F62" s="20" t="s">
        <v>149</v>
      </c>
      <c r="G62" s="20">
        <v>1</v>
      </c>
      <c r="H62" s="20">
        <v>1</v>
      </c>
      <c r="I62" s="20">
        <v>3</v>
      </c>
      <c r="J62" s="20" t="s">
        <v>223</v>
      </c>
      <c r="K62" s="86">
        <v>22115</v>
      </c>
      <c r="L62" s="89">
        <v>51</v>
      </c>
      <c r="M62" s="20">
        <v>168</v>
      </c>
      <c r="N62" s="20">
        <v>60</v>
      </c>
      <c r="O62" s="107">
        <v>21.258503401360546</v>
      </c>
      <c r="P62" s="24">
        <v>35675</v>
      </c>
      <c r="Q62" s="20">
        <v>0</v>
      </c>
      <c r="R62" s="20" t="s">
        <v>244</v>
      </c>
      <c r="S62" s="20" t="s">
        <v>225</v>
      </c>
      <c r="T62" s="20" t="s">
        <v>225</v>
      </c>
      <c r="U62" s="20"/>
      <c r="V62" s="20"/>
      <c r="W62" s="20">
        <v>52</v>
      </c>
      <c r="X62" s="24">
        <v>40800</v>
      </c>
      <c r="Y62" s="89">
        <v>14</v>
      </c>
      <c r="Z62" s="20">
        <v>2</v>
      </c>
      <c r="AA62" s="20">
        <v>0</v>
      </c>
      <c r="AB62" s="99">
        <v>3</v>
      </c>
      <c r="AC62" s="99">
        <v>1</v>
      </c>
      <c r="AD62" s="20">
        <v>1.006</v>
      </c>
      <c r="AE62" s="21" t="s">
        <v>309</v>
      </c>
      <c r="AF62" s="20"/>
      <c r="AG62" s="20"/>
    </row>
    <row r="63" spans="1:34" x14ac:dyDescent="0.2">
      <c r="A63" s="27" t="s">
        <v>472</v>
      </c>
      <c r="B63" s="27" t="s">
        <v>536</v>
      </c>
      <c r="C63" s="19">
        <v>40822</v>
      </c>
      <c r="D63" s="15" t="s">
        <v>533</v>
      </c>
      <c r="E63" s="15" t="s">
        <v>534</v>
      </c>
      <c r="F63" s="15" t="s">
        <v>535</v>
      </c>
      <c r="G63" s="7">
        <v>2</v>
      </c>
      <c r="H63" s="7">
        <v>1</v>
      </c>
      <c r="I63" s="7">
        <v>1</v>
      </c>
      <c r="J63" s="7" t="s">
        <v>223</v>
      </c>
      <c r="K63" s="54">
        <v>11091</v>
      </c>
      <c r="L63" s="85">
        <v>81</v>
      </c>
      <c r="M63" s="7">
        <v>162</v>
      </c>
      <c r="N63" s="7">
        <v>70</v>
      </c>
      <c r="O63" s="106">
        <v>26.672763298277701</v>
      </c>
      <c r="P63" s="6">
        <v>36509</v>
      </c>
      <c r="Q63" s="7">
        <v>0</v>
      </c>
      <c r="R63" s="7" t="s">
        <v>315</v>
      </c>
      <c r="S63" s="7" t="s">
        <v>224</v>
      </c>
      <c r="T63" s="7" t="s">
        <v>225</v>
      </c>
      <c r="U63" s="7">
        <v>40</v>
      </c>
      <c r="V63" s="7">
        <v>45</v>
      </c>
      <c r="W63" s="7"/>
      <c r="X63" s="6">
        <v>40822</v>
      </c>
      <c r="Y63" s="94">
        <v>12</v>
      </c>
      <c r="Z63" s="7">
        <v>4</v>
      </c>
      <c r="AA63" s="7">
        <v>0</v>
      </c>
      <c r="AB63" s="28" t="s">
        <v>310</v>
      </c>
      <c r="AC63" s="28" t="s">
        <v>311</v>
      </c>
      <c r="AD63" s="30" t="s">
        <v>226</v>
      </c>
      <c r="AE63" s="30" t="s">
        <v>309</v>
      </c>
      <c r="AF63" s="7"/>
      <c r="AG63" s="7"/>
    </row>
    <row r="64" spans="1:34" s="52" customFormat="1" x14ac:dyDescent="0.2">
      <c r="A64" s="99" t="s">
        <v>523</v>
      </c>
      <c r="B64" s="99" t="s">
        <v>649</v>
      </c>
      <c r="C64" s="24">
        <v>40828</v>
      </c>
      <c r="D64" s="20" t="s">
        <v>590</v>
      </c>
      <c r="E64" s="20" t="s">
        <v>680</v>
      </c>
      <c r="F64" s="20" t="s">
        <v>120</v>
      </c>
      <c r="G64" s="20">
        <v>1</v>
      </c>
      <c r="H64" s="20">
        <v>1</v>
      </c>
      <c r="I64" s="20">
        <v>1</v>
      </c>
      <c r="J64" s="20" t="s">
        <v>223</v>
      </c>
      <c r="K64" s="101">
        <v>16293</v>
      </c>
      <c r="L64" s="100" t="s">
        <v>682</v>
      </c>
      <c r="M64" s="20">
        <v>161</v>
      </c>
      <c r="N64" s="20">
        <v>65</v>
      </c>
      <c r="O64" s="107">
        <v>25.076193048107712</v>
      </c>
      <c r="P64" s="24">
        <v>34725</v>
      </c>
      <c r="Q64" s="20">
        <v>0</v>
      </c>
      <c r="R64" s="20" t="s">
        <v>228</v>
      </c>
      <c r="S64" s="20" t="s">
        <v>225</v>
      </c>
      <c r="T64" s="20" t="s">
        <v>224</v>
      </c>
      <c r="U64" s="20"/>
      <c r="V64" s="20"/>
      <c r="W64" s="20">
        <v>65</v>
      </c>
      <c r="X64" s="24">
        <v>40828</v>
      </c>
      <c r="Y64" s="89">
        <v>16</v>
      </c>
      <c r="Z64" s="20">
        <v>2</v>
      </c>
      <c r="AA64" s="20">
        <v>0</v>
      </c>
      <c r="AB64" s="99">
        <v>3</v>
      </c>
      <c r="AC64" s="99">
        <v>0</v>
      </c>
      <c r="AD64" s="20">
        <v>4.3239999999999998</v>
      </c>
      <c r="AE64" s="20" t="s">
        <v>309</v>
      </c>
      <c r="AF64" s="20"/>
      <c r="AG64" s="20"/>
    </row>
    <row r="65" spans="1:33" s="52" customFormat="1" x14ac:dyDescent="0.2">
      <c r="A65" s="99" t="s">
        <v>673</v>
      </c>
      <c r="B65" s="99" t="s">
        <v>650</v>
      </c>
      <c r="C65" s="24">
        <v>40828</v>
      </c>
      <c r="D65" s="20" t="s">
        <v>591</v>
      </c>
      <c r="E65" s="20" t="s">
        <v>681</v>
      </c>
      <c r="F65" s="20" t="s">
        <v>114</v>
      </c>
      <c r="G65" s="20">
        <v>1</v>
      </c>
      <c r="H65" s="20">
        <v>2</v>
      </c>
      <c r="I65" s="20">
        <v>3</v>
      </c>
      <c r="J65" s="20" t="s">
        <v>223</v>
      </c>
      <c r="K65" s="86">
        <v>23204</v>
      </c>
      <c r="L65" s="100" t="s">
        <v>683</v>
      </c>
      <c r="M65" s="20">
        <v>158</v>
      </c>
      <c r="N65" s="20">
        <v>48</v>
      </c>
      <c r="O65" s="107">
        <v>19.227687870533568</v>
      </c>
      <c r="P65" s="24">
        <v>37021</v>
      </c>
      <c r="Q65" s="20">
        <v>0</v>
      </c>
      <c r="R65" s="20" t="s">
        <v>322</v>
      </c>
      <c r="S65" s="20" t="s">
        <v>225</v>
      </c>
      <c r="T65" s="20" t="s">
        <v>224</v>
      </c>
      <c r="U65" s="20"/>
      <c r="V65" s="20"/>
      <c r="W65" s="20">
        <v>80</v>
      </c>
      <c r="X65" s="24">
        <v>40828</v>
      </c>
      <c r="Y65" s="89">
        <v>10</v>
      </c>
      <c r="Z65" s="20">
        <v>1</v>
      </c>
      <c r="AA65" s="20">
        <v>1</v>
      </c>
      <c r="AB65" s="99">
        <v>1</v>
      </c>
      <c r="AC65" s="99">
        <v>2</v>
      </c>
      <c r="AD65" s="20">
        <v>0.5</v>
      </c>
      <c r="AE65" s="20" t="s">
        <v>327</v>
      </c>
      <c r="AF65" s="142" t="s">
        <v>592</v>
      </c>
      <c r="AG65" s="20" t="s">
        <v>593</v>
      </c>
    </row>
    <row r="66" spans="1:33" x14ac:dyDescent="0.2">
      <c r="A66" s="27" t="s">
        <v>674</v>
      </c>
      <c r="B66" s="28" t="s">
        <v>651</v>
      </c>
      <c r="C66" s="6">
        <v>40829</v>
      </c>
      <c r="D66" s="7" t="s">
        <v>594</v>
      </c>
      <c r="E66" s="7" t="s">
        <v>595</v>
      </c>
      <c r="F66" s="7" t="s">
        <v>120</v>
      </c>
      <c r="G66" s="7">
        <v>2</v>
      </c>
      <c r="H66" s="7">
        <v>1</v>
      </c>
      <c r="I66" s="7">
        <v>1</v>
      </c>
      <c r="J66" s="7" t="s">
        <v>227</v>
      </c>
      <c r="K66" s="54">
        <v>8565</v>
      </c>
      <c r="L66" s="85">
        <v>88</v>
      </c>
      <c r="M66" s="7">
        <v>182</v>
      </c>
      <c r="N66" s="7">
        <v>90</v>
      </c>
      <c r="O66" s="106">
        <v>27.170631566235961</v>
      </c>
      <c r="P66" s="6">
        <v>35523</v>
      </c>
      <c r="Q66" s="7">
        <v>0</v>
      </c>
      <c r="R66" s="7" t="s">
        <v>250</v>
      </c>
      <c r="S66" s="7" t="s">
        <v>224</v>
      </c>
      <c r="T66" s="7" t="s">
        <v>225</v>
      </c>
      <c r="U66" s="7">
        <v>40</v>
      </c>
      <c r="V66" s="7">
        <v>40</v>
      </c>
      <c r="W66" s="7"/>
      <c r="X66" s="6">
        <v>40829</v>
      </c>
      <c r="Y66" s="94">
        <v>14</v>
      </c>
      <c r="Z66" s="7">
        <v>4</v>
      </c>
      <c r="AA66" s="7">
        <v>0</v>
      </c>
      <c r="AB66" s="28" t="s">
        <v>310</v>
      </c>
      <c r="AC66" s="28" t="s">
        <v>311</v>
      </c>
      <c r="AD66" s="30" t="s">
        <v>226</v>
      </c>
      <c r="AE66" s="7" t="s">
        <v>327</v>
      </c>
      <c r="AF66" s="7"/>
      <c r="AG66" s="7" t="s">
        <v>598</v>
      </c>
    </row>
    <row r="67" spans="1:33" s="52" customFormat="1" x14ac:dyDescent="0.2">
      <c r="A67" s="99" t="s">
        <v>675</v>
      </c>
      <c r="B67" s="99" t="s">
        <v>652</v>
      </c>
      <c r="C67" s="24">
        <v>40847</v>
      </c>
      <c r="D67" s="20" t="s">
        <v>601</v>
      </c>
      <c r="E67" s="20" t="s">
        <v>602</v>
      </c>
      <c r="F67" s="20" t="s">
        <v>114</v>
      </c>
      <c r="G67" s="20">
        <v>1</v>
      </c>
      <c r="H67" s="20">
        <v>3</v>
      </c>
      <c r="I67" s="20">
        <v>5</v>
      </c>
      <c r="J67" s="20" t="s">
        <v>223</v>
      </c>
      <c r="K67" s="86">
        <v>18218</v>
      </c>
      <c r="L67" s="89">
        <v>62</v>
      </c>
      <c r="M67" s="20">
        <v>168</v>
      </c>
      <c r="N67" s="20">
        <v>60</v>
      </c>
      <c r="O67" s="107">
        <v>21.258503401360546</v>
      </c>
      <c r="P67" s="24">
        <v>40735</v>
      </c>
      <c r="Q67" s="20">
        <v>0</v>
      </c>
      <c r="R67" s="21" t="s">
        <v>617</v>
      </c>
      <c r="S67" s="21" t="s">
        <v>225</v>
      </c>
      <c r="T67" s="21" t="s">
        <v>225</v>
      </c>
      <c r="U67" s="20"/>
      <c r="V67" s="20"/>
      <c r="W67" s="20">
        <v>28</v>
      </c>
      <c r="X67" s="24">
        <v>40847</v>
      </c>
      <c r="Y67" s="89">
        <v>0.5</v>
      </c>
      <c r="Z67" s="20">
        <v>6</v>
      </c>
      <c r="AA67" s="20">
        <v>1</v>
      </c>
      <c r="AB67" s="99">
        <v>1</v>
      </c>
      <c r="AC67" s="99">
        <v>1</v>
      </c>
      <c r="AD67" s="21" t="s">
        <v>324</v>
      </c>
      <c r="AE67" s="21" t="s">
        <v>309</v>
      </c>
      <c r="AF67" s="20"/>
      <c r="AG67" s="20"/>
    </row>
    <row r="68" spans="1:33" x14ac:dyDescent="0.2">
      <c r="A68" s="27" t="s">
        <v>676</v>
      </c>
      <c r="B68" s="28" t="s">
        <v>667</v>
      </c>
      <c r="C68" s="83">
        <v>40875</v>
      </c>
      <c r="D68" s="82" t="s">
        <v>626</v>
      </c>
      <c r="E68" s="7">
        <v>445810405</v>
      </c>
      <c r="F68" s="7" t="s">
        <v>114</v>
      </c>
      <c r="G68" s="7">
        <v>2</v>
      </c>
      <c r="H68" s="7">
        <v>6</v>
      </c>
      <c r="I68" s="7">
        <v>1</v>
      </c>
      <c r="J68" s="7" t="s">
        <v>223</v>
      </c>
      <c r="K68" s="54">
        <v>17755</v>
      </c>
      <c r="L68" s="94">
        <v>67</v>
      </c>
      <c r="M68" s="7">
        <v>160</v>
      </c>
      <c r="N68" s="7">
        <v>88</v>
      </c>
      <c r="O68" s="106">
        <v>34.375</v>
      </c>
      <c r="P68" s="6">
        <v>39468</v>
      </c>
      <c r="Q68" s="7">
        <v>0</v>
      </c>
      <c r="R68" s="7" t="s">
        <v>627</v>
      </c>
      <c r="S68" s="7" t="s">
        <v>224</v>
      </c>
      <c r="T68" s="7" t="s">
        <v>225</v>
      </c>
      <c r="U68" s="7">
        <v>80</v>
      </c>
      <c r="V68" s="7">
        <v>70</v>
      </c>
      <c r="W68" s="7"/>
      <c r="X68" s="6">
        <v>40875</v>
      </c>
      <c r="Y68" s="94">
        <v>3</v>
      </c>
      <c r="Z68" s="7">
        <v>7</v>
      </c>
      <c r="AA68" s="7">
        <v>1</v>
      </c>
      <c r="AB68" s="28" t="s">
        <v>310</v>
      </c>
      <c r="AC68" s="28" t="s">
        <v>311</v>
      </c>
      <c r="AD68" s="7" t="s">
        <v>628</v>
      </c>
      <c r="AE68" s="7" t="s">
        <v>309</v>
      </c>
      <c r="AF68" s="7"/>
      <c r="AG68" s="7"/>
    </row>
    <row r="69" spans="1:33" x14ac:dyDescent="0.2">
      <c r="A69" s="27" t="s">
        <v>677</v>
      </c>
      <c r="B69" s="28" t="s">
        <v>670</v>
      </c>
      <c r="C69" s="6">
        <v>40877</v>
      </c>
      <c r="D69" s="7" t="s">
        <v>629</v>
      </c>
      <c r="E69" s="7" t="s">
        <v>630</v>
      </c>
      <c r="F69" s="7" t="s">
        <v>120</v>
      </c>
      <c r="G69" s="7">
        <v>2</v>
      </c>
      <c r="H69" s="7">
        <v>1</v>
      </c>
      <c r="I69" s="7">
        <v>1</v>
      </c>
      <c r="J69" s="7" t="s">
        <v>223</v>
      </c>
      <c r="K69" s="6">
        <v>11716</v>
      </c>
      <c r="L69" s="94">
        <v>79</v>
      </c>
      <c r="M69" s="7">
        <v>155</v>
      </c>
      <c r="N69" s="7">
        <v>55</v>
      </c>
      <c r="O69" s="106">
        <v>22.892819979188346</v>
      </c>
      <c r="P69" s="6">
        <v>35396</v>
      </c>
      <c r="Q69" s="7">
        <v>0</v>
      </c>
      <c r="R69" s="7" t="s">
        <v>229</v>
      </c>
      <c r="S69" s="7" t="s">
        <v>224</v>
      </c>
      <c r="T69" s="7" t="s">
        <v>225</v>
      </c>
      <c r="U69" s="7">
        <v>40</v>
      </c>
      <c r="V69" s="7">
        <v>40</v>
      </c>
      <c r="W69" s="7"/>
      <c r="X69" s="6">
        <v>40877</v>
      </c>
      <c r="Y69" s="94">
        <v>15</v>
      </c>
      <c r="Z69" s="7">
        <v>4</v>
      </c>
      <c r="AA69" s="7">
        <v>0</v>
      </c>
      <c r="AB69" s="28" t="s">
        <v>310</v>
      </c>
      <c r="AC69" s="28" t="s">
        <v>311</v>
      </c>
      <c r="AD69" s="30" t="s">
        <v>226</v>
      </c>
      <c r="AE69" s="7" t="s">
        <v>309</v>
      </c>
      <c r="AF69" s="7"/>
      <c r="AG69" s="7"/>
    </row>
    <row r="70" spans="1:33" x14ac:dyDescent="0.2">
      <c r="A70" s="27" t="s">
        <v>691</v>
      </c>
      <c r="B70" s="28" t="s">
        <v>701</v>
      </c>
      <c r="C70" s="6">
        <v>40906</v>
      </c>
      <c r="D70" s="7" t="s">
        <v>690</v>
      </c>
      <c r="E70" s="7" t="s">
        <v>702</v>
      </c>
      <c r="F70" s="7" t="s">
        <v>104</v>
      </c>
      <c r="G70" s="7">
        <v>1</v>
      </c>
      <c r="H70" s="7">
        <v>1</v>
      </c>
      <c r="I70" s="7">
        <v>4</v>
      </c>
      <c r="J70" s="30" t="s">
        <v>223</v>
      </c>
      <c r="K70" s="6">
        <v>17450</v>
      </c>
      <c r="L70" s="94"/>
      <c r="M70" s="15">
        <v>163</v>
      </c>
      <c r="N70" s="15">
        <v>64</v>
      </c>
      <c r="O70" s="7">
        <v>24.09</v>
      </c>
      <c r="P70" s="53">
        <v>35122</v>
      </c>
      <c r="Q70" s="7">
        <v>0</v>
      </c>
      <c r="R70" s="30" t="s">
        <v>228</v>
      </c>
      <c r="S70" s="30" t="s">
        <v>225</v>
      </c>
      <c r="T70" s="30" t="s">
        <v>224</v>
      </c>
      <c r="U70" s="7"/>
      <c r="V70" s="7"/>
      <c r="W70" s="7">
        <v>20</v>
      </c>
      <c r="X70" s="6">
        <v>40906</v>
      </c>
      <c r="Y70" s="94"/>
      <c r="Z70" s="7">
        <v>3</v>
      </c>
      <c r="AA70" s="7">
        <v>0</v>
      </c>
      <c r="AB70" s="30">
        <v>2</v>
      </c>
      <c r="AC70" s="30">
        <v>1</v>
      </c>
      <c r="AD70" s="7">
        <v>1.077</v>
      </c>
      <c r="AE70" s="30" t="s">
        <v>307</v>
      </c>
      <c r="AF70" s="30" t="s">
        <v>753</v>
      </c>
      <c r="AG70" s="7"/>
    </row>
    <row r="71" spans="1:33" x14ac:dyDescent="0.2">
      <c r="A71" s="27" t="s">
        <v>692</v>
      </c>
      <c r="B71" s="28" t="s">
        <v>705</v>
      </c>
      <c r="C71" s="6">
        <v>40932</v>
      </c>
      <c r="D71" s="7" t="s">
        <v>703</v>
      </c>
      <c r="E71" s="7" t="s">
        <v>704</v>
      </c>
      <c r="F71" s="7" t="s">
        <v>149</v>
      </c>
      <c r="G71" s="7">
        <v>1</v>
      </c>
      <c r="H71" s="7">
        <v>1</v>
      </c>
      <c r="I71" s="7">
        <v>2</v>
      </c>
      <c r="J71" s="7" t="s">
        <v>223</v>
      </c>
      <c r="K71" s="6">
        <v>13322</v>
      </c>
      <c r="L71" s="7"/>
      <c r="M71" s="7">
        <v>160</v>
      </c>
      <c r="N71" s="7">
        <v>63</v>
      </c>
      <c r="O71" s="7">
        <v>23.71</v>
      </c>
      <c r="P71" s="6">
        <v>33603</v>
      </c>
      <c r="Q71" s="7">
        <v>0</v>
      </c>
      <c r="R71" s="7" t="s">
        <v>230</v>
      </c>
      <c r="S71" s="7" t="s">
        <v>224</v>
      </c>
      <c r="T71" s="7" t="s">
        <v>225</v>
      </c>
      <c r="U71" s="7"/>
      <c r="V71" s="7"/>
      <c r="W71" s="7">
        <v>42</v>
      </c>
      <c r="X71" s="6">
        <v>40932</v>
      </c>
      <c r="Y71" s="94"/>
      <c r="Z71" s="7">
        <v>2</v>
      </c>
      <c r="AA71" s="7">
        <v>0</v>
      </c>
      <c r="AB71" s="28">
        <v>4</v>
      </c>
      <c r="AC71" s="28">
        <v>0</v>
      </c>
      <c r="AD71" s="7">
        <v>2.4430000000000001</v>
      </c>
      <c r="AE71" s="7" t="s">
        <v>309</v>
      </c>
      <c r="AF71" s="7"/>
      <c r="AG71" s="7"/>
    </row>
    <row r="72" spans="1:33" x14ac:dyDescent="0.2">
      <c r="A72" s="27" t="s">
        <v>693</v>
      </c>
      <c r="B72" s="28" t="s">
        <v>706</v>
      </c>
      <c r="C72" s="6">
        <v>40940</v>
      </c>
      <c r="D72" s="7" t="s">
        <v>707</v>
      </c>
      <c r="E72" s="7" t="s">
        <v>708</v>
      </c>
      <c r="F72" s="30" t="s">
        <v>120</v>
      </c>
      <c r="G72" s="7">
        <v>1</v>
      </c>
      <c r="H72" s="7">
        <v>1</v>
      </c>
      <c r="I72" s="7">
        <v>4</v>
      </c>
      <c r="J72" s="7" t="s">
        <v>227</v>
      </c>
      <c r="K72" s="6">
        <v>21406</v>
      </c>
      <c r="L72" s="94"/>
      <c r="M72" s="7">
        <v>175</v>
      </c>
      <c r="N72" s="7">
        <v>102</v>
      </c>
      <c r="O72" s="7">
        <v>33.31</v>
      </c>
      <c r="P72" s="6">
        <v>34248</v>
      </c>
      <c r="Q72" s="7">
        <v>0</v>
      </c>
      <c r="R72" s="7" t="s">
        <v>255</v>
      </c>
      <c r="S72" s="7" t="s">
        <v>225</v>
      </c>
      <c r="T72" s="7" t="s">
        <v>225</v>
      </c>
      <c r="U72" s="7"/>
      <c r="V72" s="7"/>
      <c r="W72" s="7">
        <v>74</v>
      </c>
      <c r="X72" s="6">
        <v>40940</v>
      </c>
      <c r="Y72" s="94"/>
      <c r="Z72" s="7">
        <v>2</v>
      </c>
      <c r="AA72" s="7">
        <v>0</v>
      </c>
      <c r="AB72" s="28">
        <v>3</v>
      </c>
      <c r="AC72" s="28">
        <v>2</v>
      </c>
      <c r="AD72" s="7">
        <v>0.627</v>
      </c>
      <c r="AE72" s="7" t="s">
        <v>307</v>
      </c>
      <c r="AF72" s="46" t="s">
        <v>727</v>
      </c>
      <c r="AG72" s="7"/>
    </row>
    <row r="73" spans="1:33" s="146" customFormat="1" ht="13.5" thickBot="1" x14ac:dyDescent="0.25">
      <c r="A73" s="27" t="s">
        <v>694</v>
      </c>
      <c r="B73" s="28" t="s">
        <v>719</v>
      </c>
      <c r="C73" s="6">
        <v>41003</v>
      </c>
      <c r="D73" s="7" t="s">
        <v>717</v>
      </c>
      <c r="E73" s="7" t="s">
        <v>718</v>
      </c>
      <c r="F73" s="7" t="s">
        <v>104</v>
      </c>
      <c r="G73" s="7">
        <v>2</v>
      </c>
      <c r="H73" s="15">
        <v>1</v>
      </c>
      <c r="I73" s="15">
        <v>1</v>
      </c>
      <c r="J73" s="15" t="s">
        <v>223</v>
      </c>
      <c r="K73" s="19">
        <v>10922</v>
      </c>
      <c r="L73" s="94"/>
      <c r="M73" s="15">
        <v>159</v>
      </c>
      <c r="N73" s="15">
        <v>64</v>
      </c>
      <c r="O73" s="7">
        <v>25.32</v>
      </c>
      <c r="P73" s="19">
        <v>36326</v>
      </c>
      <c r="Q73" s="15">
        <v>1</v>
      </c>
      <c r="R73" s="32" t="s">
        <v>248</v>
      </c>
      <c r="S73" s="32" t="s">
        <v>224</v>
      </c>
      <c r="T73" s="32" t="s">
        <v>225</v>
      </c>
      <c r="U73" s="7">
        <v>39</v>
      </c>
      <c r="V73" s="7">
        <v>30</v>
      </c>
      <c r="W73" s="7"/>
      <c r="X73" s="6">
        <v>41003</v>
      </c>
      <c r="Y73" s="94"/>
      <c r="Z73" s="7">
        <v>5</v>
      </c>
      <c r="AA73" s="7">
        <v>0</v>
      </c>
      <c r="AB73" s="30" t="s">
        <v>310</v>
      </c>
      <c r="AC73" s="30" t="s">
        <v>311</v>
      </c>
      <c r="AD73" s="30" t="s">
        <v>226</v>
      </c>
      <c r="AE73" s="30" t="s">
        <v>327</v>
      </c>
      <c r="AF73" s="7"/>
      <c r="AG73" s="30" t="s">
        <v>598</v>
      </c>
    </row>
    <row r="74" spans="1:33" x14ac:dyDescent="0.2">
      <c r="A74" s="135" t="s">
        <v>695</v>
      </c>
      <c r="B74" s="27" t="s">
        <v>762</v>
      </c>
      <c r="C74" s="115">
        <v>41087</v>
      </c>
      <c r="D74" s="116" t="s">
        <v>839</v>
      </c>
      <c r="E74" s="116" t="s">
        <v>763</v>
      </c>
      <c r="F74" s="117" t="s">
        <v>104</v>
      </c>
      <c r="G74" s="117">
        <v>2</v>
      </c>
      <c r="H74" s="117">
        <v>5</v>
      </c>
      <c r="I74" s="117">
        <v>1</v>
      </c>
      <c r="J74" s="116" t="s">
        <v>227</v>
      </c>
      <c r="K74" s="115">
        <v>10723</v>
      </c>
      <c r="L74" s="134">
        <v>83</v>
      </c>
      <c r="M74" s="117">
        <v>170</v>
      </c>
      <c r="N74" s="117">
        <v>83</v>
      </c>
      <c r="O74" s="118">
        <v>28.719723183391007</v>
      </c>
      <c r="P74" s="119">
        <v>35074</v>
      </c>
      <c r="Q74" s="117">
        <v>0</v>
      </c>
      <c r="R74" s="116" t="s">
        <v>229</v>
      </c>
      <c r="S74" s="116" t="s">
        <v>224</v>
      </c>
      <c r="T74" s="116" t="s">
        <v>225</v>
      </c>
      <c r="U74" s="117">
        <v>58</v>
      </c>
      <c r="V74" s="117">
        <v>40</v>
      </c>
      <c r="W74" s="120" t="s">
        <v>226</v>
      </c>
      <c r="X74" s="119">
        <v>41087</v>
      </c>
      <c r="Y74" s="121">
        <v>1</v>
      </c>
      <c r="Z74" s="117">
        <v>0</v>
      </c>
      <c r="AA74" s="116">
        <v>1</v>
      </c>
      <c r="AB74" s="116" t="s">
        <v>313</v>
      </c>
      <c r="AC74" s="116" t="s">
        <v>310</v>
      </c>
      <c r="AD74" s="32" t="s">
        <v>226</v>
      </c>
      <c r="AE74" s="116" t="s">
        <v>309</v>
      </c>
      <c r="AF74" s="116" t="s">
        <v>226</v>
      </c>
      <c r="AG74" s="116" t="s">
        <v>226</v>
      </c>
    </row>
    <row r="75" spans="1:33" x14ac:dyDescent="0.2">
      <c r="A75" s="135" t="s">
        <v>696</v>
      </c>
      <c r="B75" s="147" t="s">
        <v>776</v>
      </c>
      <c r="C75" s="115">
        <v>41283</v>
      </c>
      <c r="D75" s="116" t="s">
        <v>840</v>
      </c>
      <c r="E75" s="116" t="s">
        <v>777</v>
      </c>
      <c r="F75" s="117" t="s">
        <v>149</v>
      </c>
      <c r="G75" s="117">
        <v>2</v>
      </c>
      <c r="H75" s="117">
        <v>1</v>
      </c>
      <c r="I75" s="117">
        <v>1</v>
      </c>
      <c r="J75" s="116" t="s">
        <v>223</v>
      </c>
      <c r="K75" s="115">
        <v>12452</v>
      </c>
      <c r="L75" s="121">
        <v>79</v>
      </c>
      <c r="M75" s="117">
        <v>160</v>
      </c>
      <c r="N75" s="117">
        <v>73</v>
      </c>
      <c r="O75" s="118">
        <v>28.515624999999993</v>
      </c>
      <c r="P75" s="115">
        <v>36714</v>
      </c>
      <c r="Q75" s="117">
        <v>0</v>
      </c>
      <c r="R75" s="117" t="s">
        <v>841</v>
      </c>
      <c r="S75" s="122" t="s">
        <v>224</v>
      </c>
      <c r="T75" s="117" t="s">
        <v>225</v>
      </c>
      <c r="U75" s="117">
        <v>63</v>
      </c>
      <c r="V75" s="116">
        <v>45</v>
      </c>
      <c r="W75" s="120" t="s">
        <v>226</v>
      </c>
      <c r="X75" s="115">
        <v>41283</v>
      </c>
      <c r="Y75" s="121">
        <v>5</v>
      </c>
      <c r="Z75" s="117">
        <v>0</v>
      </c>
      <c r="AA75" s="7">
        <v>0</v>
      </c>
      <c r="AB75" s="116" t="s">
        <v>310</v>
      </c>
      <c r="AC75" s="116" t="s">
        <v>311</v>
      </c>
      <c r="AD75" s="32" t="s">
        <v>226</v>
      </c>
      <c r="AE75" s="116" t="s">
        <v>309</v>
      </c>
      <c r="AF75" s="116" t="s">
        <v>226</v>
      </c>
      <c r="AG75" s="116" t="s">
        <v>226</v>
      </c>
    </row>
    <row r="76" spans="1:33" x14ac:dyDescent="0.2">
      <c r="A76" s="135" t="s">
        <v>697</v>
      </c>
      <c r="B76" s="147" t="s">
        <v>807</v>
      </c>
      <c r="C76" s="115">
        <v>41326</v>
      </c>
      <c r="D76" s="116" t="s">
        <v>808</v>
      </c>
      <c r="E76" s="116" t="s">
        <v>809</v>
      </c>
      <c r="F76" s="116" t="s">
        <v>149</v>
      </c>
      <c r="G76" s="117">
        <v>1</v>
      </c>
      <c r="H76" s="117">
        <v>1</v>
      </c>
      <c r="I76" s="117">
        <v>1</v>
      </c>
      <c r="J76" s="116" t="s">
        <v>227</v>
      </c>
      <c r="K76" s="115">
        <v>13688</v>
      </c>
      <c r="L76" s="121">
        <v>76</v>
      </c>
      <c r="M76" s="117">
        <v>170</v>
      </c>
      <c r="N76" s="117">
        <v>73</v>
      </c>
      <c r="O76" s="118">
        <v>25.259515570934258</v>
      </c>
      <c r="P76" s="115">
        <v>35920</v>
      </c>
      <c r="Q76" s="117">
        <v>0</v>
      </c>
      <c r="R76" s="116" t="s">
        <v>842</v>
      </c>
      <c r="S76" s="116" t="s">
        <v>224</v>
      </c>
      <c r="T76" s="116" t="s">
        <v>225</v>
      </c>
      <c r="U76" s="116" t="s">
        <v>226</v>
      </c>
      <c r="V76" s="116" t="s">
        <v>226</v>
      </c>
      <c r="W76" s="116">
        <v>33</v>
      </c>
      <c r="X76" s="115">
        <v>41326</v>
      </c>
      <c r="Y76" s="121">
        <v>5</v>
      </c>
      <c r="Z76" s="117">
        <v>0</v>
      </c>
      <c r="AA76" s="117">
        <v>4</v>
      </c>
      <c r="AB76" s="117">
        <v>2</v>
      </c>
      <c r="AC76" s="116" t="s">
        <v>226</v>
      </c>
      <c r="AD76" s="15">
        <v>3.2</v>
      </c>
      <c r="AE76" s="116" t="s">
        <v>327</v>
      </c>
      <c r="AF76" s="116" t="s">
        <v>226</v>
      </c>
      <c r="AG76" s="116" t="s">
        <v>843</v>
      </c>
    </row>
    <row r="77" spans="1:33" x14ac:dyDescent="0.2">
      <c r="A77" s="135" t="s">
        <v>698</v>
      </c>
      <c r="B77" s="147" t="s">
        <v>810</v>
      </c>
      <c r="C77" s="115">
        <v>41304</v>
      </c>
      <c r="D77" s="116" t="s">
        <v>811</v>
      </c>
      <c r="E77" s="116" t="s">
        <v>812</v>
      </c>
      <c r="F77" s="116" t="s">
        <v>149</v>
      </c>
      <c r="G77" s="117">
        <v>2</v>
      </c>
      <c r="H77" s="117">
        <v>1</v>
      </c>
      <c r="I77" s="117">
        <v>1</v>
      </c>
      <c r="J77" s="116" t="s">
        <v>223</v>
      </c>
      <c r="K77" s="115">
        <v>12201</v>
      </c>
      <c r="L77" s="121">
        <v>80</v>
      </c>
      <c r="M77" s="117">
        <v>164</v>
      </c>
      <c r="N77" s="117">
        <v>90</v>
      </c>
      <c r="O77" s="118">
        <v>33.462224866151104</v>
      </c>
      <c r="P77" s="115">
        <v>35217</v>
      </c>
      <c r="Q77" s="117">
        <v>0</v>
      </c>
      <c r="R77" s="121" t="s">
        <v>844</v>
      </c>
      <c r="S77" s="123" t="s">
        <v>329</v>
      </c>
      <c r="T77" s="116" t="s">
        <v>225</v>
      </c>
      <c r="U77" s="117">
        <v>41</v>
      </c>
      <c r="V77" s="116">
        <v>40</v>
      </c>
      <c r="W77" s="120" t="s">
        <v>226</v>
      </c>
      <c r="X77" s="115">
        <v>41304</v>
      </c>
      <c r="Y77" s="121">
        <v>4</v>
      </c>
      <c r="Z77" s="117">
        <v>0</v>
      </c>
      <c r="AA77" s="7">
        <v>0</v>
      </c>
      <c r="AB77" s="116" t="s">
        <v>316</v>
      </c>
      <c r="AC77" s="116" t="s">
        <v>313</v>
      </c>
      <c r="AD77" s="32" t="s">
        <v>226</v>
      </c>
      <c r="AE77" s="116" t="s">
        <v>307</v>
      </c>
      <c r="AF77" s="116" t="s">
        <v>226</v>
      </c>
      <c r="AG77" s="116" t="s">
        <v>845</v>
      </c>
    </row>
    <row r="78" spans="1:33" x14ac:dyDescent="0.2">
      <c r="A78" s="135" t="s">
        <v>699</v>
      </c>
      <c r="B78" s="147" t="s">
        <v>813</v>
      </c>
      <c r="C78" s="115">
        <v>41302</v>
      </c>
      <c r="D78" s="116" t="s">
        <v>814</v>
      </c>
      <c r="E78" s="116" t="s">
        <v>815</v>
      </c>
      <c r="F78" s="116" t="s">
        <v>149</v>
      </c>
      <c r="G78" s="117">
        <v>1</v>
      </c>
      <c r="H78" s="117">
        <v>1</v>
      </c>
      <c r="I78" s="117">
        <v>1</v>
      </c>
      <c r="J78" s="116" t="s">
        <v>223</v>
      </c>
      <c r="K78" s="115">
        <v>20436</v>
      </c>
      <c r="L78" s="121">
        <v>58</v>
      </c>
      <c r="M78" s="117">
        <v>158</v>
      </c>
      <c r="N78" s="117">
        <v>80</v>
      </c>
      <c r="O78" s="118">
        <v>32.046146450889275</v>
      </c>
      <c r="P78" s="115">
        <v>34476</v>
      </c>
      <c r="Q78" s="117">
        <v>0</v>
      </c>
      <c r="R78" s="116" t="s">
        <v>332</v>
      </c>
      <c r="S78" s="124" t="s">
        <v>329</v>
      </c>
      <c r="T78" s="116" t="s">
        <v>225</v>
      </c>
      <c r="U78" s="116" t="s">
        <v>226</v>
      </c>
      <c r="V78" s="116" t="s">
        <v>226</v>
      </c>
      <c r="W78" s="116">
        <v>42</v>
      </c>
      <c r="X78" s="115">
        <v>41302</v>
      </c>
      <c r="Y78" s="121">
        <v>4</v>
      </c>
      <c r="Z78" s="117">
        <v>0</v>
      </c>
      <c r="AA78" s="117">
        <v>2</v>
      </c>
      <c r="AB78" s="117">
        <v>2</v>
      </c>
      <c r="AC78" s="148">
        <v>2</v>
      </c>
      <c r="AD78" s="117">
        <v>2.38</v>
      </c>
      <c r="AE78" s="116" t="s">
        <v>309</v>
      </c>
      <c r="AF78" s="116" t="s">
        <v>226</v>
      </c>
      <c r="AG78" s="116" t="s">
        <v>226</v>
      </c>
    </row>
    <row r="79" spans="1:33" x14ac:dyDescent="0.2">
      <c r="A79" s="135" t="s">
        <v>700</v>
      </c>
      <c r="B79" s="147" t="s">
        <v>820</v>
      </c>
      <c r="C79" s="115">
        <v>41333</v>
      </c>
      <c r="D79" s="116" t="s">
        <v>821</v>
      </c>
      <c r="E79" s="116" t="s">
        <v>822</v>
      </c>
      <c r="F79" s="116" t="s">
        <v>149</v>
      </c>
      <c r="G79" s="117">
        <v>1</v>
      </c>
      <c r="H79" s="117">
        <v>1</v>
      </c>
      <c r="I79" s="116">
        <v>1</v>
      </c>
      <c r="J79" s="116" t="s">
        <v>223</v>
      </c>
      <c r="K79" s="115">
        <v>15265</v>
      </c>
      <c r="L79" s="121">
        <v>72</v>
      </c>
      <c r="M79" s="117">
        <v>145</v>
      </c>
      <c r="N79" s="117">
        <v>65</v>
      </c>
      <c r="O79" s="118">
        <v>30.915576694411413</v>
      </c>
      <c r="P79" s="115">
        <v>32998</v>
      </c>
      <c r="Q79" s="117">
        <v>0</v>
      </c>
      <c r="R79" s="116" t="s">
        <v>230</v>
      </c>
      <c r="S79" s="124" t="s">
        <v>224</v>
      </c>
      <c r="T79" s="116" t="s">
        <v>225</v>
      </c>
      <c r="U79" s="116" t="s">
        <v>226</v>
      </c>
      <c r="V79" s="116" t="s">
        <v>226</v>
      </c>
      <c r="W79" s="116">
        <v>32</v>
      </c>
      <c r="X79" s="115">
        <v>41333</v>
      </c>
      <c r="Y79" s="121">
        <v>2</v>
      </c>
      <c r="Z79" s="117">
        <v>0</v>
      </c>
      <c r="AA79" s="117">
        <v>4</v>
      </c>
      <c r="AB79" s="116">
        <v>4</v>
      </c>
      <c r="AC79" s="148">
        <v>3</v>
      </c>
      <c r="AD79" s="117">
        <v>3.2029999999999998</v>
      </c>
      <c r="AE79" s="116" t="s">
        <v>309</v>
      </c>
      <c r="AF79" s="116" t="s">
        <v>226</v>
      </c>
      <c r="AG79" s="116" t="s">
        <v>226</v>
      </c>
    </row>
    <row r="80" spans="1:33" x14ac:dyDescent="0.2">
      <c r="A80" s="135" t="s">
        <v>847</v>
      </c>
      <c r="B80" s="147" t="s">
        <v>832</v>
      </c>
      <c r="C80" s="115">
        <v>41353</v>
      </c>
      <c r="D80" s="116" t="s">
        <v>833</v>
      </c>
      <c r="E80" s="116" t="s">
        <v>834</v>
      </c>
      <c r="F80" s="116" t="s">
        <v>149</v>
      </c>
      <c r="G80" s="117">
        <v>1</v>
      </c>
      <c r="H80" s="117">
        <v>1</v>
      </c>
      <c r="I80" s="117">
        <v>2</v>
      </c>
      <c r="J80" s="116" t="s">
        <v>227</v>
      </c>
      <c r="K80" s="115">
        <v>22999</v>
      </c>
      <c r="L80" s="121">
        <v>51</v>
      </c>
      <c r="M80" s="117">
        <v>172</v>
      </c>
      <c r="N80" s="117">
        <v>86</v>
      </c>
      <c r="O80" s="118">
        <v>29.069767441860467</v>
      </c>
      <c r="P80" s="115">
        <v>36075</v>
      </c>
      <c r="Q80" s="117">
        <v>0</v>
      </c>
      <c r="R80" s="116" t="s">
        <v>244</v>
      </c>
      <c r="S80" s="124" t="s">
        <v>225</v>
      </c>
      <c r="T80" s="116" t="s">
        <v>225</v>
      </c>
      <c r="U80" s="116" t="s">
        <v>226</v>
      </c>
      <c r="V80" s="116" t="s">
        <v>226</v>
      </c>
      <c r="W80" s="116">
        <v>37</v>
      </c>
      <c r="X80" s="115">
        <v>41353</v>
      </c>
      <c r="Y80" s="121">
        <v>2</v>
      </c>
      <c r="Z80" s="117">
        <v>0</v>
      </c>
      <c r="AA80" s="117">
        <v>2</v>
      </c>
      <c r="AB80" s="116">
        <v>3</v>
      </c>
      <c r="AC80" s="148">
        <v>1</v>
      </c>
      <c r="AD80" s="125">
        <v>0.45100000000000001</v>
      </c>
      <c r="AE80" s="116" t="s">
        <v>327</v>
      </c>
      <c r="AF80" s="116" t="s">
        <v>226</v>
      </c>
      <c r="AG80" s="116" t="s">
        <v>846</v>
      </c>
    </row>
    <row r="81" spans="1:33" x14ac:dyDescent="0.2">
      <c r="A81" s="27"/>
      <c r="B81" s="7" t="s">
        <v>891</v>
      </c>
      <c r="C81" s="6">
        <v>41361</v>
      </c>
      <c r="D81" s="7" t="s">
        <v>868</v>
      </c>
      <c r="E81" s="7" t="s">
        <v>918</v>
      </c>
      <c r="F81" s="7" t="s">
        <v>149</v>
      </c>
      <c r="G81" s="7">
        <v>1</v>
      </c>
      <c r="H81" s="7">
        <v>1</v>
      </c>
      <c r="I81" s="7">
        <v>3</v>
      </c>
      <c r="J81" s="7" t="s">
        <v>223</v>
      </c>
      <c r="K81" s="6">
        <v>20246</v>
      </c>
      <c r="L81" s="94">
        <v>58</v>
      </c>
      <c r="M81" s="7">
        <v>170</v>
      </c>
      <c r="N81" s="7">
        <v>63</v>
      </c>
      <c r="O81" s="7">
        <v>21.8</v>
      </c>
      <c r="P81" s="6">
        <v>34891</v>
      </c>
      <c r="Q81" s="7">
        <v>0</v>
      </c>
      <c r="R81" s="7" t="s">
        <v>240</v>
      </c>
      <c r="S81" s="94" t="s">
        <v>225</v>
      </c>
      <c r="T81" s="7" t="s">
        <v>224</v>
      </c>
      <c r="U81" s="7" t="s">
        <v>226</v>
      </c>
      <c r="V81" s="28" t="s">
        <v>226</v>
      </c>
      <c r="W81" s="30">
        <v>59</v>
      </c>
      <c r="X81" s="6">
        <v>41361</v>
      </c>
      <c r="Y81" s="7">
        <v>17.7</v>
      </c>
      <c r="Z81" s="7">
        <v>5</v>
      </c>
      <c r="AA81" s="7">
        <v>0</v>
      </c>
      <c r="AB81" s="15">
        <v>3</v>
      </c>
      <c r="AC81" s="125">
        <v>2</v>
      </c>
      <c r="AD81" s="125">
        <v>2.169</v>
      </c>
      <c r="AE81" s="116" t="s">
        <v>307</v>
      </c>
      <c r="AF81" s="116" t="s">
        <v>919</v>
      </c>
      <c r="AG81" s="116" t="s">
        <v>920</v>
      </c>
    </row>
    <row r="82" spans="1:33" x14ac:dyDescent="0.2">
      <c r="A82" s="7"/>
      <c r="B82" s="7" t="s">
        <v>892</v>
      </c>
      <c r="C82" s="6">
        <v>41367</v>
      </c>
      <c r="D82" s="30" t="s">
        <v>922</v>
      </c>
      <c r="E82" s="30" t="s">
        <v>923</v>
      </c>
      <c r="F82" s="30" t="s">
        <v>149</v>
      </c>
      <c r="G82" s="7">
        <v>1</v>
      </c>
      <c r="H82" s="7">
        <v>2</v>
      </c>
      <c r="I82" s="7">
        <v>3</v>
      </c>
      <c r="J82" s="30" t="s">
        <v>223</v>
      </c>
      <c r="K82" s="6">
        <v>20082</v>
      </c>
      <c r="L82" s="7"/>
      <c r="M82" s="7">
        <v>160</v>
      </c>
      <c r="N82" s="7">
        <v>68</v>
      </c>
      <c r="O82" s="7">
        <v>26.5</v>
      </c>
      <c r="P82" s="6">
        <v>37124</v>
      </c>
      <c r="Q82" s="7">
        <v>0</v>
      </c>
      <c r="R82" s="30" t="s">
        <v>405</v>
      </c>
      <c r="S82" s="132" t="s">
        <v>225</v>
      </c>
      <c r="T82" s="30" t="s">
        <v>225</v>
      </c>
      <c r="U82" s="30" t="s">
        <v>226</v>
      </c>
      <c r="V82" s="28" t="s">
        <v>226</v>
      </c>
      <c r="W82" s="30">
        <v>64</v>
      </c>
      <c r="X82" s="6">
        <v>41367</v>
      </c>
      <c r="Y82" s="7">
        <v>11.6</v>
      </c>
      <c r="Z82" s="7">
        <v>1</v>
      </c>
      <c r="AA82" s="7">
        <v>0</v>
      </c>
      <c r="AB82" s="15">
        <v>2</v>
      </c>
      <c r="AC82" s="15">
        <v>1</v>
      </c>
      <c r="AD82" s="125">
        <v>2.556</v>
      </c>
      <c r="AE82" s="116" t="s">
        <v>327</v>
      </c>
      <c r="AF82" s="116" t="s">
        <v>226</v>
      </c>
      <c r="AG82" s="116" t="s">
        <v>924</v>
      </c>
    </row>
    <row r="83" spans="1:33" x14ac:dyDescent="0.2">
      <c r="A83" s="7"/>
      <c r="B83" s="7" t="s">
        <v>894</v>
      </c>
      <c r="C83" s="149">
        <v>41373</v>
      </c>
      <c r="D83" s="150" t="s">
        <v>871</v>
      </c>
      <c r="E83" s="151">
        <v>395130452</v>
      </c>
      <c r="F83" s="30" t="s">
        <v>149</v>
      </c>
      <c r="G83" s="7">
        <v>1</v>
      </c>
      <c r="H83" s="7">
        <v>1</v>
      </c>
      <c r="I83" s="7">
        <v>1</v>
      </c>
      <c r="J83" s="30" t="s">
        <v>223</v>
      </c>
      <c r="K83" s="6">
        <v>14275</v>
      </c>
      <c r="L83" s="7">
        <v>74</v>
      </c>
      <c r="M83" s="7">
        <v>171</v>
      </c>
      <c r="N83" s="7">
        <v>67</v>
      </c>
      <c r="O83" s="7">
        <v>22.9</v>
      </c>
      <c r="P83" s="6">
        <v>35796</v>
      </c>
      <c r="Q83" s="7">
        <v>0</v>
      </c>
      <c r="R83" s="7" t="s">
        <v>744</v>
      </c>
      <c r="S83" s="94" t="s">
        <v>329</v>
      </c>
      <c r="T83" s="7" t="s">
        <v>225</v>
      </c>
      <c r="U83" s="7" t="s">
        <v>226</v>
      </c>
      <c r="V83" s="28" t="s">
        <v>226</v>
      </c>
      <c r="W83" s="30">
        <v>58</v>
      </c>
      <c r="X83" s="6">
        <v>41373</v>
      </c>
      <c r="Y83" s="7">
        <v>15.2</v>
      </c>
      <c r="Z83" s="7">
        <v>2</v>
      </c>
      <c r="AA83" s="7">
        <v>1</v>
      </c>
      <c r="AB83" s="116">
        <v>2</v>
      </c>
      <c r="AC83" s="15">
        <v>3</v>
      </c>
      <c r="AD83" s="125">
        <v>0.23499999999999999</v>
      </c>
      <c r="AE83" s="116" t="s">
        <v>309</v>
      </c>
      <c r="AF83" s="116" t="s">
        <v>226</v>
      </c>
      <c r="AG83" s="116" t="s">
        <v>226</v>
      </c>
    </row>
    <row r="84" spans="1:33" x14ac:dyDescent="0.2">
      <c r="A84" s="7"/>
      <c r="B84" s="7" t="s">
        <v>895</v>
      </c>
      <c r="C84" s="149">
        <v>41381</v>
      </c>
      <c r="D84" s="150" t="s">
        <v>873</v>
      </c>
      <c r="E84" s="151">
        <v>446113446</v>
      </c>
      <c r="F84" s="30" t="s">
        <v>149</v>
      </c>
      <c r="G84" s="7">
        <v>1</v>
      </c>
      <c r="H84" s="7">
        <v>0</v>
      </c>
      <c r="I84" s="7">
        <v>1</v>
      </c>
      <c r="J84" s="30" t="s">
        <v>223</v>
      </c>
      <c r="K84" s="133">
        <v>16389</v>
      </c>
      <c r="L84" s="7">
        <v>69</v>
      </c>
      <c r="M84" s="7">
        <v>158</v>
      </c>
      <c r="N84" s="7">
        <v>80</v>
      </c>
      <c r="O84" s="7">
        <v>32</v>
      </c>
      <c r="P84" s="6">
        <v>34829</v>
      </c>
      <c r="Q84" s="7">
        <v>0</v>
      </c>
      <c r="R84" s="30" t="s">
        <v>228</v>
      </c>
      <c r="S84" s="132" t="s">
        <v>225</v>
      </c>
      <c r="T84" s="30" t="s">
        <v>224</v>
      </c>
      <c r="U84" s="30" t="s">
        <v>226</v>
      </c>
      <c r="V84" s="28" t="s">
        <v>226</v>
      </c>
      <c r="W84" s="30">
        <v>76</v>
      </c>
      <c r="X84" s="6">
        <v>41381</v>
      </c>
      <c r="Y84" s="7">
        <v>17.899999999999999</v>
      </c>
      <c r="Z84" s="7">
        <v>1</v>
      </c>
      <c r="AA84" s="7">
        <v>0</v>
      </c>
      <c r="AB84" s="116">
        <v>2</v>
      </c>
      <c r="AC84" s="15">
        <v>2</v>
      </c>
      <c r="AD84" s="125">
        <v>1.8009999999999999</v>
      </c>
      <c r="AE84" s="116" t="s">
        <v>309</v>
      </c>
      <c r="AF84" s="7"/>
      <c r="AG84" s="7"/>
    </row>
    <row r="85" spans="1:33" x14ac:dyDescent="0.2">
      <c r="A85" s="7"/>
      <c r="B85" s="7" t="s">
        <v>896</v>
      </c>
      <c r="C85" s="149">
        <v>41382</v>
      </c>
      <c r="D85" s="150" t="s">
        <v>874</v>
      </c>
      <c r="E85" s="151">
        <v>465723412</v>
      </c>
      <c r="F85" s="30" t="s">
        <v>104</v>
      </c>
      <c r="G85" s="7">
        <v>1</v>
      </c>
      <c r="H85" s="7">
        <v>0</v>
      </c>
      <c r="I85" s="7">
        <v>1</v>
      </c>
      <c r="J85" s="30" t="s">
        <v>223</v>
      </c>
      <c r="K85" s="6">
        <v>17006</v>
      </c>
      <c r="L85" s="7">
        <v>67</v>
      </c>
      <c r="M85" s="7">
        <v>161</v>
      </c>
      <c r="N85" s="7">
        <v>99</v>
      </c>
      <c r="O85" s="7">
        <v>38.1</v>
      </c>
      <c r="P85" s="6">
        <v>35377</v>
      </c>
      <c r="Q85" s="7">
        <v>0</v>
      </c>
      <c r="R85" s="30" t="s">
        <v>240</v>
      </c>
      <c r="S85" s="132" t="s">
        <v>225</v>
      </c>
      <c r="T85" s="30" t="s">
        <v>224</v>
      </c>
      <c r="U85" s="30" t="s">
        <v>226</v>
      </c>
      <c r="V85" s="28" t="s">
        <v>226</v>
      </c>
      <c r="W85" s="30">
        <v>65</v>
      </c>
      <c r="X85" s="6">
        <v>41382</v>
      </c>
      <c r="Y85" s="7">
        <v>16.399999999999999</v>
      </c>
      <c r="Z85" s="7">
        <v>1</v>
      </c>
      <c r="AA85" s="7">
        <v>0</v>
      </c>
      <c r="AB85" s="116">
        <v>3</v>
      </c>
      <c r="AC85" s="15">
        <v>1</v>
      </c>
      <c r="AD85" s="125">
        <v>1.948</v>
      </c>
      <c r="AE85" s="116" t="s">
        <v>309</v>
      </c>
      <c r="AF85" s="7"/>
      <c r="AG85" s="7"/>
    </row>
    <row r="86" spans="1:33" x14ac:dyDescent="0.2">
      <c r="A86" s="7"/>
      <c r="B86" s="7" t="s">
        <v>898</v>
      </c>
      <c r="C86" s="149">
        <v>41387</v>
      </c>
      <c r="D86" s="150" t="s">
        <v>412</v>
      </c>
      <c r="E86" s="151">
        <v>6112270054</v>
      </c>
      <c r="F86" s="30" t="s">
        <v>104</v>
      </c>
      <c r="G86" s="7">
        <v>1</v>
      </c>
      <c r="H86" s="7">
        <v>0</v>
      </c>
      <c r="I86" s="7">
        <v>4</v>
      </c>
      <c r="J86" s="30" t="s">
        <v>227</v>
      </c>
      <c r="K86" s="6">
        <v>22642</v>
      </c>
      <c r="L86" s="7">
        <v>52</v>
      </c>
      <c r="M86" s="7">
        <v>180</v>
      </c>
      <c r="N86" s="7">
        <v>105</v>
      </c>
      <c r="O86" s="7">
        <v>32.4</v>
      </c>
      <c r="P86" s="6">
        <v>35735</v>
      </c>
      <c r="Q86" s="7">
        <v>0</v>
      </c>
      <c r="R86" s="30" t="s">
        <v>228</v>
      </c>
      <c r="S86" s="132" t="s">
        <v>225</v>
      </c>
      <c r="T86" s="30" t="s">
        <v>224</v>
      </c>
      <c r="U86" s="30" t="s">
        <v>226</v>
      </c>
      <c r="V86" s="28" t="s">
        <v>226</v>
      </c>
      <c r="W86" s="30">
        <v>68</v>
      </c>
      <c r="X86" s="6">
        <v>41387</v>
      </c>
      <c r="Y86" s="7">
        <v>15.4</v>
      </c>
      <c r="Z86" s="7">
        <v>1</v>
      </c>
      <c r="AA86" s="7">
        <v>0</v>
      </c>
      <c r="AB86" s="116">
        <v>1</v>
      </c>
      <c r="AC86" s="15">
        <v>2</v>
      </c>
      <c r="AD86" s="125">
        <v>3.1739999999999999</v>
      </c>
      <c r="AE86" s="116" t="s">
        <v>309</v>
      </c>
      <c r="AF86" s="7"/>
      <c r="AG86" s="7"/>
    </row>
    <row r="87" spans="1:33" x14ac:dyDescent="0.2">
      <c r="A87" s="7"/>
      <c r="B87" s="7" t="s">
        <v>904</v>
      </c>
      <c r="C87" s="149">
        <v>41451</v>
      </c>
      <c r="D87" s="150" t="s">
        <v>883</v>
      </c>
      <c r="E87" s="151">
        <v>475518034</v>
      </c>
      <c r="F87" s="30" t="s">
        <v>104</v>
      </c>
      <c r="G87" s="7">
        <v>2</v>
      </c>
      <c r="H87" s="7">
        <v>0</v>
      </c>
      <c r="I87" s="7">
        <v>1</v>
      </c>
      <c r="J87" s="30" t="s">
        <v>223</v>
      </c>
      <c r="K87" s="6">
        <v>17305</v>
      </c>
      <c r="L87" s="7">
        <v>66</v>
      </c>
      <c r="M87" s="7">
        <v>170</v>
      </c>
      <c r="N87" s="7">
        <v>95</v>
      </c>
      <c r="O87" s="7">
        <v>32.799999999999997</v>
      </c>
      <c r="P87" s="6">
        <v>41088</v>
      </c>
      <c r="Q87" s="7">
        <v>0</v>
      </c>
      <c r="R87" s="30" t="s">
        <v>253</v>
      </c>
      <c r="S87" s="132" t="s">
        <v>224</v>
      </c>
      <c r="T87" s="30" t="s">
        <v>225</v>
      </c>
      <c r="U87" s="7">
        <v>64</v>
      </c>
      <c r="V87" s="30">
        <v>40</v>
      </c>
      <c r="W87" s="28" t="s">
        <v>226</v>
      </c>
      <c r="X87" s="6">
        <v>41451</v>
      </c>
      <c r="Y87" s="7">
        <v>0.9</v>
      </c>
      <c r="Z87" s="7">
        <v>1</v>
      </c>
      <c r="AA87" s="7">
        <v>0</v>
      </c>
      <c r="AB87" s="116" t="s">
        <v>310</v>
      </c>
      <c r="AC87" s="32" t="s">
        <v>311</v>
      </c>
      <c r="AD87" s="30" t="s">
        <v>226</v>
      </c>
      <c r="AE87" s="116" t="s">
        <v>309</v>
      </c>
      <c r="AF87" s="7"/>
      <c r="AG87" s="7"/>
    </row>
    <row r="88" spans="1:33" x14ac:dyDescent="0.2">
      <c r="A88" s="7"/>
      <c r="B88" s="7" t="s">
        <v>905</v>
      </c>
      <c r="C88" s="149">
        <v>41521</v>
      </c>
      <c r="D88" s="150" t="s">
        <v>884</v>
      </c>
      <c r="E88" s="151">
        <v>440525457</v>
      </c>
      <c r="F88" s="32" t="s">
        <v>104</v>
      </c>
      <c r="G88" s="15">
        <v>2</v>
      </c>
      <c r="H88" s="7">
        <v>1</v>
      </c>
      <c r="I88" s="7">
        <v>1</v>
      </c>
      <c r="J88" s="30" t="s">
        <v>227</v>
      </c>
      <c r="K88" s="6">
        <v>16217</v>
      </c>
      <c r="L88" s="7">
        <v>69</v>
      </c>
      <c r="M88" s="7">
        <v>172</v>
      </c>
      <c r="N88" s="7">
        <v>104</v>
      </c>
      <c r="O88" s="7">
        <v>35.1</v>
      </c>
      <c r="P88" s="6">
        <v>35857</v>
      </c>
      <c r="Q88" s="7">
        <v>0</v>
      </c>
      <c r="R88" s="30" t="s">
        <v>250</v>
      </c>
      <c r="S88" s="132" t="s">
        <v>224</v>
      </c>
      <c r="T88" s="30" t="s">
        <v>225</v>
      </c>
      <c r="U88" s="7">
        <v>55</v>
      </c>
      <c r="V88" s="30">
        <v>45</v>
      </c>
      <c r="W88" s="28" t="s">
        <v>226</v>
      </c>
      <c r="X88" s="6">
        <v>41521</v>
      </c>
      <c r="Y88" s="7">
        <v>15.5</v>
      </c>
      <c r="Z88" s="7">
        <v>4</v>
      </c>
      <c r="AA88" s="7">
        <v>0</v>
      </c>
      <c r="AB88" s="30" t="s">
        <v>316</v>
      </c>
      <c r="AC88" s="30" t="s">
        <v>311</v>
      </c>
      <c r="AD88" s="30" t="s">
        <v>226</v>
      </c>
      <c r="AE88" s="116" t="s">
        <v>307</v>
      </c>
      <c r="AF88" s="32" t="s">
        <v>339</v>
      </c>
      <c r="AG88" s="7"/>
    </row>
    <row r="89" spans="1:33" x14ac:dyDescent="0.2">
      <c r="A89" s="7"/>
      <c r="B89" s="7" t="s">
        <v>907</v>
      </c>
      <c r="C89" s="149">
        <v>41528</v>
      </c>
      <c r="D89" s="150" t="s">
        <v>887</v>
      </c>
      <c r="E89" s="151">
        <v>525322143</v>
      </c>
      <c r="F89" s="32" t="s">
        <v>104</v>
      </c>
      <c r="G89" s="15">
        <v>1</v>
      </c>
      <c r="H89" s="7">
        <v>1</v>
      </c>
      <c r="I89" s="7">
        <v>3</v>
      </c>
      <c r="J89" s="30" t="s">
        <v>223</v>
      </c>
      <c r="K89" s="6">
        <v>19075</v>
      </c>
      <c r="L89" s="7">
        <v>61</v>
      </c>
      <c r="M89" s="7">
        <v>162</v>
      </c>
      <c r="N89" s="7">
        <v>62</v>
      </c>
      <c r="O89" s="7">
        <v>23.6</v>
      </c>
      <c r="P89" s="6">
        <v>36348</v>
      </c>
      <c r="Q89" s="7">
        <v>0</v>
      </c>
      <c r="R89" s="30" t="s">
        <v>322</v>
      </c>
      <c r="S89" s="132" t="s">
        <v>225</v>
      </c>
      <c r="T89" s="30" t="s">
        <v>224</v>
      </c>
      <c r="U89" s="30" t="s">
        <v>226</v>
      </c>
      <c r="V89" s="28" t="s">
        <v>226</v>
      </c>
      <c r="W89" s="30">
        <v>41</v>
      </c>
      <c r="X89" s="6">
        <v>41528</v>
      </c>
      <c r="Y89" s="15">
        <v>14.1</v>
      </c>
      <c r="Z89" s="15">
        <v>2</v>
      </c>
      <c r="AA89" s="15">
        <v>1</v>
      </c>
      <c r="AB89" s="116">
        <v>3</v>
      </c>
      <c r="AC89" s="131">
        <v>3</v>
      </c>
      <c r="AD89" s="125">
        <v>0.52800000000000002</v>
      </c>
      <c r="AE89" s="116" t="s">
        <v>307</v>
      </c>
      <c r="AF89" s="30" t="s">
        <v>936</v>
      </c>
      <c r="AG89" s="7"/>
    </row>
    <row r="90" spans="1:33" x14ac:dyDescent="0.2">
      <c r="L90" s="8"/>
      <c r="S90" s="95"/>
      <c r="V90" s="18"/>
      <c r="W90" s="18"/>
      <c r="Y90" s="8"/>
      <c r="AB90" s="8"/>
      <c r="AC90" s="8"/>
    </row>
    <row r="91" spans="1:33" x14ac:dyDescent="0.2">
      <c r="L91" s="8"/>
      <c r="S91" s="95"/>
      <c r="V91" s="18"/>
      <c r="W91" s="18"/>
      <c r="Y91" s="8"/>
      <c r="AB91" s="8"/>
      <c r="AC91" s="8"/>
    </row>
    <row r="92" spans="1:33" x14ac:dyDescent="0.2">
      <c r="L92" s="8"/>
      <c r="S92" s="95"/>
      <c r="V92" s="18"/>
      <c r="W92" s="18"/>
      <c r="Y92" s="8"/>
      <c r="AB92" s="8"/>
      <c r="AC92" s="8"/>
    </row>
    <row r="93" spans="1:33" x14ac:dyDescent="0.2">
      <c r="L93" s="8"/>
      <c r="S93" s="95"/>
      <c r="V93" s="18"/>
      <c r="W93" s="18"/>
      <c r="Y93" s="8"/>
      <c r="AB93" s="8"/>
      <c r="AC93" s="8"/>
    </row>
    <row r="94" spans="1:33" x14ac:dyDescent="0.2">
      <c r="L94" s="8"/>
      <c r="S94" s="95"/>
      <c r="V94" s="18"/>
      <c r="W94" s="18"/>
      <c r="Y94" s="8"/>
      <c r="AB94" s="8"/>
      <c r="AC94" s="8"/>
    </row>
    <row r="95" spans="1:33" x14ac:dyDescent="0.2">
      <c r="L95" s="8"/>
      <c r="S95" s="95"/>
      <c r="V95" s="18"/>
      <c r="W95" s="18"/>
      <c r="Y95" s="8"/>
      <c r="AB95" s="8"/>
      <c r="AC95" s="8"/>
    </row>
    <row r="96" spans="1:33" x14ac:dyDescent="0.2">
      <c r="L96" s="8"/>
      <c r="S96" s="95"/>
      <c r="V96" s="18"/>
      <c r="W96" s="18"/>
      <c r="Y96" s="8"/>
      <c r="AB96" s="8"/>
      <c r="AC96" s="8"/>
    </row>
    <row r="97" spans="11:29" x14ac:dyDescent="0.2">
      <c r="L97" s="8"/>
      <c r="S97" s="95"/>
      <c r="V97" s="18"/>
      <c r="W97" s="18"/>
      <c r="Y97" s="8"/>
      <c r="AB97" s="8"/>
      <c r="AC97" s="8"/>
    </row>
    <row r="98" spans="11:29" x14ac:dyDescent="0.2">
      <c r="L98" s="8"/>
      <c r="S98" s="95"/>
      <c r="V98" s="18"/>
      <c r="W98" s="18"/>
      <c r="Y98" s="8"/>
      <c r="AB98" s="8"/>
      <c r="AC98" s="8"/>
    </row>
    <row r="99" spans="11:29" x14ac:dyDescent="0.2">
      <c r="K99" s="7" t="s">
        <v>645</v>
      </c>
      <c r="L99" s="102">
        <f>MEDIAN(L2:L3,L6,L10,L12:L15,L15,L20:L22,L25:L35,L37:L48,L50:L51,L53:L54,L56:L58,L60:L62,L64:L65,L67)</f>
        <v>62</v>
      </c>
      <c r="M99" s="102">
        <f>AVERAGE(L2:L3,L6,L10,L12:L14,L20:L22,L25:L35,L37:L48,L50:L51,L53:L54,L56:L58,L60:L62,L64:L65,L67)</f>
        <v>59.31818181818182</v>
      </c>
      <c r="N99" s="7"/>
      <c r="O99" s="106">
        <f>MEDIAN(O2:O3,O6,O10,O12:O14,O20:O22,O25:O35,O37:O48,O50:O51,O53:O54,O56:O58,O60:O62,O64:O65,O67)</f>
        <v>28.621470374642229</v>
      </c>
      <c r="P99" s="7"/>
      <c r="S99" s="95"/>
      <c r="V99" s="18"/>
      <c r="W99" s="18"/>
      <c r="Y99" s="8"/>
      <c r="AB99" s="8"/>
      <c r="AC99" s="8"/>
    </row>
    <row r="100" spans="11:29" x14ac:dyDescent="0.2">
      <c r="K100" s="7" t="s">
        <v>646</v>
      </c>
      <c r="L100" s="94">
        <f>MEDIAN(L4:L5,L7:L9,L11,L15:L19,L23:L24,L36,L49,L52,L55,L59,L63,L66,L68:L69)</f>
        <v>76.5</v>
      </c>
      <c r="M100" s="7">
        <f>AVERAGE(L4:L5,L7:L9,L11,L15:L19,L23:L24,L36,L49,L52,L55,L59,L63,L66,L68:L69)</f>
        <v>74.454545454545453</v>
      </c>
      <c r="N100" s="7"/>
      <c r="O100" s="106">
        <f>MEDIAN(O4:O5,O7:O9,O11,O15:O19,O23:O24,O36,O49,O52,O55,O59,O63,O66,O68:O69)</f>
        <v>29.072896227131928</v>
      </c>
      <c r="P100" s="7"/>
      <c r="S100" s="95"/>
      <c r="V100" s="18"/>
      <c r="W100" s="18"/>
      <c r="Y100" s="8"/>
      <c r="AB100" s="8"/>
      <c r="AC100" s="8"/>
    </row>
    <row r="101" spans="11:29" x14ac:dyDescent="0.2">
      <c r="L101" s="8"/>
      <c r="S101" s="95"/>
      <c r="V101" s="18"/>
      <c r="W101" s="18"/>
      <c r="Y101" s="8"/>
      <c r="AB101" s="8"/>
      <c r="AC101" s="8"/>
    </row>
    <row r="102" spans="11:29" x14ac:dyDescent="0.2">
      <c r="L102" s="8"/>
      <c r="S102" s="95"/>
      <c r="V102" s="18"/>
      <c r="W102" s="18"/>
      <c r="Y102" s="8"/>
      <c r="AB102" s="8"/>
      <c r="AC102" s="8"/>
    </row>
    <row r="103" spans="11:29" x14ac:dyDescent="0.2">
      <c r="L103" s="8"/>
      <c r="S103" s="95"/>
      <c r="V103" s="18"/>
      <c r="W103" s="18"/>
      <c r="Y103" s="8"/>
      <c r="AB103" s="8"/>
      <c r="AC103" s="8"/>
    </row>
    <row r="104" spans="11:29" x14ac:dyDescent="0.2">
      <c r="L104" s="8"/>
      <c r="S104" s="95"/>
      <c r="V104" s="18"/>
      <c r="W104" s="18"/>
      <c r="Y104" s="8"/>
      <c r="AB104" s="8"/>
      <c r="AC104" s="8"/>
    </row>
    <row r="105" spans="11:29" x14ac:dyDescent="0.2">
      <c r="L105" s="8"/>
      <c r="S105" s="95"/>
      <c r="V105" s="18"/>
      <c r="W105" s="18"/>
      <c r="Y105" s="8"/>
      <c r="AB105" s="8"/>
      <c r="AC105" s="8"/>
    </row>
    <row r="106" spans="11:29" x14ac:dyDescent="0.2">
      <c r="L106" s="8"/>
      <c r="S106" s="95"/>
      <c r="V106" s="18"/>
      <c r="W106" s="18"/>
      <c r="Y106" s="8"/>
      <c r="AB106" s="8"/>
      <c r="AC106" s="8"/>
    </row>
    <row r="107" spans="11:29" x14ac:dyDescent="0.2">
      <c r="L107" s="8"/>
      <c r="S107" s="95"/>
      <c r="V107" s="18"/>
      <c r="W107" s="18"/>
      <c r="Y107" s="8"/>
      <c r="AB107" s="8"/>
      <c r="AC107" s="8"/>
    </row>
    <row r="108" spans="11:29" x14ac:dyDescent="0.2">
      <c r="L108" s="8"/>
      <c r="S108" s="95"/>
      <c r="V108" s="18"/>
      <c r="W108" s="18"/>
      <c r="Y108" s="8"/>
      <c r="AB108" s="8"/>
      <c r="AC108" s="8"/>
    </row>
    <row r="109" spans="11:29" x14ac:dyDescent="0.2">
      <c r="L109" s="8"/>
      <c r="S109" s="95"/>
      <c r="V109" s="18"/>
      <c r="W109" s="18"/>
      <c r="Y109" s="8"/>
      <c r="AB109" s="8"/>
      <c r="AC109" s="8"/>
    </row>
    <row r="110" spans="11:29" x14ac:dyDescent="0.2">
      <c r="L110" s="8"/>
      <c r="S110" s="95"/>
      <c r="V110" s="18"/>
      <c r="W110" s="18"/>
      <c r="Y110" s="8"/>
      <c r="AB110" s="8"/>
      <c r="AC110" s="8"/>
    </row>
    <row r="111" spans="11:29" x14ac:dyDescent="0.2">
      <c r="L111" s="8"/>
      <c r="S111" s="95"/>
      <c r="V111" s="18"/>
      <c r="W111" s="18"/>
      <c r="Y111" s="8"/>
      <c r="AB111" s="8"/>
      <c r="AC111" s="8"/>
    </row>
    <row r="112" spans="11:29" x14ac:dyDescent="0.2">
      <c r="L112" s="8"/>
      <c r="S112" s="95"/>
      <c r="V112" s="18"/>
      <c r="W112" s="18"/>
      <c r="Y112" s="8"/>
      <c r="AB112" s="8"/>
      <c r="AC112" s="8"/>
    </row>
    <row r="113" spans="12:29" x14ac:dyDescent="0.2">
      <c r="L113" s="8"/>
      <c r="S113" s="95"/>
      <c r="V113" s="18"/>
      <c r="W113" s="18"/>
      <c r="Y113" s="8"/>
      <c r="AB113" s="8"/>
      <c r="AC113" s="8"/>
    </row>
    <row r="114" spans="12:29" x14ac:dyDescent="0.2">
      <c r="L114" s="8"/>
      <c r="S114" s="95"/>
      <c r="V114" s="18"/>
      <c r="W114" s="18"/>
      <c r="Y114" s="8"/>
      <c r="AB114" s="8"/>
      <c r="AC114" s="8"/>
    </row>
    <row r="115" spans="12:29" x14ac:dyDescent="0.2">
      <c r="L115" s="8"/>
      <c r="S115" s="95"/>
      <c r="V115" s="18"/>
      <c r="W115" s="18"/>
      <c r="Y115" s="8"/>
      <c r="AB115" s="8"/>
      <c r="AC115" s="8"/>
    </row>
    <row r="116" spans="12:29" x14ac:dyDescent="0.2">
      <c r="L116" s="8"/>
      <c r="S116" s="95"/>
      <c r="V116" s="18"/>
      <c r="W116" s="18"/>
      <c r="Y116" s="8"/>
      <c r="AB116" s="8"/>
      <c r="AC116" s="8"/>
    </row>
    <row r="117" spans="12:29" x14ac:dyDescent="0.2">
      <c r="L117" s="8"/>
      <c r="S117" s="95"/>
      <c r="V117" s="18"/>
      <c r="W117" s="18"/>
      <c r="Y117" s="8"/>
      <c r="AB117" s="8"/>
      <c r="AC117" s="8"/>
    </row>
    <row r="118" spans="12:29" x14ac:dyDescent="0.2">
      <c r="L118" s="8"/>
      <c r="S118" s="95"/>
      <c r="V118" s="18"/>
      <c r="W118" s="18"/>
      <c r="Y118" s="8"/>
      <c r="AB118" s="8"/>
      <c r="AC118" s="8"/>
    </row>
    <row r="119" spans="12:29" x14ac:dyDescent="0.2">
      <c r="L119" s="8"/>
      <c r="S119" s="95"/>
      <c r="V119" s="18"/>
      <c r="W119" s="18"/>
      <c r="Y119" s="8"/>
      <c r="AB119" s="8"/>
      <c r="AC119" s="8"/>
    </row>
    <row r="120" spans="12:29" x14ac:dyDescent="0.2">
      <c r="L120" s="8"/>
      <c r="S120" s="95"/>
      <c r="V120" s="18"/>
      <c r="W120" s="18"/>
      <c r="Y120" s="8"/>
      <c r="AB120" s="8"/>
      <c r="AC120" s="8"/>
    </row>
    <row r="121" spans="12:29" x14ac:dyDescent="0.2">
      <c r="L121" s="8"/>
      <c r="S121" s="95"/>
      <c r="V121" s="18"/>
      <c r="W121" s="18"/>
      <c r="Y121" s="8"/>
      <c r="AB121" s="8"/>
      <c r="AC121" s="8"/>
    </row>
    <row r="122" spans="12:29" x14ac:dyDescent="0.2">
      <c r="L122" s="8"/>
      <c r="S122" s="95"/>
      <c r="V122" s="18"/>
      <c r="W122" s="18"/>
      <c r="Y122" s="8"/>
      <c r="AB122" s="8"/>
      <c r="AC122" s="8"/>
    </row>
    <row r="123" spans="12:29" x14ac:dyDescent="0.2">
      <c r="L123" s="8"/>
      <c r="S123" s="95"/>
      <c r="V123" s="18"/>
      <c r="W123" s="18"/>
      <c r="Y123" s="8"/>
      <c r="AB123" s="8"/>
      <c r="AC123" s="8"/>
    </row>
    <row r="124" spans="12:29" x14ac:dyDescent="0.2">
      <c r="L124" s="8"/>
      <c r="S124" s="95"/>
      <c r="V124" s="18"/>
      <c r="W124" s="18"/>
      <c r="Y124" s="8"/>
      <c r="AB124" s="8"/>
      <c r="AC124" s="8"/>
    </row>
    <row r="125" spans="12:29" x14ac:dyDescent="0.2">
      <c r="L125" s="8"/>
      <c r="S125" s="95"/>
      <c r="V125" s="18"/>
      <c r="W125" s="18"/>
      <c r="Y125" s="8"/>
      <c r="AB125" s="8"/>
      <c r="AC125" s="8"/>
    </row>
    <row r="126" spans="12:29" x14ac:dyDescent="0.2">
      <c r="L126" s="8"/>
      <c r="S126" s="95"/>
      <c r="V126" s="18"/>
      <c r="W126" s="18"/>
      <c r="Y126" s="8"/>
      <c r="AB126" s="8"/>
      <c r="AC126" s="8"/>
    </row>
    <row r="127" spans="12:29" x14ac:dyDescent="0.2">
      <c r="L127" s="8"/>
      <c r="S127" s="95"/>
      <c r="V127" s="18"/>
      <c r="W127" s="18"/>
      <c r="Y127" s="8"/>
      <c r="AB127" s="8"/>
      <c r="AC127" s="8"/>
    </row>
    <row r="128" spans="12:29" x14ac:dyDescent="0.2">
      <c r="L128" s="8"/>
      <c r="S128" s="95"/>
      <c r="V128" s="18"/>
      <c r="W128" s="18"/>
      <c r="Y128" s="8"/>
      <c r="AB128" s="8"/>
      <c r="AC128" s="8"/>
    </row>
    <row r="129" spans="12:29" x14ac:dyDescent="0.2">
      <c r="L129" s="8"/>
      <c r="S129" s="95"/>
      <c r="V129" s="18"/>
      <c r="W129" s="18"/>
      <c r="Y129" s="8"/>
      <c r="AB129" s="8"/>
      <c r="AC129" s="8"/>
    </row>
    <row r="130" spans="12:29" x14ac:dyDescent="0.2">
      <c r="L130" s="8"/>
      <c r="S130" s="95"/>
      <c r="V130" s="18"/>
      <c r="W130" s="18"/>
      <c r="Y130" s="8"/>
      <c r="AB130" s="8"/>
      <c r="AC130" s="8"/>
    </row>
    <row r="131" spans="12:29" x14ac:dyDescent="0.2">
      <c r="L131" s="8"/>
      <c r="S131" s="95"/>
      <c r="V131" s="18"/>
      <c r="W131" s="18"/>
      <c r="Y131" s="8"/>
      <c r="AB131" s="8"/>
      <c r="AC131" s="8"/>
    </row>
    <row r="132" spans="12:29" x14ac:dyDescent="0.2">
      <c r="L132" s="8"/>
      <c r="S132" s="95"/>
      <c r="V132" s="18"/>
      <c r="W132" s="18"/>
      <c r="Y132" s="8"/>
      <c r="AB132" s="8"/>
      <c r="AC132" s="8"/>
    </row>
    <row r="133" spans="12:29" x14ac:dyDescent="0.2">
      <c r="L133" s="8"/>
      <c r="S133" s="95"/>
      <c r="V133" s="18"/>
      <c r="W133" s="18"/>
      <c r="Y133" s="8"/>
      <c r="AB133" s="8"/>
      <c r="AC133" s="8"/>
    </row>
    <row r="134" spans="12:29" x14ac:dyDescent="0.2">
      <c r="L134" s="8"/>
      <c r="S134" s="95"/>
      <c r="V134" s="18"/>
      <c r="W134" s="18"/>
      <c r="Y134" s="8"/>
      <c r="AB134" s="8"/>
      <c r="AC134" s="8"/>
    </row>
    <row r="135" spans="12:29" x14ac:dyDescent="0.2">
      <c r="L135" s="8"/>
      <c r="S135" s="95"/>
      <c r="V135" s="18"/>
      <c r="W135" s="18"/>
      <c r="Y135" s="8"/>
      <c r="AB135" s="8"/>
      <c r="AC135" s="8"/>
    </row>
    <row r="136" spans="12:29" x14ac:dyDescent="0.2">
      <c r="L136" s="8"/>
      <c r="S136" s="95"/>
      <c r="V136" s="18"/>
      <c r="W136" s="18"/>
      <c r="Y136" s="8"/>
      <c r="AB136" s="8"/>
      <c r="AC136" s="8"/>
    </row>
    <row r="137" spans="12:29" x14ac:dyDescent="0.2">
      <c r="L137" s="8"/>
      <c r="S137" s="95"/>
      <c r="V137" s="18"/>
      <c r="W137" s="18"/>
      <c r="Y137" s="8"/>
      <c r="AB137" s="8"/>
      <c r="AC137" s="8"/>
    </row>
    <row r="138" spans="12:29" x14ac:dyDescent="0.2">
      <c r="L138" s="8"/>
      <c r="S138" s="95"/>
      <c r="V138" s="18"/>
      <c r="W138" s="18"/>
      <c r="Y138" s="8"/>
      <c r="AB138" s="8"/>
      <c r="AC138" s="8"/>
    </row>
    <row r="139" spans="12:29" x14ac:dyDescent="0.2">
      <c r="L139" s="8"/>
      <c r="S139" s="95"/>
      <c r="V139" s="18"/>
      <c r="W139" s="18"/>
      <c r="Y139" s="8"/>
      <c r="AB139" s="8"/>
      <c r="AC139" s="8"/>
    </row>
    <row r="140" spans="12:29" x14ac:dyDescent="0.2">
      <c r="L140" s="8"/>
      <c r="S140" s="95"/>
      <c r="V140" s="18"/>
      <c r="W140" s="18"/>
      <c r="Y140" s="8"/>
      <c r="AB140" s="8"/>
      <c r="AC140" s="8"/>
    </row>
    <row r="141" spans="12:29" x14ac:dyDescent="0.2">
      <c r="L141" s="8"/>
      <c r="S141" s="95"/>
      <c r="V141" s="18"/>
      <c r="W141" s="18"/>
      <c r="Y141" s="8"/>
      <c r="AB141" s="8"/>
      <c r="AC141" s="8"/>
    </row>
    <row r="142" spans="12:29" x14ac:dyDescent="0.2">
      <c r="L142" s="8"/>
      <c r="S142" s="95"/>
      <c r="V142" s="18"/>
      <c r="W142" s="18"/>
      <c r="Y142" s="8"/>
      <c r="AB142" s="8"/>
      <c r="AC142" s="8"/>
    </row>
    <row r="143" spans="12:29" x14ac:dyDescent="0.2">
      <c r="L143" s="8"/>
      <c r="S143" s="95"/>
      <c r="V143" s="18"/>
      <c r="W143" s="18"/>
      <c r="Y143" s="8"/>
      <c r="AB143" s="8"/>
      <c r="AC143" s="8"/>
    </row>
    <row r="144" spans="12:29" x14ac:dyDescent="0.2">
      <c r="L144" s="8"/>
      <c r="S144" s="95"/>
      <c r="V144" s="18"/>
      <c r="W144" s="18"/>
      <c r="Y144" s="8"/>
      <c r="AB144" s="8"/>
      <c r="AC144" s="8"/>
    </row>
    <row r="145" spans="12:29" x14ac:dyDescent="0.2">
      <c r="L145" s="8"/>
      <c r="S145" s="95"/>
      <c r="V145" s="18"/>
      <c r="W145" s="18"/>
      <c r="Y145" s="8"/>
      <c r="AB145" s="8"/>
      <c r="AC145" s="8"/>
    </row>
    <row r="146" spans="12:29" x14ac:dyDescent="0.2">
      <c r="L146" s="8"/>
      <c r="S146" s="95"/>
      <c r="V146" s="18"/>
      <c r="W146" s="18"/>
      <c r="Y146" s="8"/>
      <c r="AB146" s="8"/>
      <c r="AC146" s="8"/>
    </row>
    <row r="147" spans="12:29" x14ac:dyDescent="0.2">
      <c r="L147" s="8"/>
      <c r="S147" s="95"/>
      <c r="V147" s="18"/>
      <c r="W147" s="18"/>
      <c r="Y147" s="8"/>
      <c r="AB147" s="8"/>
      <c r="AC147" s="8"/>
    </row>
    <row r="148" spans="12:29" x14ac:dyDescent="0.2">
      <c r="L148" s="8"/>
      <c r="S148" s="95"/>
      <c r="V148" s="18"/>
      <c r="W148" s="18"/>
      <c r="Y148" s="8"/>
      <c r="AB148" s="8"/>
      <c r="AC148" s="8"/>
    </row>
    <row r="149" spans="12:29" x14ac:dyDescent="0.2">
      <c r="L149" s="8"/>
      <c r="S149" s="95"/>
      <c r="V149" s="18"/>
      <c r="W149" s="18"/>
      <c r="Y149" s="8"/>
      <c r="AB149" s="8"/>
      <c r="AC149" s="8"/>
    </row>
    <row r="150" spans="12:29" x14ac:dyDescent="0.2">
      <c r="L150" s="8"/>
      <c r="S150" s="95"/>
      <c r="V150" s="18"/>
      <c r="W150" s="18"/>
      <c r="Y150" s="8"/>
      <c r="AB150" s="8"/>
      <c r="AC150" s="8"/>
    </row>
    <row r="151" spans="12:29" x14ac:dyDescent="0.2">
      <c r="L151" s="8"/>
      <c r="S151" s="95"/>
      <c r="V151" s="18"/>
      <c r="W151" s="18"/>
      <c r="Y151" s="8"/>
      <c r="AB151" s="8"/>
      <c r="AC151" s="8"/>
    </row>
    <row r="152" spans="12:29" x14ac:dyDescent="0.2">
      <c r="L152" s="8"/>
      <c r="S152" s="95"/>
      <c r="V152" s="18"/>
      <c r="W152" s="18"/>
      <c r="Y152" s="8"/>
      <c r="AB152" s="8"/>
      <c r="AC152" s="8"/>
    </row>
    <row r="153" spans="12:29" x14ac:dyDescent="0.2">
      <c r="L153" s="8"/>
      <c r="S153" s="95"/>
      <c r="V153" s="18"/>
      <c r="W153" s="18"/>
      <c r="Y153" s="8"/>
      <c r="AB153" s="8"/>
      <c r="AC153" s="8"/>
    </row>
    <row r="154" spans="12:29" x14ac:dyDescent="0.2">
      <c r="L154" s="8"/>
      <c r="S154" s="95"/>
      <c r="V154" s="18"/>
      <c r="W154" s="18"/>
      <c r="Y154" s="8"/>
      <c r="AB154" s="8"/>
      <c r="AC154" s="8"/>
    </row>
    <row r="155" spans="12:29" x14ac:dyDescent="0.2">
      <c r="L155" s="8"/>
      <c r="S155" s="95"/>
      <c r="V155" s="18"/>
      <c r="W155" s="18"/>
      <c r="Y155" s="8"/>
      <c r="AB155" s="8"/>
      <c r="AC155" s="8"/>
    </row>
    <row r="156" spans="12:29" x14ac:dyDescent="0.2">
      <c r="L156" s="8"/>
      <c r="S156" s="95"/>
      <c r="V156" s="18"/>
      <c r="W156" s="18"/>
      <c r="Y156" s="8"/>
      <c r="AB156" s="8"/>
      <c r="AC156" s="8"/>
    </row>
    <row r="157" spans="12:29" x14ac:dyDescent="0.2">
      <c r="L157" s="8"/>
      <c r="S157" s="95"/>
      <c r="V157" s="18"/>
      <c r="W157" s="18"/>
      <c r="Y157" s="8"/>
      <c r="AB157" s="8"/>
      <c r="AC157" s="8"/>
    </row>
    <row r="158" spans="12:29" x14ac:dyDescent="0.2">
      <c r="L158" s="8"/>
      <c r="S158" s="95"/>
      <c r="V158" s="18"/>
      <c r="W158" s="18"/>
      <c r="Y158" s="8"/>
      <c r="AB158" s="8"/>
      <c r="AC158" s="8"/>
    </row>
    <row r="159" spans="12:29" x14ac:dyDescent="0.2">
      <c r="L159" s="8"/>
      <c r="S159" s="95"/>
      <c r="V159" s="18"/>
      <c r="W159" s="18"/>
      <c r="Y159" s="8"/>
      <c r="AB159" s="8"/>
      <c r="AC159" s="8"/>
    </row>
    <row r="160" spans="12:29" x14ac:dyDescent="0.2">
      <c r="L160" s="8"/>
      <c r="S160" s="95"/>
      <c r="V160" s="18"/>
      <c r="W160" s="18"/>
      <c r="Y160" s="8"/>
      <c r="AB160" s="8"/>
      <c r="AC160" s="8"/>
    </row>
    <row r="161" spans="12:29" x14ac:dyDescent="0.2">
      <c r="L161" s="8"/>
      <c r="S161" s="95"/>
      <c r="V161" s="18"/>
      <c r="W161" s="18"/>
      <c r="Y161" s="8"/>
      <c r="AB161" s="8"/>
      <c r="AC161" s="8"/>
    </row>
    <row r="162" spans="12:29" x14ac:dyDescent="0.2">
      <c r="L162" s="8"/>
      <c r="S162" s="95"/>
      <c r="V162" s="18"/>
      <c r="W162" s="18"/>
      <c r="Y162" s="8"/>
      <c r="AB162" s="8"/>
      <c r="AC162" s="8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35"/>
  <sheetViews>
    <sheetView zoomScale="150" zoomScaleNormal="150" zoomScalePageLayoutView="150" workbookViewId="0">
      <pane xSplit="5" ySplit="1" topLeftCell="K27" activePane="bottomRight" state="frozen"/>
      <selection pane="topRight" activeCell="E1" sqref="E1"/>
      <selection pane="bottomLeft" activeCell="A2" sqref="A2"/>
      <selection pane="bottomRight" activeCell="B29" sqref="B29:B35"/>
    </sheetView>
  </sheetViews>
  <sheetFormatPr defaultColWidth="8.85546875" defaultRowHeight="12.75" x14ac:dyDescent="0.2"/>
  <cols>
    <col min="1" max="1" width="3.42578125" bestFit="1" customWidth="1"/>
    <col min="2" max="2" width="8.7109375" bestFit="1" customWidth="1"/>
    <col min="3" max="3" width="10.140625" bestFit="1" customWidth="1"/>
    <col min="4" max="4" width="20.42578125" bestFit="1" customWidth="1"/>
    <col min="5" max="5" width="11.42578125" bestFit="1" customWidth="1"/>
    <col min="6" max="6" width="6.140625" bestFit="1" customWidth="1"/>
    <col min="7" max="7" width="3.28515625" bestFit="1" customWidth="1"/>
    <col min="8" max="8" width="6" bestFit="1" customWidth="1"/>
    <col min="9" max="9" width="10.85546875" bestFit="1" customWidth="1"/>
    <col min="10" max="10" width="10.140625" bestFit="1" customWidth="1"/>
    <col min="11" max="12" width="3.42578125" bestFit="1" customWidth="1"/>
    <col min="13" max="13" width="10.140625" bestFit="1" customWidth="1"/>
    <col min="14" max="14" width="6" bestFit="1" customWidth="1"/>
    <col min="15" max="15" width="10.140625" bestFit="1" customWidth="1"/>
    <col min="16" max="16" width="3.42578125" bestFit="1" customWidth="1"/>
    <col min="17" max="17" width="10.140625" bestFit="1" customWidth="1"/>
    <col min="18" max="18" width="6" bestFit="1" customWidth="1"/>
    <col min="19" max="19" width="4" style="44" bestFit="1" customWidth="1"/>
    <col min="20" max="20" width="4" bestFit="1" customWidth="1"/>
    <col min="21" max="22" width="6" bestFit="1" customWidth="1"/>
    <col min="23" max="23" width="6.140625" bestFit="1" customWidth="1"/>
    <col min="24" max="24" width="6" bestFit="1" customWidth="1"/>
    <col min="25" max="25" width="8.42578125" bestFit="1" customWidth="1"/>
    <col min="26" max="26" width="7.42578125" bestFit="1" customWidth="1"/>
    <col min="27" max="27" width="6" bestFit="1" customWidth="1"/>
    <col min="28" max="29" width="3.42578125" bestFit="1" customWidth="1"/>
    <col min="30" max="30" width="58" bestFit="1" customWidth="1"/>
    <col min="31" max="32" width="3.42578125" bestFit="1" customWidth="1"/>
    <col min="33" max="33" width="11" bestFit="1" customWidth="1"/>
    <col min="34" max="35" width="8.42578125" bestFit="1" customWidth="1"/>
    <col min="36" max="36" width="15.85546875" bestFit="1" customWidth="1"/>
    <col min="37" max="37" width="71.140625" bestFit="1" customWidth="1"/>
    <col min="38" max="40" width="12.42578125" bestFit="1" customWidth="1"/>
    <col min="41" max="41" width="8.42578125" bestFit="1" customWidth="1"/>
    <col min="42" max="42" width="7.85546875" bestFit="1" customWidth="1"/>
    <col min="43" max="43" width="25" bestFit="1" customWidth="1"/>
    <col min="44" max="44" width="35.42578125" bestFit="1" customWidth="1"/>
    <col min="45" max="45" width="92.140625" bestFit="1" customWidth="1"/>
    <col min="46" max="46" width="43.28515625" bestFit="1" customWidth="1"/>
    <col min="47" max="47" width="6.28515625" bestFit="1" customWidth="1"/>
  </cols>
  <sheetData>
    <row r="1" spans="1:47" ht="93.75" customHeight="1" x14ac:dyDescent="0.2">
      <c r="A1" s="1" t="s">
        <v>0</v>
      </c>
      <c r="B1" s="1"/>
      <c r="C1" s="2" t="s">
        <v>1</v>
      </c>
      <c r="D1" s="1" t="s">
        <v>2</v>
      </c>
      <c r="E1" s="1" t="s">
        <v>3</v>
      </c>
      <c r="F1" s="1" t="s">
        <v>4</v>
      </c>
      <c r="G1" s="10" t="s">
        <v>100</v>
      </c>
      <c r="H1" s="11" t="s">
        <v>5</v>
      </c>
      <c r="I1" s="3" t="s">
        <v>6</v>
      </c>
      <c r="J1" s="34" t="s">
        <v>180</v>
      </c>
      <c r="K1" s="35" t="s">
        <v>181</v>
      </c>
      <c r="L1" s="35" t="s">
        <v>349</v>
      </c>
      <c r="M1" s="36" t="s">
        <v>182</v>
      </c>
      <c r="N1" s="37" t="s">
        <v>183</v>
      </c>
      <c r="O1" s="35" t="s">
        <v>184</v>
      </c>
      <c r="P1" s="35" t="s">
        <v>185</v>
      </c>
      <c r="Q1" s="35" t="s">
        <v>186</v>
      </c>
      <c r="R1" s="35" t="s">
        <v>187</v>
      </c>
      <c r="S1" s="43" t="s">
        <v>188</v>
      </c>
      <c r="T1" s="35" t="s">
        <v>189</v>
      </c>
      <c r="U1" s="38" t="s">
        <v>190</v>
      </c>
      <c r="V1" s="35" t="s">
        <v>191</v>
      </c>
      <c r="W1" s="35" t="s">
        <v>192</v>
      </c>
      <c r="X1" s="35" t="s">
        <v>193</v>
      </c>
      <c r="Y1" s="154" t="s">
        <v>194</v>
      </c>
      <c r="Z1" s="154" t="s">
        <v>195</v>
      </c>
      <c r="AA1" s="35" t="s">
        <v>196</v>
      </c>
      <c r="AB1" s="35" t="s">
        <v>197</v>
      </c>
      <c r="AC1" s="35" t="s">
        <v>198</v>
      </c>
      <c r="AD1" s="35" t="s">
        <v>199</v>
      </c>
      <c r="AE1" s="35" t="s">
        <v>200</v>
      </c>
      <c r="AF1" s="35" t="s">
        <v>201</v>
      </c>
      <c r="AG1" s="35" t="s">
        <v>343</v>
      </c>
      <c r="AH1" s="39" t="s">
        <v>202</v>
      </c>
      <c r="AI1" s="39" t="s">
        <v>203</v>
      </c>
      <c r="AJ1" s="35" t="s">
        <v>204</v>
      </c>
      <c r="AK1" s="40" t="s">
        <v>205</v>
      </c>
      <c r="AL1" s="40" t="s">
        <v>206</v>
      </c>
      <c r="AM1" s="40" t="s">
        <v>220</v>
      </c>
      <c r="AN1" s="40" t="s">
        <v>221</v>
      </c>
      <c r="AO1" s="40" t="s">
        <v>347</v>
      </c>
      <c r="AP1" s="136" t="s">
        <v>302</v>
      </c>
      <c r="AQ1" s="136" t="s">
        <v>303</v>
      </c>
      <c r="AR1" s="136" t="s">
        <v>304</v>
      </c>
    </row>
    <row r="2" spans="1:47" s="14" customFormat="1" x14ac:dyDescent="0.2">
      <c r="A2" s="140" t="s">
        <v>7</v>
      </c>
      <c r="B2" s="140" t="s">
        <v>538</v>
      </c>
      <c r="C2" s="12">
        <v>39520</v>
      </c>
      <c r="D2" s="13" t="s">
        <v>45</v>
      </c>
      <c r="E2" s="13" t="s">
        <v>46</v>
      </c>
      <c r="F2" s="47" t="s">
        <v>8</v>
      </c>
      <c r="G2" s="47">
        <v>2</v>
      </c>
      <c r="H2" s="48">
        <v>1</v>
      </c>
      <c r="I2" s="47">
        <v>1</v>
      </c>
      <c r="J2" s="67">
        <v>18368</v>
      </c>
      <c r="K2" s="51" t="s">
        <v>236</v>
      </c>
      <c r="L2" s="51">
        <v>1</v>
      </c>
      <c r="M2" s="67">
        <v>37441</v>
      </c>
      <c r="N2" s="49"/>
      <c r="O2" s="55">
        <v>39520</v>
      </c>
      <c r="P2" s="49"/>
      <c r="Q2" s="55">
        <v>39045</v>
      </c>
      <c r="R2" s="49"/>
      <c r="S2" s="56">
        <v>180</v>
      </c>
      <c r="T2" s="49">
        <v>110</v>
      </c>
      <c r="U2" s="49"/>
      <c r="V2" s="65">
        <v>32</v>
      </c>
      <c r="W2" s="49">
        <v>16</v>
      </c>
      <c r="X2" s="49" t="s">
        <v>226</v>
      </c>
      <c r="Y2" s="51">
        <v>48</v>
      </c>
      <c r="Z2" s="51">
        <v>55</v>
      </c>
      <c r="AA2" s="49">
        <v>2</v>
      </c>
      <c r="AB2" s="49">
        <v>3</v>
      </c>
      <c r="AC2" s="51" t="s">
        <v>235</v>
      </c>
      <c r="AD2" s="49">
        <v>0</v>
      </c>
      <c r="AE2" s="49">
        <v>2</v>
      </c>
      <c r="AF2" s="51">
        <v>2</v>
      </c>
      <c r="AG2" s="50" t="s">
        <v>344</v>
      </c>
      <c r="AH2" s="49"/>
      <c r="AI2" s="49"/>
      <c r="AJ2" s="49">
        <v>0</v>
      </c>
      <c r="AK2" s="50" t="s">
        <v>331</v>
      </c>
      <c r="AL2" s="51" t="s">
        <v>251</v>
      </c>
      <c r="AM2" s="51" t="s">
        <v>251</v>
      </c>
      <c r="AN2" s="51" t="s">
        <v>251</v>
      </c>
      <c r="AO2" s="50" t="s">
        <v>410</v>
      </c>
      <c r="AP2" s="50" t="s">
        <v>309</v>
      </c>
      <c r="AQ2" s="51"/>
      <c r="AR2" s="51"/>
    </row>
    <row r="3" spans="1:47" s="14" customFormat="1" x14ac:dyDescent="0.2">
      <c r="A3" s="140" t="s">
        <v>9</v>
      </c>
      <c r="B3" s="140" t="s">
        <v>539</v>
      </c>
      <c r="C3" s="12">
        <v>39533</v>
      </c>
      <c r="D3" s="13" t="s">
        <v>47</v>
      </c>
      <c r="E3" s="13" t="s">
        <v>48</v>
      </c>
      <c r="F3" s="47" t="s">
        <v>8</v>
      </c>
      <c r="G3" s="47">
        <v>2</v>
      </c>
      <c r="H3" s="48">
        <v>2</v>
      </c>
      <c r="I3" s="47">
        <v>1</v>
      </c>
      <c r="J3" s="67">
        <v>15393</v>
      </c>
      <c r="K3" s="49" t="s">
        <v>236</v>
      </c>
      <c r="L3" s="49">
        <v>2</v>
      </c>
      <c r="M3" s="67">
        <v>39351</v>
      </c>
      <c r="N3" s="49"/>
      <c r="O3" s="55">
        <v>39533</v>
      </c>
      <c r="P3" s="49"/>
      <c r="Q3" s="55">
        <v>38671</v>
      </c>
      <c r="R3" s="49"/>
      <c r="S3" s="56">
        <v>176</v>
      </c>
      <c r="T3" s="49">
        <v>94</v>
      </c>
      <c r="U3" s="49"/>
      <c r="V3" s="65">
        <v>14</v>
      </c>
      <c r="W3" s="49" t="s">
        <v>362</v>
      </c>
      <c r="X3" s="49" t="s">
        <v>226</v>
      </c>
      <c r="Y3" s="49">
        <v>68</v>
      </c>
      <c r="Z3" s="49">
        <v>40</v>
      </c>
      <c r="AA3" s="49">
        <v>2</v>
      </c>
      <c r="AB3" s="49">
        <v>3</v>
      </c>
      <c r="AC3" s="49" t="s">
        <v>237</v>
      </c>
      <c r="AD3" s="49" t="s">
        <v>261</v>
      </c>
      <c r="AE3" s="49">
        <v>1</v>
      </c>
      <c r="AF3" s="49">
        <v>1</v>
      </c>
      <c r="AG3" s="51"/>
      <c r="AH3" s="49"/>
      <c r="AI3" s="49"/>
      <c r="AJ3" s="50" t="s">
        <v>345</v>
      </c>
      <c r="AK3" s="50" t="s">
        <v>331</v>
      </c>
      <c r="AL3" s="49">
        <v>1.4</v>
      </c>
      <c r="AM3" s="49">
        <v>40</v>
      </c>
      <c r="AN3" s="49">
        <v>37</v>
      </c>
      <c r="AO3" s="49" t="s">
        <v>410</v>
      </c>
      <c r="AP3" s="49" t="s">
        <v>327</v>
      </c>
      <c r="AQ3" s="49"/>
      <c r="AR3" s="49"/>
      <c r="AS3" s="17" t="s">
        <v>270</v>
      </c>
    </row>
    <row r="4" spans="1:47" s="14" customFormat="1" x14ac:dyDescent="0.2">
      <c r="A4" s="140" t="s">
        <v>10</v>
      </c>
      <c r="B4" s="140" t="s">
        <v>540</v>
      </c>
      <c r="C4" s="12">
        <v>39629</v>
      </c>
      <c r="D4" s="13" t="s">
        <v>65</v>
      </c>
      <c r="E4" s="13" t="s">
        <v>66</v>
      </c>
      <c r="F4" s="47" t="s">
        <v>8</v>
      </c>
      <c r="G4" s="47">
        <v>2</v>
      </c>
      <c r="H4" s="49">
        <v>1</v>
      </c>
      <c r="I4" s="49">
        <v>1</v>
      </c>
      <c r="J4" s="67">
        <v>15039</v>
      </c>
      <c r="K4" s="51" t="s">
        <v>236</v>
      </c>
      <c r="L4" s="49">
        <v>1</v>
      </c>
      <c r="M4" s="67">
        <v>36728</v>
      </c>
      <c r="N4" s="49"/>
      <c r="O4" s="55">
        <v>39629</v>
      </c>
      <c r="P4" s="49"/>
      <c r="Q4" s="55">
        <v>39626</v>
      </c>
      <c r="R4" s="51"/>
      <c r="S4" s="56">
        <v>168</v>
      </c>
      <c r="T4" s="49">
        <v>75</v>
      </c>
      <c r="U4" s="49"/>
      <c r="V4" s="70" t="s">
        <v>346</v>
      </c>
      <c r="W4" s="49">
        <v>365</v>
      </c>
      <c r="X4" s="51" t="s">
        <v>226</v>
      </c>
      <c r="Y4" s="51" t="s">
        <v>251</v>
      </c>
      <c r="Z4" s="51" t="s">
        <v>251</v>
      </c>
      <c r="AA4" s="49">
        <v>2</v>
      </c>
      <c r="AB4" s="49">
        <v>4</v>
      </c>
      <c r="AC4" s="57" t="s">
        <v>237</v>
      </c>
      <c r="AD4" s="57" t="s">
        <v>238</v>
      </c>
      <c r="AE4" s="49">
        <v>1</v>
      </c>
      <c r="AF4" s="49">
        <v>0</v>
      </c>
      <c r="AG4" s="51"/>
      <c r="AH4" s="49"/>
      <c r="AI4" s="49"/>
      <c r="AJ4" s="49">
        <v>2</v>
      </c>
      <c r="AK4" s="49" t="s">
        <v>262</v>
      </c>
      <c r="AL4" s="49" t="s">
        <v>251</v>
      </c>
      <c r="AM4" s="49" t="s">
        <v>251</v>
      </c>
      <c r="AN4" s="49" t="s">
        <v>251</v>
      </c>
      <c r="AO4" s="49">
        <v>852</v>
      </c>
      <c r="AP4" s="49" t="s">
        <v>327</v>
      </c>
      <c r="AQ4" s="49"/>
      <c r="AR4" s="49"/>
      <c r="AS4" s="152" t="s">
        <v>348</v>
      </c>
    </row>
    <row r="5" spans="1:47" s="14" customFormat="1" x14ac:dyDescent="0.2">
      <c r="A5" s="140" t="s">
        <v>11</v>
      </c>
      <c r="B5" s="140" t="s">
        <v>541</v>
      </c>
      <c r="C5" s="12">
        <v>39745</v>
      </c>
      <c r="D5" s="13" t="s">
        <v>81</v>
      </c>
      <c r="E5" s="13" t="s">
        <v>82</v>
      </c>
      <c r="F5" s="47" t="s">
        <v>83</v>
      </c>
      <c r="G5" s="47">
        <v>2</v>
      </c>
      <c r="H5" s="49">
        <v>1</v>
      </c>
      <c r="I5" s="49">
        <v>1</v>
      </c>
      <c r="J5" s="68">
        <v>13466</v>
      </c>
      <c r="K5" s="51" t="s">
        <v>236</v>
      </c>
      <c r="L5" s="49">
        <v>1</v>
      </c>
      <c r="M5" s="67">
        <v>36977</v>
      </c>
      <c r="N5" s="49"/>
      <c r="O5" s="55">
        <v>39745</v>
      </c>
      <c r="P5" s="49"/>
      <c r="Q5" s="55">
        <v>39675</v>
      </c>
      <c r="R5" s="49"/>
      <c r="S5" s="56">
        <v>168</v>
      </c>
      <c r="T5" s="49">
        <v>98</v>
      </c>
      <c r="U5" s="49"/>
      <c r="V5" s="70" t="s">
        <v>350</v>
      </c>
      <c r="W5" s="49">
        <v>129</v>
      </c>
      <c r="X5" s="51" t="s">
        <v>226</v>
      </c>
      <c r="Y5" s="51">
        <v>30</v>
      </c>
      <c r="Z5" s="51">
        <v>35</v>
      </c>
      <c r="AA5" s="49">
        <v>2</v>
      </c>
      <c r="AB5" s="49">
        <v>4</v>
      </c>
      <c r="AC5" s="57" t="s">
        <v>264</v>
      </c>
      <c r="AD5" s="50" t="s">
        <v>351</v>
      </c>
      <c r="AE5" s="49">
        <v>1</v>
      </c>
      <c r="AF5" s="49">
        <v>3</v>
      </c>
      <c r="AG5" s="51"/>
      <c r="AH5" s="49"/>
      <c r="AI5" s="49"/>
      <c r="AJ5" s="49">
        <v>0</v>
      </c>
      <c r="AK5" s="49" t="s">
        <v>265</v>
      </c>
      <c r="AL5" s="49">
        <v>68.599999999999994</v>
      </c>
      <c r="AM5" s="49">
        <v>91</v>
      </c>
      <c r="AN5" s="49">
        <v>6</v>
      </c>
      <c r="AO5" s="49">
        <v>105</v>
      </c>
      <c r="AP5" s="49" t="s">
        <v>309</v>
      </c>
      <c r="AQ5" s="49"/>
      <c r="AR5" s="49"/>
      <c r="AS5" s="14" t="s">
        <v>266</v>
      </c>
    </row>
    <row r="6" spans="1:47" s="14" customFormat="1" x14ac:dyDescent="0.2">
      <c r="A6" s="140" t="s">
        <v>12</v>
      </c>
      <c r="B6" s="140" t="s">
        <v>542</v>
      </c>
      <c r="C6" s="12">
        <v>39745</v>
      </c>
      <c r="D6" s="13" t="s">
        <v>81</v>
      </c>
      <c r="E6" s="13" t="s">
        <v>82</v>
      </c>
      <c r="F6" s="47" t="s">
        <v>83</v>
      </c>
      <c r="G6" s="47">
        <v>2</v>
      </c>
      <c r="H6" s="49">
        <v>1</v>
      </c>
      <c r="I6" s="49">
        <v>1</v>
      </c>
      <c r="J6" s="68">
        <v>13466</v>
      </c>
      <c r="K6" s="51" t="s">
        <v>236</v>
      </c>
      <c r="L6" s="49">
        <v>1</v>
      </c>
      <c r="M6" s="67">
        <v>38800</v>
      </c>
      <c r="N6" s="49"/>
      <c r="O6" s="55">
        <v>39745</v>
      </c>
      <c r="P6" s="49"/>
      <c r="Q6" s="55">
        <v>39661</v>
      </c>
      <c r="R6" s="49"/>
      <c r="S6" s="56">
        <v>168</v>
      </c>
      <c r="T6" s="49">
        <v>98</v>
      </c>
      <c r="U6" s="49"/>
      <c r="V6" s="70" t="s">
        <v>350</v>
      </c>
      <c r="W6" s="49">
        <v>129</v>
      </c>
      <c r="X6" s="51" t="s">
        <v>226</v>
      </c>
      <c r="Y6" s="51">
        <v>40</v>
      </c>
      <c r="Z6" s="51">
        <v>35</v>
      </c>
      <c r="AA6" s="49">
        <v>1</v>
      </c>
      <c r="AB6" s="49">
        <v>4</v>
      </c>
      <c r="AC6" s="57" t="s">
        <v>264</v>
      </c>
      <c r="AD6" s="50" t="s">
        <v>351</v>
      </c>
      <c r="AE6" s="49">
        <v>1</v>
      </c>
      <c r="AF6" s="49">
        <v>3</v>
      </c>
      <c r="AG6" s="51"/>
      <c r="AH6" s="49"/>
      <c r="AI6" s="49"/>
      <c r="AJ6" s="49">
        <v>0</v>
      </c>
      <c r="AK6" s="50" t="s">
        <v>265</v>
      </c>
      <c r="AL6" s="49">
        <v>57.4</v>
      </c>
      <c r="AM6" s="49">
        <v>90</v>
      </c>
      <c r="AN6" s="49">
        <v>2</v>
      </c>
      <c r="AO6" s="49">
        <v>105</v>
      </c>
      <c r="AP6" s="49" t="s">
        <v>309</v>
      </c>
      <c r="AQ6" s="49"/>
      <c r="AR6" s="49"/>
      <c r="AS6" s="14" t="s">
        <v>263</v>
      </c>
    </row>
    <row r="7" spans="1:47" x14ac:dyDescent="0.2">
      <c r="A7" s="155" t="s">
        <v>13</v>
      </c>
      <c r="B7" s="155">
        <v>125</v>
      </c>
      <c r="C7" s="19">
        <v>40086</v>
      </c>
      <c r="D7" s="13" t="s">
        <v>127</v>
      </c>
      <c r="E7" s="156" t="s">
        <v>247</v>
      </c>
      <c r="F7" s="47" t="s">
        <v>131</v>
      </c>
      <c r="G7" s="47">
        <v>1</v>
      </c>
      <c r="H7" s="49">
        <v>1</v>
      </c>
      <c r="I7" s="49">
        <v>1</v>
      </c>
      <c r="J7" s="69">
        <v>11222</v>
      </c>
      <c r="K7" s="59" t="s">
        <v>236</v>
      </c>
      <c r="L7" s="49">
        <v>1</v>
      </c>
      <c r="M7" s="69">
        <v>36858</v>
      </c>
      <c r="N7" s="49"/>
      <c r="O7" s="58">
        <v>40086</v>
      </c>
      <c r="P7" s="49"/>
      <c r="Q7" s="58">
        <v>39661</v>
      </c>
      <c r="R7" s="49"/>
      <c r="S7" s="60">
        <v>174</v>
      </c>
      <c r="T7" s="61">
        <v>94</v>
      </c>
      <c r="U7" s="61"/>
      <c r="V7" s="72" t="s">
        <v>352</v>
      </c>
      <c r="W7" s="61">
        <v>45.2</v>
      </c>
      <c r="X7" s="51">
        <v>38</v>
      </c>
      <c r="Y7" s="51" t="s">
        <v>226</v>
      </c>
      <c r="Z7" s="51" t="s">
        <v>226</v>
      </c>
      <c r="AA7" s="49">
        <v>2</v>
      </c>
      <c r="AB7" s="61">
        <v>2</v>
      </c>
      <c r="AC7" s="57" t="s">
        <v>237</v>
      </c>
      <c r="AD7" s="50" t="s">
        <v>353</v>
      </c>
      <c r="AE7" s="49">
        <v>1</v>
      </c>
      <c r="AF7" s="49">
        <v>2</v>
      </c>
      <c r="AG7" s="51"/>
      <c r="AH7" s="61"/>
      <c r="AI7" s="61"/>
      <c r="AJ7" s="61">
        <v>0</v>
      </c>
      <c r="AK7" s="49" t="s">
        <v>267</v>
      </c>
      <c r="AL7" s="61">
        <v>14.5</v>
      </c>
      <c r="AM7" s="49">
        <v>80</v>
      </c>
      <c r="AN7" s="49">
        <v>7</v>
      </c>
      <c r="AO7" s="49" t="s">
        <v>410</v>
      </c>
      <c r="AP7" s="49" t="s">
        <v>309</v>
      </c>
      <c r="AQ7" s="49"/>
      <c r="AR7" s="49"/>
      <c r="AS7" s="73" t="s">
        <v>354</v>
      </c>
    </row>
    <row r="8" spans="1:47" ht="15" customHeight="1" x14ac:dyDescent="0.2">
      <c r="A8" s="155" t="s">
        <v>14</v>
      </c>
      <c r="B8" s="155">
        <v>130</v>
      </c>
      <c r="C8" s="19">
        <v>40182</v>
      </c>
      <c r="D8" s="13" t="s">
        <v>128</v>
      </c>
      <c r="E8" s="6">
        <v>18139</v>
      </c>
      <c r="F8" s="47" t="s">
        <v>131</v>
      </c>
      <c r="G8" s="47">
        <v>2</v>
      </c>
      <c r="H8" s="49">
        <v>1</v>
      </c>
      <c r="I8" s="49">
        <v>1</v>
      </c>
      <c r="J8" s="69">
        <v>18139</v>
      </c>
      <c r="K8" s="59" t="s">
        <v>236</v>
      </c>
      <c r="L8" s="49">
        <v>1</v>
      </c>
      <c r="M8" s="69">
        <v>39855</v>
      </c>
      <c r="N8" s="49"/>
      <c r="O8" s="58">
        <v>40182</v>
      </c>
      <c r="P8" s="49"/>
      <c r="Q8" s="58">
        <v>39989</v>
      </c>
      <c r="R8" s="49"/>
      <c r="S8" s="60">
        <v>182</v>
      </c>
      <c r="T8" s="61">
        <v>130</v>
      </c>
      <c r="U8" s="61"/>
      <c r="V8" s="72" t="s">
        <v>355</v>
      </c>
      <c r="W8" s="61">
        <v>17.100000000000001</v>
      </c>
      <c r="X8" s="51" t="s">
        <v>226</v>
      </c>
      <c r="Y8" s="61">
        <v>25</v>
      </c>
      <c r="Z8" s="61">
        <v>40</v>
      </c>
      <c r="AA8" s="49">
        <v>1</v>
      </c>
      <c r="AB8" s="49">
        <v>2</v>
      </c>
      <c r="AC8" s="50" t="s">
        <v>235</v>
      </c>
      <c r="AD8" s="50" t="s">
        <v>356</v>
      </c>
      <c r="AE8" s="57">
        <v>2</v>
      </c>
      <c r="AF8" s="61">
        <v>2</v>
      </c>
      <c r="AG8" s="49"/>
      <c r="AH8" s="61"/>
      <c r="AI8" s="61"/>
      <c r="AJ8" s="61">
        <v>0</v>
      </c>
      <c r="AK8" s="63" t="s">
        <v>358</v>
      </c>
      <c r="AL8" s="61" t="s">
        <v>251</v>
      </c>
      <c r="AM8" s="49" t="s">
        <v>251</v>
      </c>
      <c r="AN8" s="49" t="s">
        <v>251</v>
      </c>
      <c r="AO8" s="49" t="s">
        <v>410</v>
      </c>
      <c r="AP8" s="49" t="s">
        <v>309</v>
      </c>
      <c r="AQ8" s="49"/>
      <c r="AR8" s="49"/>
      <c r="AS8" s="74" t="s">
        <v>357</v>
      </c>
    </row>
    <row r="9" spans="1:47" ht="15.75" customHeight="1" x14ac:dyDescent="0.2">
      <c r="A9" s="155" t="s">
        <v>15</v>
      </c>
      <c r="B9" s="155">
        <v>132</v>
      </c>
      <c r="C9" s="19">
        <v>40196</v>
      </c>
      <c r="D9" s="13" t="s">
        <v>129</v>
      </c>
      <c r="E9" s="6">
        <v>9641</v>
      </c>
      <c r="F9" s="47" t="s">
        <v>131</v>
      </c>
      <c r="G9" s="47">
        <v>1</v>
      </c>
      <c r="H9" s="49">
        <v>1</v>
      </c>
      <c r="I9" s="49">
        <v>2</v>
      </c>
      <c r="J9" s="69">
        <v>9672</v>
      </c>
      <c r="K9" s="59" t="s">
        <v>234</v>
      </c>
      <c r="L9" s="49">
        <v>1</v>
      </c>
      <c r="M9" s="69">
        <v>39917</v>
      </c>
      <c r="N9" s="49"/>
      <c r="O9" s="58">
        <v>40196</v>
      </c>
      <c r="P9" s="49"/>
      <c r="Q9" s="58">
        <v>40127</v>
      </c>
      <c r="R9" s="49"/>
      <c r="S9" s="60">
        <v>159</v>
      </c>
      <c r="T9" s="61">
        <v>62</v>
      </c>
      <c r="U9" s="61"/>
      <c r="V9" s="72" t="s">
        <v>359</v>
      </c>
      <c r="W9" s="61">
        <v>18</v>
      </c>
      <c r="X9" s="51">
        <v>48</v>
      </c>
      <c r="Y9" s="61" t="s">
        <v>226</v>
      </c>
      <c r="Z9" s="61" t="s">
        <v>226</v>
      </c>
      <c r="AA9" s="49">
        <v>1</v>
      </c>
      <c r="AB9" s="49">
        <v>2</v>
      </c>
      <c r="AC9" s="57" t="s">
        <v>235</v>
      </c>
      <c r="AD9" s="62" t="s">
        <v>360</v>
      </c>
      <c r="AE9" s="57">
        <v>1</v>
      </c>
      <c r="AF9" s="57">
        <v>4</v>
      </c>
      <c r="AG9" s="61"/>
      <c r="AH9" s="61"/>
      <c r="AI9" s="61"/>
      <c r="AJ9" s="61">
        <v>0</v>
      </c>
      <c r="AK9" s="49" t="s">
        <v>262</v>
      </c>
      <c r="AL9" s="61">
        <v>27</v>
      </c>
      <c r="AM9" s="61">
        <v>93</v>
      </c>
      <c r="AN9" s="61">
        <v>5</v>
      </c>
      <c r="AO9" s="61">
        <v>43.2</v>
      </c>
      <c r="AP9" s="61" t="s">
        <v>309</v>
      </c>
      <c r="AQ9" s="61"/>
      <c r="AR9" s="61"/>
    </row>
    <row r="10" spans="1:47" x14ac:dyDescent="0.2">
      <c r="A10" s="155" t="s">
        <v>16</v>
      </c>
      <c r="B10" s="155">
        <v>134</v>
      </c>
      <c r="C10" s="19">
        <v>40206</v>
      </c>
      <c r="D10" s="13" t="s">
        <v>130</v>
      </c>
      <c r="E10" s="6" t="s">
        <v>233</v>
      </c>
      <c r="F10" s="47" t="s">
        <v>131</v>
      </c>
      <c r="G10" s="47">
        <v>1</v>
      </c>
      <c r="H10" s="49">
        <v>2</v>
      </c>
      <c r="I10" s="49">
        <v>1</v>
      </c>
      <c r="J10" s="69">
        <v>18917</v>
      </c>
      <c r="K10" s="61" t="s">
        <v>234</v>
      </c>
      <c r="L10" s="61">
        <v>2</v>
      </c>
      <c r="M10" s="69">
        <v>39829</v>
      </c>
      <c r="N10" s="61"/>
      <c r="O10" s="58">
        <v>39965</v>
      </c>
      <c r="P10" s="61"/>
      <c r="Q10" s="58">
        <v>39934</v>
      </c>
      <c r="R10" s="61"/>
      <c r="S10" s="60">
        <v>168</v>
      </c>
      <c r="T10" s="61">
        <v>74</v>
      </c>
      <c r="U10" s="61"/>
      <c r="V10" s="72" t="s">
        <v>361</v>
      </c>
      <c r="W10" s="62" t="s">
        <v>362</v>
      </c>
      <c r="X10" s="59">
        <v>68</v>
      </c>
      <c r="Y10" s="59" t="s">
        <v>226</v>
      </c>
      <c r="Z10" s="59" t="s">
        <v>226</v>
      </c>
      <c r="AA10" s="61">
        <v>2</v>
      </c>
      <c r="AB10" s="61">
        <v>3</v>
      </c>
      <c r="AC10" s="59" t="s">
        <v>235</v>
      </c>
      <c r="AD10" s="61">
        <v>0</v>
      </c>
      <c r="AE10" s="61">
        <v>1</v>
      </c>
      <c r="AF10" s="61">
        <v>1</v>
      </c>
      <c r="AG10" s="59"/>
      <c r="AH10" s="61"/>
      <c r="AI10" s="59"/>
      <c r="AJ10" s="62" t="s">
        <v>345</v>
      </c>
      <c r="AK10" s="63" t="s">
        <v>331</v>
      </c>
      <c r="AL10" s="61">
        <v>0.3</v>
      </c>
      <c r="AM10" s="62" t="s">
        <v>363</v>
      </c>
      <c r="AN10" s="62" t="s">
        <v>363</v>
      </c>
      <c r="AO10" s="62" t="s">
        <v>410</v>
      </c>
      <c r="AP10" s="62" t="s">
        <v>309</v>
      </c>
      <c r="AQ10" s="59"/>
      <c r="AR10" s="59"/>
      <c r="AS10" s="75" t="s">
        <v>364</v>
      </c>
    </row>
    <row r="11" spans="1:47" x14ac:dyDescent="0.2">
      <c r="A11" s="155" t="s">
        <v>17</v>
      </c>
      <c r="B11" s="155" t="s">
        <v>543</v>
      </c>
      <c r="C11" s="31">
        <v>40325</v>
      </c>
      <c r="D11" s="32" t="s">
        <v>145</v>
      </c>
      <c r="E11" s="30" t="s">
        <v>146</v>
      </c>
      <c r="F11" s="30" t="s">
        <v>131</v>
      </c>
      <c r="G11" s="47">
        <v>1</v>
      </c>
      <c r="H11" s="49">
        <v>2</v>
      </c>
      <c r="I11" s="49">
        <v>3</v>
      </c>
      <c r="J11" s="54">
        <v>19909</v>
      </c>
      <c r="K11" s="7" t="s">
        <v>234</v>
      </c>
      <c r="L11" s="7">
        <v>2</v>
      </c>
      <c r="M11" s="69">
        <v>40001</v>
      </c>
      <c r="N11" s="61"/>
      <c r="O11" s="58">
        <v>40325</v>
      </c>
      <c r="P11" s="61"/>
      <c r="Q11" s="58">
        <v>39988</v>
      </c>
      <c r="R11" s="61"/>
      <c r="S11" s="7">
        <v>158</v>
      </c>
      <c r="T11" s="7">
        <v>84</v>
      </c>
      <c r="U11" s="61"/>
      <c r="V11" s="66">
        <v>18</v>
      </c>
      <c r="W11" s="62" t="s">
        <v>362</v>
      </c>
      <c r="X11" s="59">
        <v>70</v>
      </c>
      <c r="Y11" s="62" t="s">
        <v>226</v>
      </c>
      <c r="Z11" s="62" t="s">
        <v>226</v>
      </c>
      <c r="AA11" s="61">
        <v>2</v>
      </c>
      <c r="AB11" s="61">
        <v>4</v>
      </c>
      <c r="AC11" s="62" t="s">
        <v>235</v>
      </c>
      <c r="AD11" s="61">
        <v>0</v>
      </c>
      <c r="AE11" s="61">
        <v>2</v>
      </c>
      <c r="AF11" s="61">
        <v>1</v>
      </c>
      <c r="AG11" s="59"/>
      <c r="AH11" s="61"/>
      <c r="AI11" s="59"/>
      <c r="AJ11" s="62" t="s">
        <v>345</v>
      </c>
      <c r="AK11" s="63" t="s">
        <v>331</v>
      </c>
      <c r="AL11" s="61">
        <v>0.7</v>
      </c>
      <c r="AM11" s="59">
        <v>2</v>
      </c>
      <c r="AN11" s="59">
        <v>96</v>
      </c>
      <c r="AO11" s="62" t="s">
        <v>410</v>
      </c>
      <c r="AP11" s="62" t="s">
        <v>309</v>
      </c>
      <c r="AQ11" s="59"/>
      <c r="AR11" s="59"/>
    </row>
    <row r="12" spans="1:47" s="14" customFormat="1" x14ac:dyDescent="0.2">
      <c r="A12" s="155" t="s">
        <v>18</v>
      </c>
      <c r="B12" s="155" t="s">
        <v>544</v>
      </c>
      <c r="C12" s="31">
        <v>40344</v>
      </c>
      <c r="D12" s="32" t="s">
        <v>172</v>
      </c>
      <c r="E12" s="32" t="s">
        <v>173</v>
      </c>
      <c r="F12" s="50" t="s">
        <v>131</v>
      </c>
      <c r="G12" s="49">
        <v>2</v>
      </c>
      <c r="H12" s="49">
        <v>1</v>
      </c>
      <c r="I12" s="49">
        <v>1</v>
      </c>
      <c r="J12" s="67">
        <v>15530</v>
      </c>
      <c r="K12" s="51" t="s">
        <v>236</v>
      </c>
      <c r="L12" s="49">
        <v>1</v>
      </c>
      <c r="M12" s="67">
        <v>36007</v>
      </c>
      <c r="N12" s="49"/>
      <c r="O12" s="55">
        <v>40344</v>
      </c>
      <c r="P12" s="49"/>
      <c r="Q12" s="55">
        <v>40311</v>
      </c>
      <c r="R12" s="49"/>
      <c r="S12" s="7">
        <v>174</v>
      </c>
      <c r="T12" s="7">
        <v>98</v>
      </c>
      <c r="U12" s="49"/>
      <c r="V12" s="70" t="s">
        <v>366</v>
      </c>
      <c r="W12" s="49">
        <v>44.6</v>
      </c>
      <c r="X12" s="57" t="s">
        <v>226</v>
      </c>
      <c r="Y12" s="57">
        <v>45</v>
      </c>
      <c r="Z12" s="57">
        <v>50</v>
      </c>
      <c r="AA12" s="49">
        <v>4</v>
      </c>
      <c r="AB12" s="49">
        <v>5</v>
      </c>
      <c r="AC12" s="50" t="s">
        <v>237</v>
      </c>
      <c r="AD12" s="49" t="s">
        <v>268</v>
      </c>
      <c r="AE12" s="49">
        <v>3</v>
      </c>
      <c r="AF12" s="49">
        <v>3</v>
      </c>
      <c r="AG12" s="51"/>
      <c r="AH12" s="49"/>
      <c r="AI12" s="51"/>
      <c r="AJ12" s="49">
        <v>3</v>
      </c>
      <c r="AK12" s="50" t="s">
        <v>331</v>
      </c>
      <c r="AL12" s="49">
        <v>38.799999999999997</v>
      </c>
      <c r="AM12" s="49">
        <v>93</v>
      </c>
      <c r="AN12" s="49">
        <v>2</v>
      </c>
      <c r="AO12" s="49">
        <v>64.400000000000006</v>
      </c>
      <c r="AP12" s="153"/>
      <c r="AQ12" s="153"/>
      <c r="AR12" s="153"/>
      <c r="AS12" s="71" t="s">
        <v>365</v>
      </c>
      <c r="AT12" s="17" t="s">
        <v>243</v>
      </c>
    </row>
    <row r="13" spans="1:47" s="14" customFormat="1" x14ac:dyDescent="0.2">
      <c r="A13" s="155" t="s">
        <v>19</v>
      </c>
      <c r="B13" s="155" t="s">
        <v>545</v>
      </c>
      <c r="C13" s="31">
        <v>40351</v>
      </c>
      <c r="D13" s="32" t="s">
        <v>444</v>
      </c>
      <c r="E13" s="32" t="s">
        <v>150</v>
      </c>
      <c r="F13" s="50" t="s">
        <v>151</v>
      </c>
      <c r="G13" s="47">
        <v>1</v>
      </c>
      <c r="H13" s="49">
        <v>1</v>
      </c>
      <c r="I13" s="49">
        <v>4</v>
      </c>
      <c r="J13" s="67">
        <v>24591</v>
      </c>
      <c r="K13" s="50" t="s">
        <v>236</v>
      </c>
      <c r="L13" s="49">
        <v>1</v>
      </c>
      <c r="M13" s="67">
        <v>39217</v>
      </c>
      <c r="N13" s="49"/>
      <c r="O13" s="55">
        <v>40351</v>
      </c>
      <c r="P13" s="49"/>
      <c r="Q13" s="55">
        <v>39396</v>
      </c>
      <c r="R13" s="49"/>
      <c r="S13" s="56">
        <v>172</v>
      </c>
      <c r="T13" s="49">
        <v>90</v>
      </c>
      <c r="U13" s="49"/>
      <c r="V13" s="70" t="s">
        <v>367</v>
      </c>
      <c r="W13" s="49">
        <v>39</v>
      </c>
      <c r="X13" s="49">
        <v>62</v>
      </c>
      <c r="Y13" s="49" t="s">
        <v>226</v>
      </c>
      <c r="Z13" s="49" t="s">
        <v>226</v>
      </c>
      <c r="AA13" s="49">
        <v>1</v>
      </c>
      <c r="AB13" s="49">
        <v>2</v>
      </c>
      <c r="AC13" s="50" t="s">
        <v>235</v>
      </c>
      <c r="AD13" s="49"/>
      <c r="AE13" s="49">
        <v>2</v>
      </c>
      <c r="AF13" s="49">
        <v>4</v>
      </c>
      <c r="AG13" s="49"/>
      <c r="AH13" s="49"/>
      <c r="AI13" s="49"/>
      <c r="AJ13" s="49">
        <v>0</v>
      </c>
      <c r="AK13" s="50" t="s">
        <v>369</v>
      </c>
      <c r="AL13" s="49">
        <v>39.799999999999997</v>
      </c>
      <c r="AM13" s="49">
        <v>95</v>
      </c>
      <c r="AN13" s="49">
        <v>1</v>
      </c>
      <c r="AO13" s="49" t="s">
        <v>410</v>
      </c>
      <c r="AP13" s="49" t="s">
        <v>307</v>
      </c>
      <c r="AQ13" s="49" t="s">
        <v>391</v>
      </c>
      <c r="AR13" s="49"/>
      <c r="AS13" s="71" t="s">
        <v>368</v>
      </c>
      <c r="AT13" s="76" t="s">
        <v>392</v>
      </c>
    </row>
    <row r="14" spans="1:47" s="14" customFormat="1" x14ac:dyDescent="0.2">
      <c r="A14" s="155" t="s">
        <v>20</v>
      </c>
      <c r="B14" s="155" t="s">
        <v>546</v>
      </c>
      <c r="C14" s="31">
        <v>40393</v>
      </c>
      <c r="D14" s="32" t="s">
        <v>155</v>
      </c>
      <c r="E14" s="32" t="s">
        <v>156</v>
      </c>
      <c r="F14" s="50" t="s">
        <v>104</v>
      </c>
      <c r="G14" s="49">
        <v>2</v>
      </c>
      <c r="H14" s="49">
        <v>1</v>
      </c>
      <c r="I14" s="49">
        <v>1</v>
      </c>
      <c r="J14" s="67">
        <v>10828</v>
      </c>
      <c r="K14" s="51" t="s">
        <v>234</v>
      </c>
      <c r="L14" s="49">
        <v>1</v>
      </c>
      <c r="M14" s="67">
        <v>37953</v>
      </c>
      <c r="N14" s="49"/>
      <c r="O14" s="55">
        <v>40393</v>
      </c>
      <c r="P14" s="49"/>
      <c r="Q14" s="55">
        <v>40386</v>
      </c>
      <c r="R14" s="51"/>
      <c r="S14" s="56">
        <v>156</v>
      </c>
      <c r="T14" s="49">
        <v>82</v>
      </c>
      <c r="U14" s="49"/>
      <c r="V14" s="65" t="s">
        <v>370</v>
      </c>
      <c r="W14" s="49">
        <v>185.6</v>
      </c>
      <c r="X14" s="51"/>
      <c r="Y14" s="51">
        <v>30</v>
      </c>
      <c r="Z14" s="51">
        <v>45</v>
      </c>
      <c r="AA14" s="49">
        <v>1</v>
      </c>
      <c r="AB14" s="49">
        <v>4</v>
      </c>
      <c r="AC14" s="57" t="s">
        <v>237</v>
      </c>
      <c r="AD14" s="49" t="s">
        <v>371</v>
      </c>
      <c r="AE14" s="49">
        <v>1</v>
      </c>
      <c r="AF14" s="49">
        <v>2</v>
      </c>
      <c r="AG14" s="51"/>
      <c r="AH14" s="51"/>
      <c r="AI14" s="51"/>
      <c r="AJ14" s="49">
        <v>2</v>
      </c>
      <c r="AK14" s="64" t="s">
        <v>409</v>
      </c>
      <c r="AL14" s="49">
        <v>103.6</v>
      </c>
      <c r="AM14" s="49">
        <v>98</v>
      </c>
      <c r="AN14" s="49">
        <v>1</v>
      </c>
      <c r="AO14" s="49">
        <v>441.1</v>
      </c>
      <c r="AP14" s="49" t="s">
        <v>309</v>
      </c>
      <c r="AQ14" s="49"/>
      <c r="AR14" s="49"/>
      <c r="AT14" s="77" t="s">
        <v>393</v>
      </c>
    </row>
    <row r="15" spans="1:47" s="14" customFormat="1" x14ac:dyDescent="0.2">
      <c r="A15" s="155">
        <v>14</v>
      </c>
      <c r="B15" s="155" t="s">
        <v>547</v>
      </c>
      <c r="C15" s="83">
        <v>40421</v>
      </c>
      <c r="D15" s="82" t="s">
        <v>394</v>
      </c>
      <c r="E15" s="82" t="s">
        <v>395</v>
      </c>
      <c r="F15" s="50" t="s">
        <v>131</v>
      </c>
      <c r="G15" s="49">
        <v>1</v>
      </c>
      <c r="H15" s="49">
        <v>1</v>
      </c>
      <c r="I15" s="49">
        <v>1</v>
      </c>
      <c r="J15" s="67">
        <v>12438</v>
      </c>
      <c r="K15" s="50" t="s">
        <v>234</v>
      </c>
      <c r="L15" s="49">
        <v>1</v>
      </c>
      <c r="M15" s="67">
        <v>33492</v>
      </c>
      <c r="N15" s="49"/>
      <c r="O15" s="55">
        <v>40421</v>
      </c>
      <c r="P15" s="49"/>
      <c r="Q15" s="55">
        <v>40407</v>
      </c>
      <c r="R15" s="51"/>
      <c r="S15" s="56">
        <v>156</v>
      </c>
      <c r="T15" s="49">
        <v>70</v>
      </c>
      <c r="U15" s="49"/>
      <c r="V15" s="65" t="s">
        <v>408</v>
      </c>
      <c r="W15" s="49">
        <v>212.4</v>
      </c>
      <c r="X15" s="51">
        <v>28</v>
      </c>
      <c r="Y15" s="50" t="s">
        <v>226</v>
      </c>
      <c r="Z15" s="50" t="s">
        <v>226</v>
      </c>
      <c r="AA15" s="49">
        <v>1</v>
      </c>
      <c r="AB15" s="49">
        <v>5</v>
      </c>
      <c r="AC15" s="49" t="s">
        <v>235</v>
      </c>
      <c r="AD15" s="49"/>
      <c r="AE15" s="49">
        <v>1</v>
      </c>
      <c r="AF15" s="49">
        <v>3</v>
      </c>
      <c r="AG15" s="51"/>
      <c r="AH15" s="51"/>
      <c r="AI15" s="51"/>
      <c r="AJ15" s="49">
        <v>1</v>
      </c>
      <c r="AK15" s="64" t="s">
        <v>409</v>
      </c>
      <c r="AL15" s="49">
        <v>197</v>
      </c>
      <c r="AM15" s="49">
        <v>92</v>
      </c>
      <c r="AN15" s="49">
        <v>1</v>
      </c>
      <c r="AO15" s="49">
        <v>78.599999999999994</v>
      </c>
      <c r="AP15" s="49" t="s">
        <v>309</v>
      </c>
      <c r="AQ15" s="49"/>
      <c r="AR15" s="49"/>
      <c r="AT15" s="78"/>
    </row>
    <row r="16" spans="1:47" s="14" customFormat="1" ht="14.25" customHeight="1" x14ac:dyDescent="0.2">
      <c r="A16" s="155" t="s">
        <v>22</v>
      </c>
      <c r="B16" s="155" t="s">
        <v>548</v>
      </c>
      <c r="C16" s="31">
        <v>40448</v>
      </c>
      <c r="D16" s="32" t="s">
        <v>159</v>
      </c>
      <c r="E16" s="33" t="s">
        <v>242</v>
      </c>
      <c r="F16" s="51" t="s">
        <v>131</v>
      </c>
      <c r="G16" s="47">
        <v>1</v>
      </c>
      <c r="H16" s="51">
        <v>1</v>
      </c>
      <c r="I16" s="49">
        <v>1</v>
      </c>
      <c r="J16" s="67">
        <v>12870</v>
      </c>
      <c r="K16" s="51" t="s">
        <v>234</v>
      </c>
      <c r="L16" s="49">
        <v>1</v>
      </c>
      <c r="M16" s="67">
        <v>38727</v>
      </c>
      <c r="N16" s="49"/>
      <c r="O16" s="55">
        <v>40448</v>
      </c>
      <c r="P16" s="49"/>
      <c r="Q16" s="55">
        <v>40439</v>
      </c>
      <c r="R16" s="49"/>
      <c r="S16" s="56">
        <v>155</v>
      </c>
      <c r="T16" s="49">
        <v>68</v>
      </c>
      <c r="U16" s="49"/>
      <c r="V16" s="70" t="s">
        <v>350</v>
      </c>
      <c r="W16" s="49">
        <v>371.7</v>
      </c>
      <c r="X16" s="51">
        <v>12</v>
      </c>
      <c r="Y16" s="51" t="s">
        <v>226</v>
      </c>
      <c r="Z16" s="51" t="s">
        <v>226</v>
      </c>
      <c r="AA16" s="49">
        <v>2</v>
      </c>
      <c r="AB16" s="57">
        <v>5</v>
      </c>
      <c r="AC16" s="50" t="s">
        <v>237</v>
      </c>
      <c r="AD16" s="49" t="s">
        <v>938</v>
      </c>
      <c r="AE16" s="49">
        <v>3</v>
      </c>
      <c r="AF16" s="49">
        <v>3</v>
      </c>
      <c r="AG16" s="49"/>
      <c r="AH16" s="49"/>
      <c r="AI16" s="51"/>
      <c r="AJ16" s="49">
        <v>1</v>
      </c>
      <c r="AK16" s="64" t="s">
        <v>269</v>
      </c>
      <c r="AL16" s="49">
        <v>144</v>
      </c>
      <c r="AM16" s="49">
        <v>93</v>
      </c>
      <c r="AN16" s="49">
        <v>3</v>
      </c>
      <c r="AO16" s="49">
        <v>3466</v>
      </c>
      <c r="AP16" s="49" t="s">
        <v>309</v>
      </c>
      <c r="AQ16" s="49"/>
      <c r="AR16" s="49"/>
      <c r="AS16" s="14" t="s">
        <v>372</v>
      </c>
      <c r="AU16" s="76" t="s">
        <v>396</v>
      </c>
    </row>
    <row r="17" spans="1:46" s="14" customFormat="1" x14ac:dyDescent="0.2">
      <c r="A17" s="155" t="s">
        <v>23</v>
      </c>
      <c r="B17" s="155" t="s">
        <v>549</v>
      </c>
      <c r="C17" s="31">
        <v>40457</v>
      </c>
      <c r="D17" s="32" t="s">
        <v>160</v>
      </c>
      <c r="E17" s="32" t="s">
        <v>161</v>
      </c>
      <c r="F17" s="51" t="s">
        <v>131</v>
      </c>
      <c r="G17" s="49">
        <v>1</v>
      </c>
      <c r="H17" s="49">
        <v>2</v>
      </c>
      <c r="I17" s="49">
        <v>1</v>
      </c>
      <c r="J17" s="67">
        <v>14999</v>
      </c>
      <c r="K17" s="51" t="s">
        <v>234</v>
      </c>
      <c r="L17" s="49">
        <v>2</v>
      </c>
      <c r="M17" s="67">
        <v>39050</v>
      </c>
      <c r="N17" s="49"/>
      <c r="O17" s="55">
        <v>40457</v>
      </c>
      <c r="P17" s="49"/>
      <c r="Q17" s="55">
        <v>39046</v>
      </c>
      <c r="R17" s="51"/>
      <c r="S17" s="56">
        <v>167</v>
      </c>
      <c r="T17" s="49">
        <v>106</v>
      </c>
      <c r="U17" s="49"/>
      <c r="V17" s="66">
        <v>17</v>
      </c>
      <c r="W17" s="49" t="s">
        <v>362</v>
      </c>
      <c r="X17" s="49">
        <v>58</v>
      </c>
      <c r="Y17" s="51" t="s">
        <v>226</v>
      </c>
      <c r="Z17" s="51" t="s">
        <v>226</v>
      </c>
      <c r="AA17" s="51">
        <v>2</v>
      </c>
      <c r="AB17" s="51">
        <v>2</v>
      </c>
      <c r="AC17" s="51" t="s">
        <v>237</v>
      </c>
      <c r="AD17" s="50" t="s">
        <v>373</v>
      </c>
      <c r="AE17" s="49">
        <v>1</v>
      </c>
      <c r="AF17" s="49">
        <v>1</v>
      </c>
      <c r="AG17" s="51"/>
      <c r="AH17" s="49"/>
      <c r="AI17" s="51"/>
      <c r="AJ17" s="49" t="s">
        <v>345</v>
      </c>
      <c r="AK17" s="49" t="s">
        <v>331</v>
      </c>
      <c r="AL17" s="49">
        <v>0.6</v>
      </c>
      <c r="AM17" s="49">
        <v>4</v>
      </c>
      <c r="AN17" s="49">
        <v>88</v>
      </c>
      <c r="AO17" s="49" t="s">
        <v>410</v>
      </c>
      <c r="AP17" s="49" t="s">
        <v>307</v>
      </c>
      <c r="AQ17" s="49"/>
      <c r="AR17" s="49"/>
    </row>
    <row r="18" spans="1:46" s="14" customFormat="1" x14ac:dyDescent="0.2">
      <c r="A18" s="157">
        <v>17</v>
      </c>
      <c r="B18" s="157" t="s">
        <v>550</v>
      </c>
      <c r="C18" s="19">
        <v>40484</v>
      </c>
      <c r="D18" s="15" t="s">
        <v>397</v>
      </c>
      <c r="E18" s="15" t="s">
        <v>398</v>
      </c>
      <c r="F18" s="15" t="s">
        <v>131</v>
      </c>
      <c r="G18" s="49">
        <v>2</v>
      </c>
      <c r="H18" s="49">
        <v>1</v>
      </c>
      <c r="I18" s="49">
        <v>1</v>
      </c>
      <c r="J18" s="67">
        <v>11075</v>
      </c>
      <c r="K18" s="50" t="s">
        <v>236</v>
      </c>
      <c r="L18" s="49">
        <v>1</v>
      </c>
      <c r="M18" s="67">
        <v>38758</v>
      </c>
      <c r="N18" s="49"/>
      <c r="O18" s="55">
        <v>40484</v>
      </c>
      <c r="P18" s="49"/>
      <c r="Q18" s="55">
        <v>39569</v>
      </c>
      <c r="R18" s="51"/>
      <c r="S18" s="56">
        <v>172</v>
      </c>
      <c r="T18" s="49">
        <v>92</v>
      </c>
      <c r="U18" s="49"/>
      <c r="V18" s="70" t="s">
        <v>402</v>
      </c>
      <c r="W18" s="49">
        <v>99.6</v>
      </c>
      <c r="X18" s="49"/>
      <c r="Y18" s="51">
        <v>45</v>
      </c>
      <c r="Z18" s="51">
        <v>50</v>
      </c>
      <c r="AA18" s="51">
        <v>1</v>
      </c>
      <c r="AB18" s="51">
        <v>2</v>
      </c>
      <c r="AC18" s="50" t="s">
        <v>235</v>
      </c>
      <c r="AD18" s="50" t="s">
        <v>403</v>
      </c>
      <c r="AE18" s="49">
        <v>1</v>
      </c>
      <c r="AF18" s="49">
        <v>3</v>
      </c>
      <c r="AG18" s="51"/>
      <c r="AH18" s="49"/>
      <c r="AI18" s="51"/>
      <c r="AJ18" s="49">
        <v>0</v>
      </c>
      <c r="AK18" s="49" t="s">
        <v>262</v>
      </c>
      <c r="AL18" s="49">
        <v>33.4</v>
      </c>
      <c r="AM18" s="49">
        <v>96</v>
      </c>
      <c r="AN18" s="49">
        <v>2</v>
      </c>
      <c r="AO18" s="49">
        <v>47.5</v>
      </c>
      <c r="AP18" s="49" t="s">
        <v>309</v>
      </c>
      <c r="AQ18" s="49"/>
      <c r="AR18" s="49"/>
    </row>
    <row r="19" spans="1:46" s="14" customFormat="1" x14ac:dyDescent="0.2">
      <c r="A19" s="155" t="s">
        <v>25</v>
      </c>
      <c r="B19" s="155" t="s">
        <v>551</v>
      </c>
      <c r="C19" s="31">
        <v>40498</v>
      </c>
      <c r="D19" s="32" t="s">
        <v>174</v>
      </c>
      <c r="E19" s="32" t="s">
        <v>175</v>
      </c>
      <c r="F19" s="51" t="s">
        <v>131</v>
      </c>
      <c r="G19" s="47">
        <v>2</v>
      </c>
      <c r="H19" s="49">
        <v>1</v>
      </c>
      <c r="I19" s="49">
        <v>1</v>
      </c>
      <c r="J19" s="67">
        <v>11207</v>
      </c>
      <c r="K19" s="51" t="s">
        <v>234</v>
      </c>
      <c r="L19" s="49">
        <v>1</v>
      </c>
      <c r="M19" s="67">
        <v>40485</v>
      </c>
      <c r="N19" s="49"/>
      <c r="O19" s="55">
        <v>40498</v>
      </c>
      <c r="P19" s="49"/>
      <c r="Q19" s="55">
        <v>40487</v>
      </c>
      <c r="R19" s="51"/>
      <c r="S19" s="56">
        <v>172</v>
      </c>
      <c r="T19" s="49">
        <v>95</v>
      </c>
      <c r="U19" s="49"/>
      <c r="V19" s="70" t="s">
        <v>374</v>
      </c>
      <c r="W19" s="49">
        <v>71.5</v>
      </c>
      <c r="X19" s="57" t="s">
        <v>226</v>
      </c>
      <c r="Y19" s="49">
        <v>50</v>
      </c>
      <c r="Z19" s="49">
        <v>60</v>
      </c>
      <c r="AA19" s="49">
        <v>1</v>
      </c>
      <c r="AB19" s="49">
        <v>1</v>
      </c>
      <c r="AC19" s="51" t="s">
        <v>235</v>
      </c>
      <c r="AD19" s="50"/>
      <c r="AE19" s="51">
        <v>2</v>
      </c>
      <c r="AF19" s="49">
        <v>4</v>
      </c>
      <c r="AG19" s="51"/>
      <c r="AH19" s="51"/>
      <c r="AI19" s="49"/>
      <c r="AJ19" s="49">
        <v>0</v>
      </c>
      <c r="AK19" s="49" t="s">
        <v>375</v>
      </c>
      <c r="AL19" s="49">
        <v>3.5</v>
      </c>
      <c r="AM19" s="49">
        <v>75</v>
      </c>
      <c r="AN19" s="49">
        <v>9</v>
      </c>
      <c r="AO19" s="49">
        <v>12.8</v>
      </c>
      <c r="AP19" s="49" t="s">
        <v>309</v>
      </c>
      <c r="AQ19" s="49"/>
      <c r="AR19" s="49"/>
    </row>
    <row r="20" spans="1:46" s="14" customFormat="1" ht="15.75" customHeight="1" x14ac:dyDescent="0.2">
      <c r="A20" s="155" t="s">
        <v>26</v>
      </c>
      <c r="B20" s="155" t="s">
        <v>552</v>
      </c>
      <c r="C20" s="31">
        <v>40549</v>
      </c>
      <c r="D20" s="32" t="s">
        <v>170</v>
      </c>
      <c r="E20" s="32" t="s">
        <v>171</v>
      </c>
      <c r="F20" s="50" t="s">
        <v>104</v>
      </c>
      <c r="G20" s="49">
        <v>2</v>
      </c>
      <c r="H20" s="49">
        <v>1</v>
      </c>
      <c r="I20" s="49">
        <v>1</v>
      </c>
      <c r="J20" s="67">
        <v>22235</v>
      </c>
      <c r="K20" s="51" t="s">
        <v>234</v>
      </c>
      <c r="L20" s="49">
        <v>1</v>
      </c>
      <c r="M20" s="67">
        <v>40518</v>
      </c>
      <c r="N20" s="49"/>
      <c r="O20" s="55">
        <v>40549</v>
      </c>
      <c r="P20" s="49"/>
      <c r="Q20" s="55">
        <v>40524</v>
      </c>
      <c r="R20" s="50"/>
      <c r="S20" s="56">
        <v>170</v>
      </c>
      <c r="T20" s="49">
        <v>75</v>
      </c>
      <c r="U20" s="49"/>
      <c r="V20" s="65">
        <v>50</v>
      </c>
      <c r="W20" s="49" t="s">
        <v>362</v>
      </c>
      <c r="X20" s="49" t="s">
        <v>226</v>
      </c>
      <c r="Y20" s="49">
        <v>44</v>
      </c>
      <c r="Z20" s="49">
        <v>28</v>
      </c>
      <c r="AA20" s="49">
        <v>1</v>
      </c>
      <c r="AB20" s="49">
        <v>1</v>
      </c>
      <c r="AC20" s="51" t="s">
        <v>235</v>
      </c>
      <c r="AD20" s="49" t="s">
        <v>334</v>
      </c>
      <c r="AE20" s="49">
        <v>1</v>
      </c>
      <c r="AF20" s="49">
        <v>2</v>
      </c>
      <c r="AG20" s="50"/>
      <c r="AH20" s="50"/>
      <c r="AI20" s="49"/>
      <c r="AJ20" s="49">
        <v>0</v>
      </c>
      <c r="AK20" s="64" t="s">
        <v>260</v>
      </c>
      <c r="AL20" s="49">
        <v>6.61</v>
      </c>
      <c r="AM20" s="49">
        <v>88</v>
      </c>
      <c r="AN20" s="49">
        <v>9</v>
      </c>
      <c r="AO20" s="49">
        <v>16.2</v>
      </c>
      <c r="AP20" s="49" t="s">
        <v>307</v>
      </c>
      <c r="AQ20" s="49" t="s">
        <v>399</v>
      </c>
      <c r="AR20" s="49"/>
      <c r="AS20" s="14" t="s">
        <v>335</v>
      </c>
    </row>
    <row r="21" spans="1:46" x14ac:dyDescent="0.2">
      <c r="A21" s="158" t="s">
        <v>27</v>
      </c>
      <c r="B21" s="157" t="s">
        <v>537</v>
      </c>
      <c r="C21" s="19">
        <v>40640</v>
      </c>
      <c r="D21" s="32" t="s">
        <v>413</v>
      </c>
      <c r="E21" s="15">
        <v>420708710</v>
      </c>
      <c r="F21" s="15" t="s">
        <v>131</v>
      </c>
      <c r="G21" s="32">
        <v>2</v>
      </c>
      <c r="H21" s="32">
        <v>2</v>
      </c>
      <c r="I21" s="15">
        <v>1</v>
      </c>
      <c r="J21" s="19">
        <v>15530</v>
      </c>
      <c r="K21" s="32" t="s">
        <v>236</v>
      </c>
      <c r="L21" s="15">
        <v>2</v>
      </c>
      <c r="M21" s="6">
        <v>40344</v>
      </c>
      <c r="N21" s="7"/>
      <c r="O21" s="6">
        <v>40640</v>
      </c>
      <c r="P21" s="7"/>
      <c r="Q21" s="6">
        <v>40269</v>
      </c>
      <c r="R21" s="7"/>
      <c r="S21" s="7">
        <v>174</v>
      </c>
      <c r="T21" s="7">
        <v>105</v>
      </c>
      <c r="U21" s="7"/>
      <c r="V21" s="7">
        <v>26</v>
      </c>
      <c r="W21" s="7" t="s">
        <v>362</v>
      </c>
      <c r="X21" s="7"/>
      <c r="Y21" s="7">
        <v>40</v>
      </c>
      <c r="Z21" s="30">
        <v>40</v>
      </c>
      <c r="AA21" s="30">
        <v>4</v>
      </c>
      <c r="AB21" s="7">
        <v>5</v>
      </c>
      <c r="AC21" s="30" t="s">
        <v>237</v>
      </c>
      <c r="AD21" s="30" t="s">
        <v>501</v>
      </c>
      <c r="AE21" s="7">
        <v>2</v>
      </c>
      <c r="AF21" s="7">
        <v>1</v>
      </c>
      <c r="AG21" s="7"/>
      <c r="AH21" s="7"/>
      <c r="AI21" s="7"/>
      <c r="AJ21" s="30" t="s">
        <v>345</v>
      </c>
      <c r="AK21" s="30" t="s">
        <v>331</v>
      </c>
      <c r="AL21" s="30" t="s">
        <v>363</v>
      </c>
      <c r="AM21" s="30" t="s">
        <v>363</v>
      </c>
      <c r="AN21" s="30" t="s">
        <v>363</v>
      </c>
      <c r="AO21" s="32" t="s">
        <v>410</v>
      </c>
      <c r="AP21" s="7" t="s">
        <v>309</v>
      </c>
      <c r="AQ21" s="7" t="s">
        <v>226</v>
      </c>
      <c r="AR21" s="7" t="s">
        <v>226</v>
      </c>
      <c r="AS21" s="79" t="s">
        <v>502</v>
      </c>
      <c r="AT21" s="79"/>
    </row>
    <row r="22" spans="1:46" x14ac:dyDescent="0.2">
      <c r="A22" s="159" t="s">
        <v>28</v>
      </c>
      <c r="B22" s="155" t="s">
        <v>529</v>
      </c>
      <c r="C22" s="19">
        <v>40654</v>
      </c>
      <c r="D22" s="32" t="s">
        <v>495</v>
      </c>
      <c r="E22" s="15">
        <v>295506451</v>
      </c>
      <c r="F22" s="50" t="s">
        <v>131</v>
      </c>
      <c r="G22" s="49">
        <v>2</v>
      </c>
      <c r="H22" s="49">
        <v>1</v>
      </c>
      <c r="I22" s="15">
        <v>1</v>
      </c>
      <c r="J22" s="19">
        <v>10719</v>
      </c>
      <c r="K22" s="32" t="s">
        <v>234</v>
      </c>
      <c r="L22" s="15">
        <v>1</v>
      </c>
      <c r="M22" s="6">
        <v>36957</v>
      </c>
      <c r="N22" s="7"/>
      <c r="O22" s="6">
        <v>40654</v>
      </c>
      <c r="P22" s="7"/>
      <c r="Q22" s="6">
        <v>40391</v>
      </c>
      <c r="R22" s="7"/>
      <c r="S22" s="80">
        <v>165</v>
      </c>
      <c r="T22" s="7">
        <v>75</v>
      </c>
      <c r="U22" s="7"/>
      <c r="V22" s="7">
        <v>56</v>
      </c>
      <c r="W22" s="7">
        <v>34</v>
      </c>
      <c r="X22" s="7" t="s">
        <v>226</v>
      </c>
      <c r="Y22" s="7">
        <v>45</v>
      </c>
      <c r="Z22" s="30">
        <v>50</v>
      </c>
      <c r="AA22" s="30">
        <v>1</v>
      </c>
      <c r="AB22" s="7">
        <v>5</v>
      </c>
      <c r="AC22" s="30" t="s">
        <v>235</v>
      </c>
      <c r="AD22" s="30"/>
      <c r="AE22" s="7">
        <v>1</v>
      </c>
      <c r="AF22" s="7">
        <v>2</v>
      </c>
      <c r="AG22" s="7"/>
      <c r="AH22" s="7"/>
      <c r="AI22" s="7"/>
      <c r="AJ22" s="7">
        <v>1</v>
      </c>
      <c r="AK22" s="30" t="s">
        <v>503</v>
      </c>
      <c r="AL22" s="30" t="s">
        <v>363</v>
      </c>
      <c r="AM22" s="30" t="s">
        <v>363</v>
      </c>
      <c r="AN22" s="30" t="s">
        <v>363</v>
      </c>
      <c r="AO22" s="49">
        <v>13.6</v>
      </c>
      <c r="AP22" s="7" t="s">
        <v>309</v>
      </c>
      <c r="AQ22" s="7" t="s">
        <v>226</v>
      </c>
      <c r="AR22" s="7" t="s">
        <v>226</v>
      </c>
    </row>
    <row r="23" spans="1:46" x14ac:dyDescent="0.2">
      <c r="A23" s="159" t="s">
        <v>29</v>
      </c>
      <c r="B23" s="155" t="s">
        <v>530</v>
      </c>
      <c r="C23" s="19">
        <v>40665</v>
      </c>
      <c r="D23" s="32" t="s">
        <v>444</v>
      </c>
      <c r="E23" s="15" t="s">
        <v>150</v>
      </c>
      <c r="F23" s="50" t="s">
        <v>131</v>
      </c>
      <c r="G23" s="49">
        <v>1</v>
      </c>
      <c r="H23" s="49">
        <v>2</v>
      </c>
      <c r="I23" s="15" t="s">
        <v>937</v>
      </c>
      <c r="J23" s="67">
        <v>24591</v>
      </c>
      <c r="K23" s="32" t="s">
        <v>236</v>
      </c>
      <c r="L23" s="15">
        <v>2</v>
      </c>
      <c r="M23" s="6">
        <v>40351</v>
      </c>
      <c r="N23" s="7"/>
      <c r="O23" s="6">
        <v>40665</v>
      </c>
      <c r="P23" s="7"/>
      <c r="Q23" s="6">
        <v>40281</v>
      </c>
      <c r="R23" s="7"/>
      <c r="S23" s="80">
        <v>172</v>
      </c>
      <c r="T23" s="7">
        <v>98</v>
      </c>
      <c r="U23" s="7"/>
      <c r="V23" s="7">
        <v>18</v>
      </c>
      <c r="W23" s="30" t="s">
        <v>362</v>
      </c>
      <c r="X23" s="7">
        <v>74</v>
      </c>
      <c r="Y23" s="7" t="s">
        <v>226</v>
      </c>
      <c r="Z23" s="30" t="s">
        <v>226</v>
      </c>
      <c r="AA23" s="30">
        <v>2</v>
      </c>
      <c r="AB23" s="7">
        <v>2</v>
      </c>
      <c r="AC23" s="30" t="s">
        <v>235</v>
      </c>
      <c r="AD23" s="30"/>
      <c r="AE23" s="7">
        <v>1</v>
      </c>
      <c r="AF23" s="7">
        <v>1</v>
      </c>
      <c r="AG23" s="7"/>
      <c r="AH23" s="7"/>
      <c r="AI23" s="7"/>
      <c r="AJ23" s="30" t="s">
        <v>345</v>
      </c>
      <c r="AK23" s="30" t="s">
        <v>331</v>
      </c>
      <c r="AL23" s="7">
        <v>0.5</v>
      </c>
      <c r="AM23" s="30" t="s">
        <v>363</v>
      </c>
      <c r="AN23" s="30" t="s">
        <v>363</v>
      </c>
      <c r="AO23" s="32" t="s">
        <v>410</v>
      </c>
      <c r="AP23" s="7" t="s">
        <v>307</v>
      </c>
      <c r="AQ23" s="7" t="s">
        <v>497</v>
      </c>
      <c r="AR23" s="7" t="s">
        <v>226</v>
      </c>
    </row>
    <row r="24" spans="1:46" x14ac:dyDescent="0.2">
      <c r="A24" s="159" t="s">
        <v>30</v>
      </c>
      <c r="B24" s="155" t="s">
        <v>531</v>
      </c>
      <c r="C24" s="19">
        <v>40667</v>
      </c>
      <c r="D24" s="32" t="s">
        <v>397</v>
      </c>
      <c r="E24" s="32" t="s">
        <v>398</v>
      </c>
      <c r="F24" s="50" t="s">
        <v>131</v>
      </c>
      <c r="G24" s="49">
        <v>2</v>
      </c>
      <c r="H24" s="49">
        <v>2</v>
      </c>
      <c r="I24" s="15">
        <v>1</v>
      </c>
      <c r="J24" s="19">
        <v>11075</v>
      </c>
      <c r="K24" s="32" t="s">
        <v>236</v>
      </c>
      <c r="L24" s="15">
        <v>2</v>
      </c>
      <c r="M24" s="6">
        <v>40484</v>
      </c>
      <c r="N24" s="7"/>
      <c r="O24" s="6">
        <v>40667</v>
      </c>
      <c r="P24" s="7"/>
      <c r="Q24" s="6">
        <v>40483</v>
      </c>
      <c r="R24" s="7"/>
      <c r="S24" s="80">
        <v>170</v>
      </c>
      <c r="T24" s="7">
        <v>97</v>
      </c>
      <c r="U24" s="7"/>
      <c r="V24" s="7">
        <v>17</v>
      </c>
      <c r="W24" s="7">
        <v>17.399999999999999</v>
      </c>
      <c r="X24" s="7" t="s">
        <v>226</v>
      </c>
      <c r="Y24" s="7">
        <v>65</v>
      </c>
      <c r="Z24" s="30">
        <v>55</v>
      </c>
      <c r="AA24" s="30">
        <v>3</v>
      </c>
      <c r="AB24" s="7">
        <v>2</v>
      </c>
      <c r="AC24" s="30" t="s">
        <v>237</v>
      </c>
      <c r="AD24" s="30" t="s">
        <v>504</v>
      </c>
      <c r="AE24" s="7">
        <v>1</v>
      </c>
      <c r="AF24" s="7">
        <v>1</v>
      </c>
      <c r="AG24" s="7"/>
      <c r="AH24" s="7"/>
      <c r="AI24" s="7"/>
      <c r="AJ24" s="30" t="s">
        <v>345</v>
      </c>
      <c r="AK24" s="30" t="s">
        <v>331</v>
      </c>
      <c r="AL24" s="30" t="s">
        <v>363</v>
      </c>
      <c r="AM24" s="30" t="s">
        <v>363</v>
      </c>
      <c r="AN24" s="30" t="s">
        <v>363</v>
      </c>
      <c r="AO24" s="32" t="s">
        <v>410</v>
      </c>
      <c r="AP24" s="7" t="s">
        <v>327</v>
      </c>
      <c r="AQ24" s="7" t="s">
        <v>226</v>
      </c>
      <c r="AR24" s="7" t="s">
        <v>498</v>
      </c>
    </row>
    <row r="25" spans="1:46" x14ac:dyDescent="0.2">
      <c r="A25" s="159" t="s">
        <v>31</v>
      </c>
      <c r="B25" s="7"/>
      <c r="C25" s="6">
        <v>40799</v>
      </c>
      <c r="D25" s="7" t="s">
        <v>512</v>
      </c>
      <c r="E25" s="7" t="s">
        <v>513</v>
      </c>
      <c r="F25" s="7" t="s">
        <v>131</v>
      </c>
      <c r="G25" s="7">
        <v>2</v>
      </c>
      <c r="H25" s="7">
        <v>1</v>
      </c>
      <c r="I25" s="7">
        <v>1</v>
      </c>
      <c r="J25" s="6">
        <v>13142</v>
      </c>
      <c r="K25" s="7" t="s">
        <v>234</v>
      </c>
      <c r="L25" s="7">
        <v>1</v>
      </c>
      <c r="M25" s="6">
        <v>39673</v>
      </c>
      <c r="N25" s="7"/>
      <c r="O25" s="6">
        <v>40799</v>
      </c>
      <c r="P25" s="7"/>
      <c r="Q25" s="6">
        <v>40299</v>
      </c>
      <c r="R25" s="7"/>
      <c r="S25" s="80">
        <v>165</v>
      </c>
      <c r="T25" s="7">
        <v>102</v>
      </c>
      <c r="U25" s="7"/>
      <c r="V25" s="7">
        <v>46</v>
      </c>
      <c r="W25" s="7">
        <v>69.900000000000006</v>
      </c>
      <c r="X25" s="7" t="s">
        <v>226</v>
      </c>
      <c r="Y25" s="7">
        <v>62</v>
      </c>
      <c r="Z25" s="7">
        <v>45</v>
      </c>
      <c r="AA25" s="7">
        <v>1</v>
      </c>
      <c r="AB25" s="7">
        <v>2</v>
      </c>
      <c r="AC25" s="7" t="s">
        <v>237</v>
      </c>
      <c r="AD25" s="7" t="s">
        <v>238</v>
      </c>
      <c r="AE25" s="7">
        <v>1</v>
      </c>
      <c r="AF25" s="7">
        <v>3</v>
      </c>
      <c r="AG25" s="7"/>
      <c r="AH25" s="7"/>
      <c r="AI25" s="7"/>
      <c r="AJ25" s="7">
        <v>0</v>
      </c>
      <c r="AK25" s="7" t="s">
        <v>358</v>
      </c>
      <c r="AL25" s="7">
        <v>75.400000000000006</v>
      </c>
      <c r="AM25" s="7">
        <v>97</v>
      </c>
      <c r="AN25" s="7">
        <v>1</v>
      </c>
      <c r="AO25" s="15">
        <v>35</v>
      </c>
      <c r="AP25" s="7" t="s">
        <v>309</v>
      </c>
      <c r="AQ25" s="7"/>
      <c r="AR25" s="7"/>
    </row>
    <row r="26" spans="1:46" x14ac:dyDescent="0.2">
      <c r="A26" s="159" t="s">
        <v>32</v>
      </c>
      <c r="B26" s="28" t="s">
        <v>532</v>
      </c>
      <c r="C26" s="6">
        <v>40807</v>
      </c>
      <c r="D26" s="7" t="s">
        <v>506</v>
      </c>
      <c r="E26" s="7" t="s">
        <v>507</v>
      </c>
      <c r="F26" s="7" t="s">
        <v>131</v>
      </c>
      <c r="G26" s="7">
        <v>2</v>
      </c>
      <c r="H26" s="7">
        <v>1</v>
      </c>
      <c r="I26" s="7">
        <v>1</v>
      </c>
      <c r="J26" s="6">
        <v>12149</v>
      </c>
      <c r="K26" s="7" t="s">
        <v>234</v>
      </c>
      <c r="L26" s="7">
        <v>1</v>
      </c>
      <c r="M26" s="6">
        <v>40786</v>
      </c>
      <c r="N26" s="7"/>
      <c r="O26" s="6">
        <v>40807</v>
      </c>
      <c r="P26" s="7"/>
      <c r="Q26" s="6">
        <v>40800</v>
      </c>
      <c r="R26" s="7"/>
      <c r="S26" s="80">
        <v>162</v>
      </c>
      <c r="T26" s="7">
        <v>84</v>
      </c>
      <c r="U26" s="7"/>
      <c r="V26" s="7">
        <v>87</v>
      </c>
      <c r="W26" s="7">
        <v>62</v>
      </c>
      <c r="X26" s="7" t="s">
        <v>226</v>
      </c>
      <c r="Y26" s="7">
        <v>40</v>
      </c>
      <c r="Z26" s="7">
        <v>30</v>
      </c>
      <c r="AA26" s="7">
        <v>1</v>
      </c>
      <c r="AB26" s="7">
        <v>1</v>
      </c>
      <c r="AC26" s="7" t="s">
        <v>235</v>
      </c>
      <c r="AD26" s="7"/>
      <c r="AE26" s="7">
        <v>2</v>
      </c>
      <c r="AF26" s="7">
        <v>0</v>
      </c>
      <c r="AG26" s="7"/>
      <c r="AH26" s="7"/>
      <c r="AI26" s="7"/>
      <c r="AJ26" s="7">
        <v>0</v>
      </c>
      <c r="AK26" s="7" t="s">
        <v>331</v>
      </c>
      <c r="AL26" s="7">
        <v>0.8</v>
      </c>
      <c r="AM26" s="7">
        <v>0.6</v>
      </c>
      <c r="AN26" s="7">
        <v>0.28000000000000003</v>
      </c>
      <c r="AO26" s="7">
        <v>138.80000000000001</v>
      </c>
      <c r="AP26" s="7" t="s">
        <v>309</v>
      </c>
      <c r="AQ26" s="7"/>
      <c r="AR26" s="7"/>
      <c r="AS26" t="s">
        <v>516</v>
      </c>
    </row>
    <row r="27" spans="1:46" x14ac:dyDescent="0.2">
      <c r="A27" s="157" t="s">
        <v>84</v>
      </c>
      <c r="B27" s="28" t="s">
        <v>653</v>
      </c>
      <c r="C27" s="6">
        <v>40847</v>
      </c>
      <c r="D27" s="7" t="s">
        <v>599</v>
      </c>
      <c r="E27" s="7" t="s">
        <v>600</v>
      </c>
      <c r="F27" s="7" t="s">
        <v>131</v>
      </c>
      <c r="G27" s="7">
        <v>2</v>
      </c>
      <c r="H27" s="7">
        <v>1</v>
      </c>
      <c r="I27" s="7">
        <v>1</v>
      </c>
      <c r="J27" s="6">
        <v>14871</v>
      </c>
      <c r="K27" s="7" t="s">
        <v>234</v>
      </c>
      <c r="L27" s="7">
        <v>1</v>
      </c>
      <c r="M27" s="6">
        <v>40444</v>
      </c>
      <c r="N27" s="7"/>
      <c r="O27" s="6">
        <v>40847</v>
      </c>
      <c r="P27" s="7"/>
      <c r="Q27" s="6">
        <v>40483</v>
      </c>
      <c r="R27" s="7"/>
      <c r="S27" s="80">
        <v>159</v>
      </c>
      <c r="T27" s="7">
        <v>72</v>
      </c>
      <c r="U27" s="7"/>
      <c r="V27" s="7">
        <v>33</v>
      </c>
      <c r="W27" s="7">
        <v>79.2</v>
      </c>
      <c r="X27" s="7" t="s">
        <v>226</v>
      </c>
      <c r="Y27" s="7">
        <v>50</v>
      </c>
      <c r="Z27" s="7">
        <v>45</v>
      </c>
      <c r="AA27" s="7">
        <v>1</v>
      </c>
      <c r="AB27" s="7">
        <v>2</v>
      </c>
      <c r="AC27" s="30" t="s">
        <v>237</v>
      </c>
      <c r="AD27" s="30" t="s">
        <v>613</v>
      </c>
      <c r="AE27" s="7">
        <v>1</v>
      </c>
      <c r="AF27" s="7">
        <v>3</v>
      </c>
      <c r="AG27" s="7"/>
      <c r="AH27" s="7"/>
      <c r="AI27" s="7"/>
      <c r="AJ27" s="7">
        <v>0</v>
      </c>
      <c r="AK27" s="30" t="s">
        <v>614</v>
      </c>
      <c r="AL27" s="30" t="s">
        <v>363</v>
      </c>
      <c r="AM27" s="30" t="s">
        <v>363</v>
      </c>
      <c r="AN27" s="30" t="s">
        <v>363</v>
      </c>
      <c r="AO27" s="7">
        <v>69.3</v>
      </c>
      <c r="AP27" s="15" t="s">
        <v>309</v>
      </c>
      <c r="AQ27" s="15"/>
      <c r="AR27" s="7"/>
    </row>
    <row r="28" spans="1:46" x14ac:dyDescent="0.2">
      <c r="A28" s="157" t="s">
        <v>87</v>
      </c>
      <c r="B28" s="28" t="s">
        <v>656</v>
      </c>
      <c r="C28" s="6">
        <v>40855</v>
      </c>
      <c r="D28" s="82" t="s">
        <v>603</v>
      </c>
      <c r="E28" s="30" t="s">
        <v>911</v>
      </c>
      <c r="F28" s="7" t="s">
        <v>131</v>
      </c>
      <c r="G28" s="7">
        <v>1</v>
      </c>
      <c r="H28" s="7">
        <v>1</v>
      </c>
      <c r="I28" s="82" t="s">
        <v>612</v>
      </c>
      <c r="J28" s="6">
        <v>30834</v>
      </c>
      <c r="K28" s="7" t="s">
        <v>234</v>
      </c>
      <c r="L28" s="7">
        <v>1</v>
      </c>
      <c r="M28" s="7" t="s">
        <v>226</v>
      </c>
      <c r="N28" s="7"/>
      <c r="O28" s="6">
        <v>40855</v>
      </c>
      <c r="P28" s="7"/>
      <c r="Q28" s="6">
        <v>40422</v>
      </c>
      <c r="R28" s="7"/>
      <c r="S28" s="80">
        <v>168</v>
      </c>
      <c r="T28" s="7">
        <v>67</v>
      </c>
      <c r="U28" s="7"/>
      <c r="V28" s="7">
        <v>18</v>
      </c>
      <c r="W28" s="30" t="s">
        <v>362</v>
      </c>
      <c r="X28" s="7">
        <v>52</v>
      </c>
      <c r="Y28" s="7" t="s">
        <v>226</v>
      </c>
      <c r="Z28" s="7" t="s">
        <v>226</v>
      </c>
      <c r="AA28" s="7">
        <v>1</v>
      </c>
      <c r="AB28" s="7">
        <v>2</v>
      </c>
      <c r="AC28" s="30" t="s">
        <v>235</v>
      </c>
      <c r="AD28" s="30" t="s">
        <v>615</v>
      </c>
      <c r="AE28" s="7">
        <v>1</v>
      </c>
      <c r="AF28" s="7">
        <v>2</v>
      </c>
      <c r="AG28" s="7"/>
      <c r="AH28" s="7"/>
      <c r="AI28" s="7"/>
      <c r="AJ28" s="30" t="s">
        <v>616</v>
      </c>
      <c r="AK28" s="7"/>
      <c r="AL28" s="30" t="s">
        <v>363</v>
      </c>
      <c r="AM28" s="30" t="s">
        <v>363</v>
      </c>
      <c r="AN28" s="30" t="s">
        <v>363</v>
      </c>
      <c r="AO28" s="7">
        <v>2</v>
      </c>
      <c r="AP28" s="15" t="s">
        <v>307</v>
      </c>
      <c r="AQ28" s="15" t="s">
        <v>620</v>
      </c>
      <c r="AR28" s="15" t="s">
        <v>621</v>
      </c>
    </row>
    <row r="29" spans="1:46" x14ac:dyDescent="0.2">
      <c r="A29" s="7"/>
      <c r="B29" s="7" t="s">
        <v>784</v>
      </c>
      <c r="C29" s="6">
        <v>41291</v>
      </c>
      <c r="D29" s="30" t="s">
        <v>785</v>
      </c>
      <c r="E29" s="30" t="s">
        <v>786</v>
      </c>
      <c r="F29" s="30" t="s">
        <v>131</v>
      </c>
      <c r="G29" s="7">
        <v>2</v>
      </c>
      <c r="H29" s="7">
        <v>2</v>
      </c>
      <c r="I29" s="7">
        <v>2</v>
      </c>
      <c r="J29" s="6">
        <v>23648</v>
      </c>
      <c r="K29" s="30" t="s">
        <v>236</v>
      </c>
      <c r="L29" s="7">
        <v>2</v>
      </c>
      <c r="M29" s="6">
        <v>40808</v>
      </c>
      <c r="N29" s="7"/>
      <c r="O29" s="6">
        <v>41291</v>
      </c>
      <c r="P29" s="7"/>
      <c r="Q29" s="6">
        <v>41016</v>
      </c>
      <c r="R29" s="7"/>
      <c r="S29" s="80">
        <v>172</v>
      </c>
      <c r="T29" s="7">
        <v>79</v>
      </c>
      <c r="U29" s="7"/>
      <c r="V29" s="7" t="s">
        <v>251</v>
      </c>
      <c r="W29" s="7">
        <v>5.3</v>
      </c>
      <c r="X29" s="7" t="s">
        <v>226</v>
      </c>
      <c r="Y29" s="7">
        <v>59</v>
      </c>
      <c r="Z29" s="7">
        <v>40</v>
      </c>
      <c r="AA29" s="7">
        <v>1</v>
      </c>
      <c r="AB29" s="7">
        <v>1</v>
      </c>
      <c r="AC29" s="30" t="s">
        <v>237</v>
      </c>
      <c r="AD29" s="30" t="s">
        <v>307</v>
      </c>
      <c r="AE29" s="7">
        <v>1</v>
      </c>
      <c r="AF29" s="15">
        <v>0</v>
      </c>
      <c r="AG29" s="7"/>
      <c r="AH29" s="7"/>
      <c r="AI29" s="7"/>
      <c r="AJ29" s="30" t="s">
        <v>345</v>
      </c>
      <c r="AK29" s="30" t="s">
        <v>265</v>
      </c>
      <c r="AL29" s="15">
        <v>0.3</v>
      </c>
      <c r="AM29" s="15">
        <v>70</v>
      </c>
      <c r="AN29" s="15">
        <v>24</v>
      </c>
      <c r="AO29" s="15">
        <v>14.5</v>
      </c>
      <c r="AP29" s="30" t="s">
        <v>307</v>
      </c>
      <c r="AQ29" s="30" t="s">
        <v>496</v>
      </c>
      <c r="AR29" s="7"/>
    </row>
    <row r="30" spans="1:46" x14ac:dyDescent="0.2">
      <c r="A30" s="7"/>
      <c r="B30" s="7" t="s">
        <v>791</v>
      </c>
      <c r="C30" s="6">
        <v>41281</v>
      </c>
      <c r="D30" s="30" t="s">
        <v>792</v>
      </c>
      <c r="E30" s="30" t="s">
        <v>793</v>
      </c>
      <c r="F30" s="30" t="s">
        <v>131</v>
      </c>
      <c r="G30" s="7">
        <v>1</v>
      </c>
      <c r="H30" s="7">
        <v>2</v>
      </c>
      <c r="I30" s="7">
        <v>1</v>
      </c>
      <c r="J30" s="6">
        <v>13388</v>
      </c>
      <c r="K30" s="30" t="s">
        <v>234</v>
      </c>
      <c r="L30" s="7">
        <v>2</v>
      </c>
      <c r="M30" s="6">
        <v>41143</v>
      </c>
      <c r="N30" s="7"/>
      <c r="O30" s="6">
        <v>41281</v>
      </c>
      <c r="P30" s="7"/>
      <c r="Q30" s="6">
        <v>40938</v>
      </c>
      <c r="R30" s="7"/>
      <c r="S30" s="80">
        <v>160</v>
      </c>
      <c r="T30" s="7">
        <v>60</v>
      </c>
      <c r="U30" s="7"/>
      <c r="V30" s="15" t="s">
        <v>251</v>
      </c>
      <c r="W30" s="15">
        <v>6.2</v>
      </c>
      <c r="X30" s="7">
        <v>72</v>
      </c>
      <c r="Y30" s="7" t="s">
        <v>226</v>
      </c>
      <c r="Z30" s="7" t="s">
        <v>226</v>
      </c>
      <c r="AA30" s="7">
        <v>1</v>
      </c>
      <c r="AB30" s="7">
        <v>1</v>
      </c>
      <c r="AC30" s="7" t="s">
        <v>235</v>
      </c>
      <c r="AD30" s="7"/>
      <c r="AE30" s="7">
        <v>1</v>
      </c>
      <c r="AF30" s="7">
        <v>0</v>
      </c>
      <c r="AG30" s="7"/>
      <c r="AH30" s="7"/>
      <c r="AI30" s="7"/>
      <c r="AJ30" s="30" t="s">
        <v>345</v>
      </c>
      <c r="AK30" s="30" t="s">
        <v>331</v>
      </c>
      <c r="AL30" s="30">
        <v>0.2</v>
      </c>
      <c r="AM30" s="30" t="s">
        <v>363</v>
      </c>
      <c r="AN30" s="30" t="s">
        <v>363</v>
      </c>
      <c r="AO30" s="32" t="s">
        <v>410</v>
      </c>
      <c r="AP30" s="32" t="s">
        <v>309</v>
      </c>
      <c r="AQ30" s="7"/>
      <c r="AR30" s="7"/>
    </row>
    <row r="31" spans="1:46" x14ac:dyDescent="0.2">
      <c r="A31" s="7"/>
      <c r="B31" s="7" t="s">
        <v>797</v>
      </c>
      <c r="C31" s="6">
        <v>41290</v>
      </c>
      <c r="D31" s="32" t="s">
        <v>798</v>
      </c>
      <c r="E31" s="30" t="s">
        <v>799</v>
      </c>
      <c r="F31" s="131" t="s">
        <v>131</v>
      </c>
      <c r="G31" s="15">
        <v>1</v>
      </c>
      <c r="H31" s="15">
        <v>2</v>
      </c>
      <c r="I31" s="15">
        <v>1</v>
      </c>
      <c r="J31" s="6">
        <v>20910</v>
      </c>
      <c r="K31" s="32" t="s">
        <v>236</v>
      </c>
      <c r="L31" s="15">
        <v>2</v>
      </c>
      <c r="M31" s="6">
        <v>40980</v>
      </c>
      <c r="N31" s="7"/>
      <c r="O31" s="6">
        <v>41290</v>
      </c>
      <c r="P31" s="7"/>
      <c r="Q31" s="6">
        <v>41104</v>
      </c>
      <c r="R31" s="7"/>
      <c r="S31" s="80">
        <v>185</v>
      </c>
      <c r="T31" s="15">
        <v>120</v>
      </c>
      <c r="U31" s="7"/>
      <c r="V31" s="15">
        <v>7</v>
      </c>
      <c r="W31" s="15">
        <v>4</v>
      </c>
      <c r="X31" s="15">
        <v>60</v>
      </c>
      <c r="Y31" s="7" t="s">
        <v>226</v>
      </c>
      <c r="Z31" s="7" t="s">
        <v>226</v>
      </c>
      <c r="AA31" s="15">
        <v>1</v>
      </c>
      <c r="AB31" s="15">
        <v>1</v>
      </c>
      <c r="AC31" s="32" t="s">
        <v>237</v>
      </c>
      <c r="AD31" s="131" t="s">
        <v>912</v>
      </c>
      <c r="AE31" s="15">
        <v>1</v>
      </c>
      <c r="AF31" s="15">
        <v>0</v>
      </c>
      <c r="AG31" s="7"/>
      <c r="AH31" s="7"/>
      <c r="AI31" s="7"/>
      <c r="AJ31" s="30" t="s">
        <v>345</v>
      </c>
      <c r="AK31" s="30" t="s">
        <v>265</v>
      </c>
      <c r="AL31" s="32">
        <v>0.1</v>
      </c>
      <c r="AM31" s="30" t="s">
        <v>363</v>
      </c>
      <c r="AN31" s="30" t="s">
        <v>363</v>
      </c>
      <c r="AO31" s="32" t="s">
        <v>410</v>
      </c>
      <c r="AP31" s="32" t="s">
        <v>327</v>
      </c>
      <c r="AQ31" s="7"/>
      <c r="AR31" s="32" t="s">
        <v>913</v>
      </c>
    </row>
    <row r="32" spans="1:46" x14ac:dyDescent="0.2">
      <c r="A32" s="7"/>
      <c r="B32" s="7" t="s">
        <v>803</v>
      </c>
      <c r="C32" s="6">
        <v>41290</v>
      </c>
      <c r="D32" s="32" t="s">
        <v>914</v>
      </c>
      <c r="E32" s="30" t="s">
        <v>805</v>
      </c>
      <c r="F32" s="131" t="s">
        <v>131</v>
      </c>
      <c r="G32" s="15">
        <v>2</v>
      </c>
      <c r="H32" s="15">
        <v>1</v>
      </c>
      <c r="I32" s="131" t="s">
        <v>915</v>
      </c>
      <c r="J32" s="6">
        <v>14165</v>
      </c>
      <c r="K32" s="32" t="s">
        <v>234</v>
      </c>
      <c r="L32" s="15">
        <v>1</v>
      </c>
      <c r="M32" s="6">
        <v>40842</v>
      </c>
      <c r="N32" s="7"/>
      <c r="O32" s="6">
        <v>41290</v>
      </c>
      <c r="P32" s="7"/>
      <c r="Q32" s="6">
        <v>40932</v>
      </c>
      <c r="R32" s="7"/>
      <c r="S32" s="80">
        <v>170</v>
      </c>
      <c r="T32" s="15">
        <v>86</v>
      </c>
      <c r="U32" s="7"/>
      <c r="V32" s="7" t="s">
        <v>251</v>
      </c>
      <c r="W32" s="15">
        <v>79</v>
      </c>
      <c r="X32" s="15" t="s">
        <v>226</v>
      </c>
      <c r="Y32" s="7">
        <v>69</v>
      </c>
      <c r="Z32" s="7">
        <v>40</v>
      </c>
      <c r="AA32" s="15">
        <v>1</v>
      </c>
      <c r="AB32" s="15">
        <v>2</v>
      </c>
      <c r="AC32" s="32" t="s">
        <v>264</v>
      </c>
      <c r="AD32" s="15" t="s">
        <v>916</v>
      </c>
      <c r="AE32" s="15">
        <v>1</v>
      </c>
      <c r="AF32" s="15">
        <v>0</v>
      </c>
      <c r="AG32" s="7"/>
      <c r="AH32" s="7"/>
      <c r="AI32" s="7"/>
      <c r="AJ32" s="7">
        <v>0</v>
      </c>
      <c r="AK32" s="32" t="s">
        <v>917</v>
      </c>
      <c r="AL32" s="30" t="s">
        <v>363</v>
      </c>
      <c r="AM32" s="30" t="s">
        <v>363</v>
      </c>
      <c r="AN32" s="30" t="s">
        <v>363</v>
      </c>
      <c r="AO32" s="15">
        <v>45.2</v>
      </c>
      <c r="AP32" s="7" t="s">
        <v>309</v>
      </c>
      <c r="AQ32" s="7"/>
      <c r="AR32" s="7"/>
    </row>
    <row r="33" spans="1:44" x14ac:dyDescent="0.2">
      <c r="A33" s="7"/>
      <c r="B33" s="7" t="s">
        <v>897</v>
      </c>
      <c r="C33" s="149">
        <v>41383</v>
      </c>
      <c r="D33" s="150" t="s">
        <v>876</v>
      </c>
      <c r="E33" s="151">
        <v>395308414</v>
      </c>
      <c r="F33" s="131" t="s">
        <v>131</v>
      </c>
      <c r="G33" s="15">
        <v>2</v>
      </c>
      <c r="H33" s="15">
        <v>1</v>
      </c>
      <c r="I33" s="15">
        <v>1</v>
      </c>
      <c r="J33" s="6">
        <v>14312</v>
      </c>
      <c r="K33" s="32" t="s">
        <v>234</v>
      </c>
      <c r="L33" s="15">
        <v>1</v>
      </c>
      <c r="M33" s="6">
        <v>40763</v>
      </c>
      <c r="N33" s="7"/>
      <c r="O33" s="6">
        <v>41383</v>
      </c>
      <c r="P33" s="7"/>
      <c r="Q33" s="6">
        <v>41097</v>
      </c>
      <c r="R33" s="7"/>
      <c r="S33" s="80">
        <v>158</v>
      </c>
      <c r="T33" s="15">
        <v>60</v>
      </c>
      <c r="U33" s="7"/>
      <c r="V33" s="7">
        <v>88</v>
      </c>
      <c r="W33" s="15">
        <v>54</v>
      </c>
      <c r="X33" s="30" t="s">
        <v>226</v>
      </c>
      <c r="Y33" s="32">
        <v>55</v>
      </c>
      <c r="Z33" s="32">
        <v>40</v>
      </c>
      <c r="AA33" s="15">
        <v>1</v>
      </c>
      <c r="AB33" s="15">
        <v>2</v>
      </c>
      <c r="AC33" s="32" t="s">
        <v>237</v>
      </c>
      <c r="AD33" s="131" t="s">
        <v>926</v>
      </c>
      <c r="AE33" s="15">
        <v>1</v>
      </c>
      <c r="AF33" s="15">
        <v>0</v>
      </c>
      <c r="AG33" s="7"/>
      <c r="AH33" s="7"/>
      <c r="AI33" s="7"/>
      <c r="AJ33" s="7">
        <v>0</v>
      </c>
      <c r="AK33" s="32" t="s">
        <v>927</v>
      </c>
      <c r="AL33" s="30" t="s">
        <v>928</v>
      </c>
      <c r="AM33" s="30" t="s">
        <v>928</v>
      </c>
      <c r="AN33" s="30" t="s">
        <v>928</v>
      </c>
      <c r="AO33" s="15">
        <v>28.3</v>
      </c>
      <c r="AP33" s="32" t="s">
        <v>309</v>
      </c>
      <c r="AQ33" s="7"/>
      <c r="AR33" s="7"/>
    </row>
    <row r="34" spans="1:44" x14ac:dyDescent="0.2">
      <c r="A34" s="7"/>
      <c r="B34" s="7" t="s">
        <v>906</v>
      </c>
      <c r="C34" s="149">
        <v>41522</v>
      </c>
      <c r="D34" s="150" t="s">
        <v>885</v>
      </c>
      <c r="E34" s="151">
        <v>365813408</v>
      </c>
      <c r="F34" s="131" t="s">
        <v>131</v>
      </c>
      <c r="G34" s="15">
        <v>1</v>
      </c>
      <c r="H34" s="15">
        <v>1</v>
      </c>
      <c r="I34" s="15">
        <v>3</v>
      </c>
      <c r="J34" s="6">
        <v>13375</v>
      </c>
      <c r="K34" s="32" t="s">
        <v>234</v>
      </c>
      <c r="L34" s="15">
        <v>1</v>
      </c>
      <c r="M34" s="6">
        <v>40301</v>
      </c>
      <c r="N34" s="7"/>
      <c r="O34" s="6">
        <v>41522</v>
      </c>
      <c r="P34" s="7"/>
      <c r="Q34" s="6">
        <v>41097</v>
      </c>
      <c r="R34" s="7"/>
      <c r="S34" s="80">
        <v>164</v>
      </c>
      <c r="T34" s="15">
        <v>50</v>
      </c>
      <c r="U34" s="7"/>
      <c r="V34" s="7">
        <v>57</v>
      </c>
      <c r="W34" s="15">
        <v>27.8</v>
      </c>
      <c r="X34" s="7">
        <v>63</v>
      </c>
      <c r="Y34" s="30" t="s">
        <v>226</v>
      </c>
      <c r="Z34" s="30" t="s">
        <v>226</v>
      </c>
      <c r="AA34" s="15">
        <v>1</v>
      </c>
      <c r="AB34" s="15">
        <v>2</v>
      </c>
      <c r="AC34" s="32" t="s">
        <v>237</v>
      </c>
      <c r="AD34" s="131" t="s">
        <v>934</v>
      </c>
      <c r="AE34" s="15">
        <v>1</v>
      </c>
      <c r="AF34" s="15">
        <v>0</v>
      </c>
      <c r="AG34" s="7"/>
      <c r="AH34" s="7"/>
      <c r="AI34" s="7"/>
      <c r="AJ34" s="7">
        <v>0</v>
      </c>
      <c r="AK34" s="32" t="s">
        <v>935</v>
      </c>
      <c r="AL34" s="30" t="s">
        <v>928</v>
      </c>
      <c r="AM34" s="30" t="s">
        <v>928</v>
      </c>
      <c r="AN34" s="30" t="s">
        <v>928</v>
      </c>
      <c r="AO34" s="32" t="s">
        <v>410</v>
      </c>
      <c r="AP34" s="32" t="s">
        <v>309</v>
      </c>
      <c r="AQ34" s="7"/>
      <c r="AR34" s="7"/>
    </row>
    <row r="35" spans="1:44" x14ac:dyDescent="0.2">
      <c r="A35" s="7"/>
      <c r="B35" s="7" t="s">
        <v>909</v>
      </c>
      <c r="C35" s="149">
        <v>41544</v>
      </c>
      <c r="D35" s="150" t="s">
        <v>890</v>
      </c>
      <c r="E35" s="151">
        <v>350927116</v>
      </c>
      <c r="F35" s="131" t="s">
        <v>131</v>
      </c>
      <c r="G35" s="15">
        <v>2</v>
      </c>
      <c r="H35" s="15">
        <v>1</v>
      </c>
      <c r="I35" s="15">
        <v>1</v>
      </c>
      <c r="J35" s="6">
        <v>13054</v>
      </c>
      <c r="K35" s="32" t="s">
        <v>236</v>
      </c>
      <c r="L35" s="15">
        <v>1</v>
      </c>
      <c r="M35" s="6">
        <v>41177</v>
      </c>
      <c r="N35" s="7"/>
      <c r="O35" s="6">
        <v>41544</v>
      </c>
      <c r="P35" s="7"/>
      <c r="Q35" s="6">
        <v>41025</v>
      </c>
      <c r="R35" s="7"/>
      <c r="S35" s="80">
        <v>182</v>
      </c>
      <c r="T35" s="15">
        <v>95</v>
      </c>
      <c r="U35" s="7"/>
      <c r="V35" s="30" t="s">
        <v>251</v>
      </c>
      <c r="W35" s="15">
        <v>12.2</v>
      </c>
      <c r="X35" s="30" t="s">
        <v>226</v>
      </c>
      <c r="Y35" s="7">
        <v>42</v>
      </c>
      <c r="Z35" s="7">
        <v>35</v>
      </c>
      <c r="AA35" s="15">
        <v>2</v>
      </c>
      <c r="AB35" s="15">
        <v>2</v>
      </c>
      <c r="AC35" s="32" t="s">
        <v>235</v>
      </c>
      <c r="AD35" s="7"/>
      <c r="AE35" s="15">
        <v>1</v>
      </c>
      <c r="AF35" s="15">
        <v>0</v>
      </c>
      <c r="AG35" s="7"/>
      <c r="AH35" s="7"/>
      <c r="AI35" s="7"/>
      <c r="AJ35" s="7">
        <v>0</v>
      </c>
      <c r="AK35" s="32" t="s">
        <v>935</v>
      </c>
      <c r="AL35" s="30" t="s">
        <v>363</v>
      </c>
      <c r="AM35" s="7">
        <v>90</v>
      </c>
      <c r="AN35" s="7">
        <v>2</v>
      </c>
      <c r="AO35" s="7">
        <v>15.4</v>
      </c>
      <c r="AP35" s="32" t="s">
        <v>309</v>
      </c>
      <c r="AQ35" s="7"/>
      <c r="AR35" s="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59"/>
  <sheetViews>
    <sheetView zoomScale="150" zoomScaleNormal="150" zoomScalePageLayoutView="150" workbookViewId="0">
      <pane xSplit="5" ySplit="1" topLeftCell="F42" activePane="bottomRight" state="frozen"/>
      <selection pane="topRight" activeCell="F1" sqref="F1"/>
      <selection pane="bottomLeft" activeCell="A2" sqref="A2"/>
      <selection pane="bottomRight" activeCell="B58" sqref="B58"/>
    </sheetView>
  </sheetViews>
  <sheetFormatPr defaultColWidth="8.85546875" defaultRowHeight="12.75" x14ac:dyDescent="0.2"/>
  <cols>
    <col min="1" max="1" width="3.42578125" style="8" bestFit="1" customWidth="1"/>
    <col min="2" max="2" width="15.42578125" style="8" bestFit="1" customWidth="1"/>
    <col min="3" max="3" width="10.140625" style="8" bestFit="1" customWidth="1"/>
    <col min="4" max="4" width="20.28515625" style="8" bestFit="1" customWidth="1"/>
    <col min="5" max="5" width="11.42578125" style="8" bestFit="1" customWidth="1"/>
    <col min="6" max="6" width="7.7109375" style="8" bestFit="1" customWidth="1"/>
    <col min="7" max="7" width="3.28515625" style="8" bestFit="1" customWidth="1"/>
    <col min="8" max="8" width="20.42578125" style="8" bestFit="1" customWidth="1"/>
    <col min="9" max="9" width="3.42578125" style="8" bestFit="1" customWidth="1"/>
    <col min="10" max="10" width="10.140625" style="8" bestFit="1" customWidth="1"/>
    <col min="11" max="11" width="5" style="8" bestFit="1" customWidth="1"/>
    <col min="12" max="12" width="4" style="8" bestFit="1" customWidth="1"/>
    <col min="13" max="13" width="5" style="8" bestFit="1" customWidth="1"/>
    <col min="14" max="14" width="6" style="8" bestFit="1" customWidth="1"/>
    <col min="15" max="16" width="3.42578125" style="8" bestFit="1" customWidth="1"/>
    <col min="17" max="17" width="6" style="8" bestFit="1" customWidth="1"/>
    <col min="18" max="18" width="7.85546875" style="8" bestFit="1" customWidth="1"/>
    <col min="19" max="19" width="20.42578125" style="8" bestFit="1" customWidth="1"/>
    <col min="20" max="20" width="58.85546875" style="8" bestFit="1" customWidth="1"/>
    <col min="21" max="16384" width="8.85546875" style="8"/>
  </cols>
  <sheetData>
    <row r="1" spans="1:20" ht="60" x14ac:dyDescent="0.2">
      <c r="A1" s="7"/>
      <c r="B1" s="7"/>
      <c r="C1" s="161" t="s">
        <v>1</v>
      </c>
      <c r="D1" s="28" t="s">
        <v>2</v>
      </c>
      <c r="E1" s="28" t="s">
        <v>305</v>
      </c>
      <c r="F1" s="28" t="s">
        <v>306</v>
      </c>
      <c r="G1" s="9" t="s">
        <v>100</v>
      </c>
      <c r="H1" s="3" t="s">
        <v>6</v>
      </c>
      <c r="I1" s="3" t="s">
        <v>207</v>
      </c>
      <c r="J1" s="3" t="s">
        <v>208</v>
      </c>
      <c r="K1" s="3" t="s">
        <v>643</v>
      </c>
      <c r="L1" s="3" t="s">
        <v>209</v>
      </c>
      <c r="M1" s="3" t="s">
        <v>210</v>
      </c>
      <c r="N1" s="3" t="s">
        <v>336</v>
      </c>
      <c r="O1" s="3" t="s">
        <v>216</v>
      </c>
      <c r="P1" s="3" t="s">
        <v>217</v>
      </c>
      <c r="Q1" s="3" t="s">
        <v>215</v>
      </c>
      <c r="R1" s="136" t="s">
        <v>302</v>
      </c>
      <c r="S1" s="136" t="s">
        <v>303</v>
      </c>
      <c r="T1" s="136" t="s">
        <v>304</v>
      </c>
    </row>
    <row r="2" spans="1:20" x14ac:dyDescent="0.2">
      <c r="A2" s="7"/>
      <c r="B2" s="20" t="s">
        <v>274</v>
      </c>
      <c r="C2" s="20"/>
      <c r="D2" s="7"/>
      <c r="E2" s="7"/>
      <c r="F2" s="7"/>
      <c r="G2" s="7"/>
      <c r="H2" s="7"/>
      <c r="I2" s="7"/>
      <c r="J2" s="160"/>
      <c r="K2" s="160"/>
      <c r="L2" s="28"/>
      <c r="M2" s="7"/>
      <c r="N2" s="7"/>
      <c r="O2" s="7"/>
      <c r="P2" s="7"/>
      <c r="Q2" s="7"/>
      <c r="R2" s="7"/>
      <c r="S2" s="7"/>
      <c r="T2" s="7"/>
    </row>
    <row r="3" spans="1:20" s="52" customFormat="1" x14ac:dyDescent="0.2">
      <c r="A3" s="99" t="s">
        <v>7</v>
      </c>
      <c r="B3" s="99" t="s">
        <v>451</v>
      </c>
      <c r="C3" s="24">
        <v>40576</v>
      </c>
      <c r="D3" s="20" t="s">
        <v>275</v>
      </c>
      <c r="E3" s="20" t="s">
        <v>276</v>
      </c>
      <c r="F3" s="20" t="s">
        <v>277</v>
      </c>
      <c r="G3" s="20">
        <v>1</v>
      </c>
      <c r="H3" s="20">
        <v>1</v>
      </c>
      <c r="I3" s="20" t="s">
        <v>236</v>
      </c>
      <c r="J3" s="86">
        <v>18986</v>
      </c>
      <c r="K3" s="89">
        <v>60</v>
      </c>
      <c r="L3" s="20">
        <v>186</v>
      </c>
      <c r="M3" s="20">
        <v>105</v>
      </c>
      <c r="N3" s="20">
        <v>30.35</v>
      </c>
      <c r="O3" s="20" t="s">
        <v>226</v>
      </c>
      <c r="P3" s="20" t="s">
        <v>226</v>
      </c>
      <c r="Q3" s="20">
        <v>21</v>
      </c>
      <c r="R3" s="20" t="s">
        <v>327</v>
      </c>
      <c r="S3" s="20" t="s">
        <v>226</v>
      </c>
      <c r="T3" s="20" t="s">
        <v>337</v>
      </c>
    </row>
    <row r="4" spans="1:20" x14ac:dyDescent="0.2">
      <c r="A4" s="28" t="s">
        <v>9</v>
      </c>
      <c r="B4" s="140" t="s">
        <v>452</v>
      </c>
      <c r="C4" s="6">
        <v>40576</v>
      </c>
      <c r="D4" s="7" t="s">
        <v>278</v>
      </c>
      <c r="E4" s="7" t="s">
        <v>279</v>
      </c>
      <c r="F4" s="7" t="s">
        <v>280</v>
      </c>
      <c r="G4" s="7">
        <v>2</v>
      </c>
      <c r="H4" s="7">
        <v>1</v>
      </c>
      <c r="I4" s="7" t="s">
        <v>234</v>
      </c>
      <c r="J4" s="54">
        <v>12581</v>
      </c>
      <c r="K4" s="94">
        <v>77</v>
      </c>
      <c r="L4" s="7">
        <v>160</v>
      </c>
      <c r="M4" s="7">
        <v>69</v>
      </c>
      <c r="N4" s="7">
        <v>26.95</v>
      </c>
      <c r="O4" s="7">
        <v>70</v>
      </c>
      <c r="P4" s="7">
        <v>30</v>
      </c>
      <c r="Q4" s="7" t="s">
        <v>226</v>
      </c>
      <c r="R4" s="7" t="s">
        <v>327</v>
      </c>
      <c r="S4" s="7" t="s">
        <v>226</v>
      </c>
      <c r="T4" s="7" t="s">
        <v>338</v>
      </c>
    </row>
    <row r="5" spans="1:20" x14ac:dyDescent="0.2">
      <c r="A5" s="28" t="s">
        <v>10</v>
      </c>
      <c r="B5" s="27" t="s">
        <v>453</v>
      </c>
      <c r="C5" s="6">
        <v>40576</v>
      </c>
      <c r="D5" s="7" t="s">
        <v>281</v>
      </c>
      <c r="E5" s="7" t="s">
        <v>282</v>
      </c>
      <c r="F5" s="7" t="s">
        <v>280</v>
      </c>
      <c r="G5" s="7">
        <v>2</v>
      </c>
      <c r="H5" s="7">
        <v>1</v>
      </c>
      <c r="I5" s="7" t="s">
        <v>234</v>
      </c>
      <c r="J5" s="54">
        <v>20172</v>
      </c>
      <c r="K5" s="94">
        <v>56</v>
      </c>
      <c r="L5" s="7">
        <v>160</v>
      </c>
      <c r="M5" s="7">
        <v>85</v>
      </c>
      <c r="N5" s="7">
        <v>33.200000000000003</v>
      </c>
      <c r="O5" s="7">
        <v>69</v>
      </c>
      <c r="P5" s="7">
        <v>45</v>
      </c>
      <c r="Q5" s="7" t="s">
        <v>226</v>
      </c>
      <c r="R5" s="7" t="s">
        <v>307</v>
      </c>
      <c r="S5" s="7" t="s">
        <v>339</v>
      </c>
      <c r="T5" s="7" t="s">
        <v>226</v>
      </c>
    </row>
    <row r="6" spans="1:20" x14ac:dyDescent="0.2">
      <c r="A6" s="28" t="s">
        <v>11</v>
      </c>
      <c r="B6" s="140" t="s">
        <v>454</v>
      </c>
      <c r="C6" s="6">
        <v>40576</v>
      </c>
      <c r="D6" s="7" t="s">
        <v>283</v>
      </c>
      <c r="E6" s="7" t="s">
        <v>284</v>
      </c>
      <c r="F6" s="7" t="s">
        <v>285</v>
      </c>
      <c r="G6" s="7">
        <v>2</v>
      </c>
      <c r="H6" s="7">
        <v>1</v>
      </c>
      <c r="I6" s="7" t="s">
        <v>234</v>
      </c>
      <c r="J6" s="54">
        <v>21595</v>
      </c>
      <c r="K6" s="94">
        <v>52</v>
      </c>
      <c r="L6" s="7">
        <v>162</v>
      </c>
      <c r="M6" s="7">
        <v>83</v>
      </c>
      <c r="N6" s="7">
        <v>31.63</v>
      </c>
      <c r="O6" s="7">
        <v>69</v>
      </c>
      <c r="P6" s="7">
        <v>70</v>
      </c>
      <c r="Q6" s="7" t="s">
        <v>226</v>
      </c>
      <c r="R6" s="7" t="s">
        <v>309</v>
      </c>
      <c r="S6" s="7" t="s">
        <v>226</v>
      </c>
      <c r="T6" s="7" t="s">
        <v>325</v>
      </c>
    </row>
    <row r="7" spans="1:20" s="52" customFormat="1" x14ac:dyDescent="0.2">
      <c r="A7" s="99" t="s">
        <v>12</v>
      </c>
      <c r="B7" s="137" t="s">
        <v>455</v>
      </c>
      <c r="C7" s="24">
        <v>40577</v>
      </c>
      <c r="D7" s="20" t="s">
        <v>286</v>
      </c>
      <c r="E7" s="20" t="s">
        <v>287</v>
      </c>
      <c r="F7" s="20" t="s">
        <v>285</v>
      </c>
      <c r="G7" s="20">
        <v>1</v>
      </c>
      <c r="H7" s="20">
        <v>1</v>
      </c>
      <c r="I7" s="20" t="s">
        <v>236</v>
      </c>
      <c r="J7" s="86">
        <v>19547</v>
      </c>
      <c r="K7" s="89">
        <v>58</v>
      </c>
      <c r="L7" s="20">
        <v>172</v>
      </c>
      <c r="M7" s="20">
        <v>90</v>
      </c>
      <c r="N7" s="20">
        <v>30.42</v>
      </c>
      <c r="O7" s="20" t="s">
        <v>226</v>
      </c>
      <c r="P7" s="20" t="s">
        <v>226</v>
      </c>
      <c r="Q7" s="20">
        <v>68</v>
      </c>
      <c r="R7" s="20" t="s">
        <v>309</v>
      </c>
      <c r="S7" s="20" t="s">
        <v>226</v>
      </c>
      <c r="T7" s="20" t="s">
        <v>326</v>
      </c>
    </row>
    <row r="8" spans="1:20" s="52" customFormat="1" x14ac:dyDescent="0.2">
      <c r="A8" s="99" t="s">
        <v>13</v>
      </c>
      <c r="B8" s="99" t="s">
        <v>456</v>
      </c>
      <c r="C8" s="24">
        <v>40577</v>
      </c>
      <c r="D8" s="20" t="s">
        <v>288</v>
      </c>
      <c r="E8" s="20" t="s">
        <v>289</v>
      </c>
      <c r="F8" s="20" t="s">
        <v>277</v>
      </c>
      <c r="G8" s="20">
        <v>1</v>
      </c>
      <c r="H8" s="20">
        <v>1</v>
      </c>
      <c r="I8" s="20" t="s">
        <v>234</v>
      </c>
      <c r="J8" s="86">
        <v>15744</v>
      </c>
      <c r="K8" s="89">
        <v>68</v>
      </c>
      <c r="L8" s="20">
        <v>168</v>
      </c>
      <c r="M8" s="20">
        <v>74</v>
      </c>
      <c r="N8" s="20">
        <v>26.22</v>
      </c>
      <c r="O8" s="20" t="s">
        <v>226</v>
      </c>
      <c r="P8" s="20" t="s">
        <v>226</v>
      </c>
      <c r="Q8" s="20">
        <v>65</v>
      </c>
      <c r="R8" s="20" t="s">
        <v>309</v>
      </c>
      <c r="S8" s="20" t="s">
        <v>226</v>
      </c>
      <c r="T8" s="20" t="s">
        <v>325</v>
      </c>
    </row>
    <row r="9" spans="1:20" x14ac:dyDescent="0.2">
      <c r="A9" s="28" t="s">
        <v>14</v>
      </c>
      <c r="B9" s="140" t="s">
        <v>457</v>
      </c>
      <c r="C9" s="6">
        <v>40577</v>
      </c>
      <c r="D9" s="15" t="s">
        <v>290</v>
      </c>
      <c r="E9" s="15" t="s">
        <v>291</v>
      </c>
      <c r="F9" s="15" t="s">
        <v>285</v>
      </c>
      <c r="G9" s="7">
        <v>2</v>
      </c>
      <c r="H9" s="15">
        <v>1</v>
      </c>
      <c r="I9" s="15" t="s">
        <v>234</v>
      </c>
      <c r="J9" s="54">
        <v>17602</v>
      </c>
      <c r="K9" s="94">
        <v>63</v>
      </c>
      <c r="L9" s="7">
        <v>162</v>
      </c>
      <c r="M9" s="7">
        <v>83</v>
      </c>
      <c r="N9" s="7">
        <v>31.63</v>
      </c>
      <c r="O9" s="7">
        <v>69</v>
      </c>
      <c r="P9" s="7">
        <v>70</v>
      </c>
      <c r="Q9" s="7" t="s">
        <v>226</v>
      </c>
      <c r="R9" s="7" t="s">
        <v>307</v>
      </c>
      <c r="S9" s="7" t="s">
        <v>340</v>
      </c>
      <c r="T9" s="7" t="s">
        <v>226</v>
      </c>
    </row>
    <row r="10" spans="1:20" s="52" customFormat="1" x14ac:dyDescent="0.2">
      <c r="A10" s="99" t="s">
        <v>15</v>
      </c>
      <c r="B10" s="99" t="s">
        <v>458</v>
      </c>
      <c r="C10" s="24">
        <v>40583</v>
      </c>
      <c r="D10" s="20" t="s">
        <v>292</v>
      </c>
      <c r="E10" s="20" t="s">
        <v>293</v>
      </c>
      <c r="F10" s="20" t="s">
        <v>277</v>
      </c>
      <c r="G10" s="20">
        <v>1</v>
      </c>
      <c r="H10" s="20">
        <v>4</v>
      </c>
      <c r="I10" s="20" t="s">
        <v>236</v>
      </c>
      <c r="J10" s="86">
        <v>18902</v>
      </c>
      <c r="K10" s="89">
        <v>60</v>
      </c>
      <c r="L10" s="20">
        <v>182</v>
      </c>
      <c r="M10" s="20">
        <v>112</v>
      </c>
      <c r="N10" s="20">
        <v>33.81</v>
      </c>
      <c r="O10" s="20" t="s">
        <v>226</v>
      </c>
      <c r="P10" s="20" t="s">
        <v>226</v>
      </c>
      <c r="Q10" s="20">
        <v>35</v>
      </c>
      <c r="R10" s="20" t="s">
        <v>309</v>
      </c>
      <c r="S10" s="20" t="s">
        <v>226</v>
      </c>
      <c r="T10" s="20" t="s">
        <v>326</v>
      </c>
    </row>
    <row r="11" spans="1:20" s="52" customFormat="1" x14ac:dyDescent="0.2">
      <c r="A11" s="99" t="s">
        <v>16</v>
      </c>
      <c r="B11" s="137" t="s">
        <v>459</v>
      </c>
      <c r="C11" s="24">
        <v>40583</v>
      </c>
      <c r="D11" s="20" t="s">
        <v>294</v>
      </c>
      <c r="E11" s="20" t="s">
        <v>295</v>
      </c>
      <c r="F11" s="20" t="s">
        <v>296</v>
      </c>
      <c r="G11" s="20">
        <v>1</v>
      </c>
      <c r="H11" s="20">
        <v>4</v>
      </c>
      <c r="I11" s="20" t="s">
        <v>236</v>
      </c>
      <c r="J11" s="86">
        <v>30660</v>
      </c>
      <c r="K11" s="89">
        <v>28</v>
      </c>
      <c r="L11" s="20">
        <v>186</v>
      </c>
      <c r="M11" s="20">
        <v>100</v>
      </c>
      <c r="N11" s="20">
        <v>28.91</v>
      </c>
      <c r="O11" s="20" t="s">
        <v>226</v>
      </c>
      <c r="P11" s="20" t="s">
        <v>226</v>
      </c>
      <c r="Q11" s="20">
        <v>25</v>
      </c>
      <c r="R11" s="20" t="s">
        <v>327</v>
      </c>
      <c r="S11" s="20" t="s">
        <v>226</v>
      </c>
      <c r="T11" s="20" t="s">
        <v>341</v>
      </c>
    </row>
    <row r="12" spans="1:20" x14ac:dyDescent="0.2">
      <c r="A12" s="28" t="s">
        <v>17</v>
      </c>
      <c r="B12" s="140" t="s">
        <v>460</v>
      </c>
      <c r="C12" s="6">
        <v>40583</v>
      </c>
      <c r="D12" s="7" t="s">
        <v>297</v>
      </c>
      <c r="E12" s="7" t="s">
        <v>298</v>
      </c>
      <c r="F12" s="7" t="s">
        <v>285</v>
      </c>
      <c r="G12" s="7">
        <v>2</v>
      </c>
      <c r="H12" s="7">
        <v>1</v>
      </c>
      <c r="I12" s="7" t="s">
        <v>236</v>
      </c>
      <c r="J12" s="54">
        <v>20349</v>
      </c>
      <c r="K12" s="94">
        <v>56</v>
      </c>
      <c r="L12" s="7">
        <v>183</v>
      </c>
      <c r="M12" s="7">
        <v>100</v>
      </c>
      <c r="N12" s="7">
        <v>29.86</v>
      </c>
      <c r="O12" s="7">
        <v>55</v>
      </c>
      <c r="P12" s="7">
        <v>35</v>
      </c>
      <c r="Q12" s="7" t="s">
        <v>226</v>
      </c>
      <c r="R12" s="7" t="s">
        <v>327</v>
      </c>
      <c r="S12" s="7" t="s">
        <v>226</v>
      </c>
      <c r="T12" s="7" t="s">
        <v>341</v>
      </c>
    </row>
    <row r="13" spans="1:20" x14ac:dyDescent="0.2">
      <c r="A13" s="28" t="s">
        <v>18</v>
      </c>
      <c r="B13" s="27" t="s">
        <v>461</v>
      </c>
      <c r="C13" s="6">
        <v>40611</v>
      </c>
      <c r="D13" s="7" t="s">
        <v>152</v>
      </c>
      <c r="E13" s="7" t="s">
        <v>153</v>
      </c>
      <c r="F13" s="7" t="s">
        <v>285</v>
      </c>
      <c r="G13" s="7">
        <v>2</v>
      </c>
      <c r="H13" s="7">
        <v>1</v>
      </c>
      <c r="I13" s="7" t="s">
        <v>234</v>
      </c>
      <c r="J13" s="54">
        <v>19233</v>
      </c>
      <c r="K13" s="94">
        <v>59</v>
      </c>
      <c r="L13" s="7">
        <v>162</v>
      </c>
      <c r="M13" s="7">
        <v>54</v>
      </c>
      <c r="N13" s="7">
        <v>20.58</v>
      </c>
      <c r="O13" s="7">
        <v>62</v>
      </c>
      <c r="P13" s="7">
        <v>50</v>
      </c>
      <c r="Q13" s="7" t="s">
        <v>226</v>
      </c>
      <c r="R13" s="30" t="s">
        <v>309</v>
      </c>
      <c r="S13" s="30" t="s">
        <v>226</v>
      </c>
      <c r="T13" s="32" t="s">
        <v>226</v>
      </c>
    </row>
    <row r="14" spans="1:20" s="52" customFormat="1" x14ac:dyDescent="0.2">
      <c r="A14" s="99" t="s">
        <v>19</v>
      </c>
      <c r="B14" s="137" t="s">
        <v>462</v>
      </c>
      <c r="C14" s="24">
        <v>40613</v>
      </c>
      <c r="D14" s="20" t="s">
        <v>299</v>
      </c>
      <c r="E14" s="20" t="s">
        <v>300</v>
      </c>
      <c r="F14" s="20" t="s">
        <v>301</v>
      </c>
      <c r="G14" s="20">
        <v>1</v>
      </c>
      <c r="H14" s="20">
        <v>2</v>
      </c>
      <c r="I14" s="20" t="s">
        <v>234</v>
      </c>
      <c r="J14" s="86">
        <v>27451</v>
      </c>
      <c r="K14" s="89">
        <v>36</v>
      </c>
      <c r="L14" s="20">
        <v>162</v>
      </c>
      <c r="M14" s="20">
        <v>56</v>
      </c>
      <c r="N14" s="20">
        <v>21.34</v>
      </c>
      <c r="O14" s="20" t="s">
        <v>226</v>
      </c>
      <c r="P14" s="20" t="s">
        <v>226</v>
      </c>
      <c r="Q14" s="20">
        <v>62</v>
      </c>
      <c r="R14" s="20" t="s">
        <v>327</v>
      </c>
      <c r="S14" s="20" t="s">
        <v>226</v>
      </c>
      <c r="T14" s="20" t="s">
        <v>342</v>
      </c>
    </row>
    <row r="15" spans="1:20" x14ac:dyDescent="0.2">
      <c r="A15" s="28" t="s">
        <v>20</v>
      </c>
      <c r="B15" s="28" t="s">
        <v>484</v>
      </c>
      <c r="C15" s="19">
        <v>40625</v>
      </c>
      <c r="D15" s="15" t="s">
        <v>476</v>
      </c>
      <c r="E15" s="15" t="s">
        <v>477</v>
      </c>
      <c r="F15" s="15" t="s">
        <v>285</v>
      </c>
      <c r="G15" s="15">
        <v>2</v>
      </c>
      <c r="H15" s="15">
        <v>1</v>
      </c>
      <c r="I15" s="32" t="s">
        <v>236</v>
      </c>
      <c r="J15" s="58">
        <v>17581</v>
      </c>
      <c r="K15" s="108">
        <v>63</v>
      </c>
      <c r="L15" s="61">
        <v>186</v>
      </c>
      <c r="M15" s="61">
        <v>102</v>
      </c>
      <c r="N15" s="61">
        <v>29.48</v>
      </c>
      <c r="O15" s="61">
        <v>73</v>
      </c>
      <c r="P15" s="61">
        <v>55</v>
      </c>
      <c r="Q15" s="61" t="s">
        <v>226</v>
      </c>
      <c r="R15" s="61" t="s">
        <v>309</v>
      </c>
      <c r="S15" s="61" t="s">
        <v>226</v>
      </c>
      <c r="T15" s="61" t="s">
        <v>226</v>
      </c>
    </row>
    <row r="16" spans="1:20" s="52" customFormat="1" x14ac:dyDescent="0.2">
      <c r="A16" s="99" t="s">
        <v>21</v>
      </c>
      <c r="B16" s="99" t="s">
        <v>485</v>
      </c>
      <c r="C16" s="24">
        <v>40625</v>
      </c>
      <c r="D16" s="20" t="s">
        <v>478</v>
      </c>
      <c r="E16" s="20" t="s">
        <v>479</v>
      </c>
      <c r="F16" s="20" t="s">
        <v>277</v>
      </c>
      <c r="G16" s="20">
        <v>1</v>
      </c>
      <c r="H16" s="20">
        <v>4</v>
      </c>
      <c r="I16" s="21" t="s">
        <v>236</v>
      </c>
      <c r="J16" s="87">
        <v>22754</v>
      </c>
      <c r="K16" s="109">
        <v>49</v>
      </c>
      <c r="L16" s="88">
        <v>176</v>
      </c>
      <c r="M16" s="88">
        <v>92</v>
      </c>
      <c r="N16" s="88">
        <v>29.7</v>
      </c>
      <c r="O16" s="88" t="s">
        <v>226</v>
      </c>
      <c r="P16" s="88" t="s">
        <v>226</v>
      </c>
      <c r="Q16" s="88">
        <v>62</v>
      </c>
      <c r="R16" s="88" t="s">
        <v>307</v>
      </c>
      <c r="S16" s="88" t="s">
        <v>496</v>
      </c>
      <c r="T16" s="88"/>
    </row>
    <row r="17" spans="1:21" x14ac:dyDescent="0.2">
      <c r="A17" s="28" t="s">
        <v>22</v>
      </c>
      <c r="B17" s="28" t="s">
        <v>486</v>
      </c>
      <c r="C17" s="19">
        <v>40625</v>
      </c>
      <c r="D17" s="15" t="s">
        <v>480</v>
      </c>
      <c r="E17" s="15" t="s">
        <v>481</v>
      </c>
      <c r="F17" s="15" t="s">
        <v>285</v>
      </c>
      <c r="G17" s="15">
        <v>2</v>
      </c>
      <c r="H17" s="15">
        <v>1</v>
      </c>
      <c r="I17" s="32" t="s">
        <v>234</v>
      </c>
      <c r="J17" s="58">
        <v>12548</v>
      </c>
      <c r="K17" s="108">
        <v>77</v>
      </c>
      <c r="L17" s="61">
        <v>165</v>
      </c>
      <c r="M17" s="61">
        <v>74</v>
      </c>
      <c r="N17" s="61">
        <v>27.18</v>
      </c>
      <c r="O17" s="61">
        <v>63</v>
      </c>
      <c r="P17" s="61">
        <v>55</v>
      </c>
      <c r="Q17" s="61" t="s">
        <v>226</v>
      </c>
      <c r="R17" s="61" t="s">
        <v>309</v>
      </c>
      <c r="S17" s="61" t="s">
        <v>226</v>
      </c>
      <c r="T17" s="61" t="s">
        <v>226</v>
      </c>
    </row>
    <row r="18" spans="1:21" s="52" customFormat="1" x14ac:dyDescent="0.2">
      <c r="A18" s="99" t="s">
        <v>23</v>
      </c>
      <c r="B18" s="99" t="s">
        <v>487</v>
      </c>
      <c r="C18" s="24">
        <v>40632</v>
      </c>
      <c r="D18" s="20" t="s">
        <v>482</v>
      </c>
      <c r="E18" s="20" t="s">
        <v>483</v>
      </c>
      <c r="F18" s="20" t="s">
        <v>277</v>
      </c>
      <c r="G18" s="20">
        <v>1</v>
      </c>
      <c r="H18" s="20">
        <v>1</v>
      </c>
      <c r="I18" s="21" t="s">
        <v>234</v>
      </c>
      <c r="J18" s="87">
        <v>20225</v>
      </c>
      <c r="K18" s="109">
        <v>56</v>
      </c>
      <c r="L18" s="88">
        <v>168</v>
      </c>
      <c r="M18" s="88">
        <v>68</v>
      </c>
      <c r="N18" s="88">
        <v>24.09</v>
      </c>
      <c r="O18" s="88" t="s">
        <v>226</v>
      </c>
      <c r="P18" s="88" t="s">
        <v>226</v>
      </c>
      <c r="Q18" s="88">
        <v>34</v>
      </c>
      <c r="R18" s="88" t="s">
        <v>309</v>
      </c>
      <c r="S18" s="88" t="s">
        <v>226</v>
      </c>
      <c r="T18" s="88" t="s">
        <v>226</v>
      </c>
    </row>
    <row r="19" spans="1:21" s="52" customFormat="1" x14ac:dyDescent="0.2">
      <c r="A19" s="99" t="s">
        <v>24</v>
      </c>
      <c r="B19" s="99" t="s">
        <v>463</v>
      </c>
      <c r="C19" s="24">
        <v>40637</v>
      </c>
      <c r="D19" s="21" t="s">
        <v>416</v>
      </c>
      <c r="E19" s="20">
        <v>445910478</v>
      </c>
      <c r="F19" s="21" t="s">
        <v>277</v>
      </c>
      <c r="G19" s="20">
        <v>1</v>
      </c>
      <c r="H19" s="20">
        <v>1</v>
      </c>
      <c r="I19" s="21" t="s">
        <v>234</v>
      </c>
      <c r="J19" s="87">
        <v>16325</v>
      </c>
      <c r="K19" s="109">
        <v>67</v>
      </c>
      <c r="L19" s="88">
        <v>164</v>
      </c>
      <c r="M19" s="88">
        <v>87</v>
      </c>
      <c r="N19" s="88">
        <v>32.35</v>
      </c>
      <c r="O19" s="88" t="s">
        <v>226</v>
      </c>
      <c r="P19" s="88" t="s">
        <v>226</v>
      </c>
      <c r="Q19" s="88">
        <v>60</v>
      </c>
      <c r="R19" s="88" t="s">
        <v>309</v>
      </c>
      <c r="S19" s="88" t="s">
        <v>226</v>
      </c>
      <c r="T19" s="88" t="s">
        <v>226</v>
      </c>
    </row>
    <row r="20" spans="1:21" s="52" customFormat="1" x14ac:dyDescent="0.2">
      <c r="A20" s="99" t="s">
        <v>25</v>
      </c>
      <c r="B20" s="99" t="s">
        <v>464</v>
      </c>
      <c r="C20" s="24">
        <v>40637</v>
      </c>
      <c r="D20" s="21" t="s">
        <v>417</v>
      </c>
      <c r="E20" s="20">
        <v>5406042367</v>
      </c>
      <c r="F20" s="21" t="s">
        <v>277</v>
      </c>
      <c r="G20" s="20">
        <v>1</v>
      </c>
      <c r="H20" s="20">
        <v>2</v>
      </c>
      <c r="I20" s="21" t="s">
        <v>236</v>
      </c>
      <c r="J20" s="87">
        <v>19879</v>
      </c>
      <c r="K20" s="109">
        <v>57</v>
      </c>
      <c r="L20" s="88">
        <v>175</v>
      </c>
      <c r="M20" s="88">
        <v>90</v>
      </c>
      <c r="N20" s="88">
        <v>29.39</v>
      </c>
      <c r="O20" s="88" t="s">
        <v>226</v>
      </c>
      <c r="P20" s="88" t="s">
        <v>226</v>
      </c>
      <c r="Q20" s="88">
        <v>51</v>
      </c>
      <c r="R20" s="88" t="s">
        <v>309</v>
      </c>
      <c r="S20" s="88" t="s">
        <v>226</v>
      </c>
      <c r="T20" s="88" t="s">
        <v>226</v>
      </c>
    </row>
    <row r="21" spans="1:21" x14ac:dyDescent="0.2">
      <c r="A21" s="28" t="s">
        <v>26</v>
      </c>
      <c r="B21" s="28" t="s">
        <v>527</v>
      </c>
      <c r="C21" s="6">
        <v>40807</v>
      </c>
      <c r="D21" s="7" t="s">
        <v>508</v>
      </c>
      <c r="E21" s="7" t="s">
        <v>509</v>
      </c>
      <c r="F21" s="7" t="s">
        <v>510</v>
      </c>
      <c r="G21" s="7">
        <v>2</v>
      </c>
      <c r="H21" s="7">
        <v>1</v>
      </c>
      <c r="I21" s="7" t="s">
        <v>236</v>
      </c>
      <c r="J21" s="6">
        <v>12796</v>
      </c>
      <c r="K21" s="94">
        <v>76</v>
      </c>
      <c r="L21" s="7">
        <v>175</v>
      </c>
      <c r="M21" s="7">
        <v>75</v>
      </c>
      <c r="N21" s="7">
        <v>24.49</v>
      </c>
      <c r="O21" s="7">
        <v>50</v>
      </c>
      <c r="P21" s="7">
        <v>62</v>
      </c>
      <c r="Q21" s="7" t="s">
        <v>226</v>
      </c>
      <c r="R21" s="7" t="s">
        <v>327</v>
      </c>
      <c r="S21" s="7" t="s">
        <v>226</v>
      </c>
      <c r="T21" s="7" t="s">
        <v>511</v>
      </c>
    </row>
    <row r="22" spans="1:21" x14ac:dyDescent="0.2">
      <c r="A22" s="28" t="s">
        <v>27</v>
      </c>
      <c r="B22" s="28" t="s">
        <v>528</v>
      </c>
      <c r="C22" s="6">
        <v>40816</v>
      </c>
      <c r="D22" s="7" t="s">
        <v>514</v>
      </c>
      <c r="E22" s="7" t="s">
        <v>515</v>
      </c>
      <c r="F22" s="7" t="s">
        <v>510</v>
      </c>
      <c r="G22" s="7">
        <v>2</v>
      </c>
      <c r="H22" s="7">
        <v>1</v>
      </c>
      <c r="I22" s="7" t="s">
        <v>234</v>
      </c>
      <c r="J22" s="6">
        <v>12853</v>
      </c>
      <c r="K22" s="94">
        <v>76</v>
      </c>
      <c r="L22" s="7">
        <v>163</v>
      </c>
      <c r="M22" s="7">
        <v>75</v>
      </c>
      <c r="N22" s="7">
        <v>28.23</v>
      </c>
      <c r="O22" s="7">
        <v>60</v>
      </c>
      <c r="P22" s="7">
        <v>50</v>
      </c>
      <c r="Q22" s="7" t="s">
        <v>226</v>
      </c>
      <c r="R22" s="7" t="s">
        <v>309</v>
      </c>
      <c r="S22" s="7" t="s">
        <v>226</v>
      </c>
      <c r="T22" s="7"/>
    </row>
    <row r="23" spans="1:21" x14ac:dyDescent="0.2">
      <c r="A23" s="28" t="s">
        <v>28</v>
      </c>
      <c r="B23" s="162" t="s">
        <v>647</v>
      </c>
      <c r="C23" s="6">
        <v>40826</v>
      </c>
      <c r="D23" s="7" t="s">
        <v>585</v>
      </c>
      <c r="E23" s="7" t="s">
        <v>586</v>
      </c>
      <c r="F23" s="7" t="s">
        <v>510</v>
      </c>
      <c r="G23" s="7">
        <v>2</v>
      </c>
      <c r="H23" s="7">
        <v>1</v>
      </c>
      <c r="I23" s="7" t="s">
        <v>236</v>
      </c>
      <c r="J23" s="6">
        <v>15915</v>
      </c>
      <c r="K23" s="94">
        <v>68</v>
      </c>
      <c r="L23" s="7">
        <v>170</v>
      </c>
      <c r="M23" s="7">
        <v>68</v>
      </c>
      <c r="N23" s="7">
        <v>23.53</v>
      </c>
      <c r="O23" s="7">
        <v>55</v>
      </c>
      <c r="P23" s="7">
        <v>72</v>
      </c>
      <c r="Q23" s="7" t="s">
        <v>226</v>
      </c>
      <c r="R23" s="15" t="s">
        <v>309</v>
      </c>
      <c r="S23" s="7" t="s">
        <v>226</v>
      </c>
      <c r="T23" s="7"/>
    </row>
    <row r="24" spans="1:21" s="52" customFormat="1" x14ac:dyDescent="0.2">
      <c r="A24" s="99" t="s">
        <v>29</v>
      </c>
      <c r="B24" s="145" t="s">
        <v>648</v>
      </c>
      <c r="C24" s="24">
        <v>40826</v>
      </c>
      <c r="D24" s="20" t="s">
        <v>587</v>
      </c>
      <c r="E24" s="20" t="s">
        <v>588</v>
      </c>
      <c r="F24" s="20" t="s">
        <v>589</v>
      </c>
      <c r="G24" s="20">
        <v>1</v>
      </c>
      <c r="H24" s="20">
        <v>1</v>
      </c>
      <c r="I24" s="20" t="s">
        <v>236</v>
      </c>
      <c r="J24" s="24">
        <v>16797</v>
      </c>
      <c r="K24" s="89">
        <v>66</v>
      </c>
      <c r="L24" s="20">
        <v>172</v>
      </c>
      <c r="M24" s="20">
        <v>81</v>
      </c>
      <c r="N24" s="20">
        <v>27.38</v>
      </c>
      <c r="O24" s="20" t="s">
        <v>226</v>
      </c>
      <c r="P24" s="20" t="s">
        <v>226</v>
      </c>
      <c r="Q24" s="20">
        <v>60</v>
      </c>
      <c r="R24" s="20" t="s">
        <v>309</v>
      </c>
      <c r="S24" s="20"/>
      <c r="T24" s="20"/>
    </row>
    <row r="25" spans="1:21" s="52" customFormat="1" x14ac:dyDescent="0.2">
      <c r="A25" s="99" t="s">
        <v>30</v>
      </c>
      <c r="B25" s="137" t="s">
        <v>654</v>
      </c>
      <c r="C25" s="24">
        <v>40854</v>
      </c>
      <c r="D25" s="21" t="s">
        <v>604</v>
      </c>
      <c r="E25" s="24" t="s">
        <v>606</v>
      </c>
      <c r="F25" s="21" t="s">
        <v>589</v>
      </c>
      <c r="G25" s="20">
        <v>1</v>
      </c>
      <c r="H25" s="20">
        <v>1</v>
      </c>
      <c r="I25" s="20" t="s">
        <v>236</v>
      </c>
      <c r="J25" s="24">
        <v>17081</v>
      </c>
      <c r="K25" s="89">
        <v>65</v>
      </c>
      <c r="L25" s="20">
        <v>175</v>
      </c>
      <c r="M25" s="20">
        <v>92</v>
      </c>
      <c r="N25" s="20">
        <v>30.04</v>
      </c>
      <c r="O25" s="20">
        <v>59</v>
      </c>
      <c r="P25" s="20" t="s">
        <v>226</v>
      </c>
      <c r="Q25" s="20" t="s">
        <v>226</v>
      </c>
      <c r="R25" s="20" t="s">
        <v>307</v>
      </c>
      <c r="S25" s="20" t="s">
        <v>340</v>
      </c>
      <c r="T25" s="20" t="s">
        <v>226</v>
      </c>
      <c r="U25" s="163"/>
    </row>
    <row r="26" spans="1:21" s="52" customFormat="1" x14ac:dyDescent="0.2">
      <c r="A26" s="99" t="s">
        <v>31</v>
      </c>
      <c r="B26" s="99" t="s">
        <v>655</v>
      </c>
      <c r="C26" s="24">
        <v>40854</v>
      </c>
      <c r="D26" s="21" t="s">
        <v>605</v>
      </c>
      <c r="E26" s="24" t="s">
        <v>607</v>
      </c>
      <c r="F26" s="21" t="s">
        <v>589</v>
      </c>
      <c r="G26" s="20">
        <v>1</v>
      </c>
      <c r="H26" s="20">
        <v>1</v>
      </c>
      <c r="I26" s="20" t="s">
        <v>236</v>
      </c>
      <c r="J26" s="24">
        <v>17104</v>
      </c>
      <c r="K26" s="89">
        <v>65</v>
      </c>
      <c r="L26" s="20">
        <v>178</v>
      </c>
      <c r="M26" s="20">
        <v>108</v>
      </c>
      <c r="N26" s="20">
        <v>34.090000000000003</v>
      </c>
      <c r="O26" s="20" t="s">
        <v>226</v>
      </c>
      <c r="P26" s="20" t="s">
        <v>226</v>
      </c>
      <c r="Q26" s="20">
        <v>16</v>
      </c>
      <c r="R26" s="20" t="s">
        <v>307</v>
      </c>
      <c r="S26" s="20" t="s">
        <v>339</v>
      </c>
      <c r="T26" s="20" t="s">
        <v>226</v>
      </c>
      <c r="U26" s="163"/>
    </row>
    <row r="27" spans="1:21" x14ac:dyDescent="0.2">
      <c r="A27" s="28" t="s">
        <v>32</v>
      </c>
      <c r="B27" s="162" t="s">
        <v>657</v>
      </c>
      <c r="C27" s="6">
        <v>40856</v>
      </c>
      <c r="D27" s="7" t="s">
        <v>608</v>
      </c>
      <c r="E27" s="7" t="s">
        <v>609</v>
      </c>
      <c r="F27" s="7" t="s">
        <v>510</v>
      </c>
      <c r="G27" s="7">
        <v>2</v>
      </c>
      <c r="H27" s="7">
        <v>1</v>
      </c>
      <c r="I27" s="7" t="s">
        <v>234</v>
      </c>
      <c r="J27" s="6">
        <v>18582</v>
      </c>
      <c r="K27" s="94">
        <v>61</v>
      </c>
      <c r="L27" s="15">
        <v>164</v>
      </c>
      <c r="M27" s="15">
        <v>91</v>
      </c>
      <c r="N27" s="15">
        <v>33.83</v>
      </c>
      <c r="O27" s="7">
        <v>48</v>
      </c>
      <c r="P27" s="7">
        <v>40</v>
      </c>
      <c r="Q27" s="7" t="s">
        <v>226</v>
      </c>
      <c r="R27" s="7" t="s">
        <v>309</v>
      </c>
      <c r="S27" s="7" t="s">
        <v>226</v>
      </c>
      <c r="T27" s="7" t="s">
        <v>618</v>
      </c>
      <c r="U27" s="164"/>
    </row>
    <row r="28" spans="1:21" x14ac:dyDescent="0.2">
      <c r="A28" s="28" t="s">
        <v>84</v>
      </c>
      <c r="B28" s="162" t="s">
        <v>658</v>
      </c>
      <c r="C28" s="6">
        <v>40856</v>
      </c>
      <c r="D28" s="7" t="s">
        <v>610</v>
      </c>
      <c r="E28" s="7" t="s">
        <v>611</v>
      </c>
      <c r="F28" s="7" t="s">
        <v>510</v>
      </c>
      <c r="G28" s="7">
        <v>2</v>
      </c>
      <c r="H28" s="7">
        <v>1</v>
      </c>
      <c r="I28" s="7" t="s">
        <v>234</v>
      </c>
      <c r="J28" s="6">
        <v>17198</v>
      </c>
      <c r="K28" s="94">
        <v>64</v>
      </c>
      <c r="L28" s="15">
        <v>178</v>
      </c>
      <c r="M28" s="15">
        <v>98</v>
      </c>
      <c r="N28" s="15">
        <v>30.93</v>
      </c>
      <c r="O28" s="15">
        <v>52</v>
      </c>
      <c r="P28" s="15">
        <v>60</v>
      </c>
      <c r="Q28" s="7" t="s">
        <v>226</v>
      </c>
      <c r="R28" s="7" t="s">
        <v>307</v>
      </c>
      <c r="S28" s="7" t="s">
        <v>619</v>
      </c>
      <c r="T28" s="7" t="s">
        <v>226</v>
      </c>
      <c r="U28" s="164"/>
    </row>
    <row r="29" spans="1:21" x14ac:dyDescent="0.2">
      <c r="A29" s="28" t="s">
        <v>87</v>
      </c>
      <c r="B29" s="162" t="s">
        <v>659</v>
      </c>
      <c r="C29" s="6">
        <v>40861</v>
      </c>
      <c r="D29" s="7" t="s">
        <v>631</v>
      </c>
      <c r="E29" s="84">
        <v>425510494</v>
      </c>
      <c r="F29" s="32" t="s">
        <v>285</v>
      </c>
      <c r="G29" s="15">
        <v>2</v>
      </c>
      <c r="H29" s="15">
        <v>1</v>
      </c>
      <c r="I29" s="32" t="s">
        <v>234</v>
      </c>
      <c r="J29" s="19">
        <v>15471</v>
      </c>
      <c r="K29" s="85">
        <v>69</v>
      </c>
      <c r="L29" s="15">
        <v>168</v>
      </c>
      <c r="M29" s="15">
        <v>80</v>
      </c>
      <c r="N29" s="15">
        <v>28.34</v>
      </c>
      <c r="O29" s="15">
        <v>67</v>
      </c>
      <c r="P29" s="15">
        <v>60</v>
      </c>
      <c r="Q29" s="15" t="s">
        <v>226</v>
      </c>
      <c r="R29" s="15" t="s">
        <v>309</v>
      </c>
      <c r="S29" s="15" t="s">
        <v>226</v>
      </c>
      <c r="T29" s="15" t="s">
        <v>325</v>
      </c>
      <c r="U29" s="164"/>
    </row>
    <row r="30" spans="1:21" x14ac:dyDescent="0.2">
      <c r="A30" s="27" t="s">
        <v>90</v>
      </c>
      <c r="B30" s="162" t="s">
        <v>660</v>
      </c>
      <c r="C30" s="6">
        <v>40861</v>
      </c>
      <c r="D30" s="7" t="s">
        <v>632</v>
      </c>
      <c r="E30" s="85">
        <v>515106169</v>
      </c>
      <c r="F30" s="32" t="s">
        <v>633</v>
      </c>
      <c r="G30" s="15">
        <v>2</v>
      </c>
      <c r="H30" s="15">
        <v>2</v>
      </c>
      <c r="I30" s="32" t="s">
        <v>234</v>
      </c>
      <c r="J30" s="19">
        <v>18634</v>
      </c>
      <c r="K30" s="85">
        <v>60</v>
      </c>
      <c r="L30" s="15">
        <v>168</v>
      </c>
      <c r="M30" s="15">
        <v>88</v>
      </c>
      <c r="N30" s="15">
        <v>31.18</v>
      </c>
      <c r="O30" s="15">
        <v>54</v>
      </c>
      <c r="P30" s="15">
        <v>50</v>
      </c>
      <c r="Q30" s="15" t="s">
        <v>226</v>
      </c>
      <c r="R30" s="15" t="s">
        <v>327</v>
      </c>
      <c r="S30" s="15" t="s">
        <v>226</v>
      </c>
      <c r="T30" s="15" t="s">
        <v>634</v>
      </c>
      <c r="U30" s="164"/>
    </row>
    <row r="31" spans="1:21" x14ac:dyDescent="0.2">
      <c r="A31" s="27" t="s">
        <v>94</v>
      </c>
      <c r="B31" s="162" t="s">
        <v>661</v>
      </c>
      <c r="C31" s="6">
        <v>40863</v>
      </c>
      <c r="D31" s="7" t="s">
        <v>635</v>
      </c>
      <c r="E31" s="85">
        <v>465222467</v>
      </c>
      <c r="F31" s="15" t="s">
        <v>285</v>
      </c>
      <c r="G31" s="15">
        <v>2</v>
      </c>
      <c r="H31" s="15">
        <v>1</v>
      </c>
      <c r="I31" s="32" t="s">
        <v>234</v>
      </c>
      <c r="J31" s="19">
        <v>16855</v>
      </c>
      <c r="K31" s="85">
        <v>65</v>
      </c>
      <c r="L31" s="15">
        <v>170</v>
      </c>
      <c r="M31" s="15">
        <v>86</v>
      </c>
      <c r="N31" s="15">
        <v>29.76</v>
      </c>
      <c r="O31" s="15">
        <v>53</v>
      </c>
      <c r="P31" s="15">
        <v>60</v>
      </c>
      <c r="Q31" s="15" t="s">
        <v>226</v>
      </c>
      <c r="R31" s="15" t="s">
        <v>309</v>
      </c>
      <c r="S31" s="15" t="s">
        <v>226</v>
      </c>
      <c r="T31" s="15" t="s">
        <v>325</v>
      </c>
      <c r="U31" s="164"/>
    </row>
    <row r="32" spans="1:21" x14ac:dyDescent="0.2">
      <c r="A32" s="27" t="s">
        <v>97</v>
      </c>
      <c r="B32" s="162" t="s">
        <v>685</v>
      </c>
      <c r="C32" s="6">
        <v>40869</v>
      </c>
      <c r="D32" s="7" t="s">
        <v>686</v>
      </c>
      <c r="E32" s="85" t="s">
        <v>687</v>
      </c>
      <c r="F32" s="15" t="s">
        <v>510</v>
      </c>
      <c r="G32" s="15">
        <v>2</v>
      </c>
      <c r="H32" s="15" t="s">
        <v>688</v>
      </c>
      <c r="I32" s="32" t="s">
        <v>236</v>
      </c>
      <c r="J32" s="19">
        <v>20072</v>
      </c>
      <c r="K32" s="7">
        <v>57</v>
      </c>
      <c r="L32" s="15">
        <v>175</v>
      </c>
      <c r="M32" s="15">
        <v>118</v>
      </c>
      <c r="N32" s="15" t="s">
        <v>689</v>
      </c>
      <c r="O32" s="15">
        <v>46</v>
      </c>
      <c r="P32" s="15">
        <v>40</v>
      </c>
      <c r="Q32" s="15" t="s">
        <v>226</v>
      </c>
      <c r="R32" s="15" t="s">
        <v>309</v>
      </c>
      <c r="S32" s="15" t="s">
        <v>226</v>
      </c>
      <c r="T32" s="15" t="s">
        <v>226</v>
      </c>
      <c r="U32" s="164"/>
    </row>
    <row r="33" spans="1:21" x14ac:dyDescent="0.2">
      <c r="A33" s="27" t="s">
        <v>116</v>
      </c>
      <c r="B33" s="162" t="s">
        <v>662</v>
      </c>
      <c r="C33" s="19">
        <v>40871</v>
      </c>
      <c r="D33" s="15" t="s">
        <v>622</v>
      </c>
      <c r="E33" s="84">
        <v>435720420</v>
      </c>
      <c r="F33" s="15" t="s">
        <v>285</v>
      </c>
      <c r="G33" s="15">
        <v>2</v>
      </c>
      <c r="H33" s="15">
        <v>1</v>
      </c>
      <c r="I33" s="32" t="s">
        <v>234</v>
      </c>
      <c r="J33" s="19">
        <v>15907</v>
      </c>
      <c r="K33" s="85">
        <v>68</v>
      </c>
      <c r="L33" s="15">
        <v>168</v>
      </c>
      <c r="M33" s="15">
        <v>103</v>
      </c>
      <c r="N33" s="15">
        <v>36.49</v>
      </c>
      <c r="O33" s="15">
        <v>65</v>
      </c>
      <c r="P33" s="15">
        <v>50</v>
      </c>
      <c r="Q33" s="15" t="s">
        <v>226</v>
      </c>
      <c r="R33" s="15" t="s">
        <v>307</v>
      </c>
      <c r="S33" s="15" t="s">
        <v>340</v>
      </c>
      <c r="T33" s="15" t="s">
        <v>226</v>
      </c>
      <c r="U33" s="164"/>
    </row>
    <row r="34" spans="1:21" x14ac:dyDescent="0.2">
      <c r="A34" s="27" t="s">
        <v>117</v>
      </c>
      <c r="B34" s="162" t="s">
        <v>664</v>
      </c>
      <c r="C34" s="19">
        <v>40875</v>
      </c>
      <c r="D34" s="15" t="s">
        <v>623</v>
      </c>
      <c r="E34" s="85">
        <v>320916460</v>
      </c>
      <c r="F34" s="15" t="s">
        <v>285</v>
      </c>
      <c r="G34" s="15">
        <v>2</v>
      </c>
      <c r="H34" s="15">
        <v>1</v>
      </c>
      <c r="I34" s="32" t="s">
        <v>236</v>
      </c>
      <c r="J34" s="19">
        <v>11948</v>
      </c>
      <c r="K34" s="85">
        <v>79</v>
      </c>
      <c r="L34" s="15">
        <v>176</v>
      </c>
      <c r="M34" s="15">
        <v>94</v>
      </c>
      <c r="N34" s="15">
        <v>30.35</v>
      </c>
      <c r="O34" s="15">
        <v>46</v>
      </c>
      <c r="P34" s="15">
        <v>40</v>
      </c>
      <c r="Q34" s="15" t="s">
        <v>226</v>
      </c>
      <c r="R34" s="15" t="s">
        <v>309</v>
      </c>
      <c r="S34" s="15" t="s">
        <v>226</v>
      </c>
      <c r="T34" s="15" t="s">
        <v>326</v>
      </c>
      <c r="U34" s="164"/>
    </row>
    <row r="35" spans="1:21" s="52" customFormat="1" x14ac:dyDescent="0.2">
      <c r="A35" s="99" t="s">
        <v>118</v>
      </c>
      <c r="B35" s="145" t="s">
        <v>665</v>
      </c>
      <c r="C35" s="24">
        <v>40875</v>
      </c>
      <c r="D35" s="20" t="s">
        <v>624</v>
      </c>
      <c r="E35" s="89">
        <v>480312128</v>
      </c>
      <c r="F35" s="20" t="s">
        <v>285</v>
      </c>
      <c r="G35" s="20">
        <v>1</v>
      </c>
      <c r="H35" s="20">
        <v>1</v>
      </c>
      <c r="I35" s="21" t="s">
        <v>236</v>
      </c>
      <c r="J35" s="24">
        <v>17604</v>
      </c>
      <c r="K35" s="89">
        <v>63</v>
      </c>
      <c r="L35" s="20">
        <v>185</v>
      </c>
      <c r="M35" s="20">
        <v>105</v>
      </c>
      <c r="N35" s="20">
        <v>30.68</v>
      </c>
      <c r="O35" s="20" t="s">
        <v>226</v>
      </c>
      <c r="P35" s="20" t="s">
        <v>226</v>
      </c>
      <c r="Q35" s="20">
        <v>53</v>
      </c>
      <c r="R35" s="20" t="s">
        <v>307</v>
      </c>
      <c r="S35" s="20" t="s">
        <v>496</v>
      </c>
      <c r="T35" s="20" t="s">
        <v>226</v>
      </c>
      <c r="U35" s="163"/>
    </row>
    <row r="36" spans="1:21" x14ac:dyDescent="0.2">
      <c r="A36" s="28" t="s">
        <v>122</v>
      </c>
      <c r="B36" s="162" t="s">
        <v>663</v>
      </c>
      <c r="C36" s="19">
        <v>40875</v>
      </c>
      <c r="D36" s="15" t="s">
        <v>625</v>
      </c>
      <c r="E36" s="85">
        <v>520428185</v>
      </c>
      <c r="F36" s="15" t="s">
        <v>285</v>
      </c>
      <c r="G36" s="15">
        <v>2</v>
      </c>
      <c r="H36" s="15">
        <v>1</v>
      </c>
      <c r="I36" s="32" t="s">
        <v>236</v>
      </c>
      <c r="J36" s="19">
        <v>19112</v>
      </c>
      <c r="K36" s="85">
        <v>59</v>
      </c>
      <c r="L36" s="15">
        <v>177</v>
      </c>
      <c r="M36" s="15">
        <v>117</v>
      </c>
      <c r="N36" s="15">
        <v>37.35</v>
      </c>
      <c r="O36" s="15">
        <v>68</v>
      </c>
      <c r="P36" s="15">
        <v>40</v>
      </c>
      <c r="Q36" s="15" t="s">
        <v>226</v>
      </c>
      <c r="R36" s="15" t="s">
        <v>307</v>
      </c>
      <c r="S36" s="15" t="s">
        <v>496</v>
      </c>
      <c r="T36" s="15" t="s">
        <v>226</v>
      </c>
      <c r="U36" s="164"/>
    </row>
    <row r="37" spans="1:21" s="52" customFormat="1" x14ac:dyDescent="0.2">
      <c r="A37" s="99" t="s">
        <v>123</v>
      </c>
      <c r="B37" s="145" t="s">
        <v>666</v>
      </c>
      <c r="C37" s="24">
        <v>40877</v>
      </c>
      <c r="D37" s="20" t="s">
        <v>636</v>
      </c>
      <c r="E37" s="89">
        <v>5761092018</v>
      </c>
      <c r="F37" s="20" t="s">
        <v>277</v>
      </c>
      <c r="G37" s="20">
        <v>1</v>
      </c>
      <c r="H37" s="20">
        <v>1</v>
      </c>
      <c r="I37" s="21" t="s">
        <v>234</v>
      </c>
      <c r="J37" s="24">
        <v>21133</v>
      </c>
      <c r="K37" s="89">
        <v>54</v>
      </c>
      <c r="L37" s="20">
        <v>162</v>
      </c>
      <c r="M37" s="20">
        <v>72</v>
      </c>
      <c r="N37" s="20">
        <v>27.43</v>
      </c>
      <c r="O37" s="20" t="s">
        <v>226</v>
      </c>
      <c r="P37" s="20" t="s">
        <v>226</v>
      </c>
      <c r="Q37" s="20">
        <v>62</v>
      </c>
      <c r="R37" s="20" t="s">
        <v>309</v>
      </c>
      <c r="S37" s="20" t="s">
        <v>226</v>
      </c>
      <c r="T37" s="20" t="s">
        <v>325</v>
      </c>
      <c r="U37" s="163"/>
    </row>
    <row r="38" spans="1:21" x14ac:dyDescent="0.2">
      <c r="A38" s="27" t="s">
        <v>125</v>
      </c>
      <c r="B38" s="162" t="s">
        <v>668</v>
      </c>
      <c r="C38" s="19">
        <v>40877</v>
      </c>
      <c r="D38" s="15" t="s">
        <v>637</v>
      </c>
      <c r="E38" s="85">
        <v>5812060001</v>
      </c>
      <c r="F38" s="19" t="s">
        <v>285</v>
      </c>
      <c r="G38" s="15">
        <v>2</v>
      </c>
      <c r="H38" s="15">
        <v>1</v>
      </c>
      <c r="I38" s="32" t="s">
        <v>236</v>
      </c>
      <c r="J38" s="19">
        <v>21525</v>
      </c>
      <c r="K38" s="85">
        <v>53</v>
      </c>
      <c r="L38" s="15">
        <v>182</v>
      </c>
      <c r="M38" s="15">
        <v>84</v>
      </c>
      <c r="N38" s="15">
        <v>25.36</v>
      </c>
      <c r="O38" s="15">
        <v>69</v>
      </c>
      <c r="P38" s="15">
        <v>60</v>
      </c>
      <c r="Q38" s="15" t="s">
        <v>226</v>
      </c>
      <c r="R38" s="15" t="s">
        <v>327</v>
      </c>
      <c r="S38" s="15" t="s">
        <v>226</v>
      </c>
      <c r="T38" s="15" t="s">
        <v>638</v>
      </c>
      <c r="U38" s="164"/>
    </row>
    <row r="39" spans="1:21" s="52" customFormat="1" ht="15" x14ac:dyDescent="0.25">
      <c r="A39" s="99" t="s">
        <v>176</v>
      </c>
      <c r="B39" s="145" t="s">
        <v>669</v>
      </c>
      <c r="C39" s="24">
        <v>40877</v>
      </c>
      <c r="D39" s="20" t="s">
        <v>639</v>
      </c>
      <c r="E39" s="89">
        <v>5562292230</v>
      </c>
      <c r="F39" s="90" t="s">
        <v>301</v>
      </c>
      <c r="G39" s="20">
        <v>1</v>
      </c>
      <c r="H39" s="20">
        <v>3</v>
      </c>
      <c r="I39" s="21" t="s">
        <v>234</v>
      </c>
      <c r="J39" s="24">
        <v>20452</v>
      </c>
      <c r="K39" s="89">
        <v>56</v>
      </c>
      <c r="L39" s="20">
        <v>168</v>
      </c>
      <c r="M39" s="20">
        <v>72</v>
      </c>
      <c r="N39" s="20">
        <v>25.51</v>
      </c>
      <c r="O39" s="20" t="s">
        <v>226</v>
      </c>
      <c r="P39" s="20" t="s">
        <v>226</v>
      </c>
      <c r="Q39" s="20">
        <v>67</v>
      </c>
      <c r="R39" s="20" t="s">
        <v>307</v>
      </c>
      <c r="S39" s="20" t="s">
        <v>339</v>
      </c>
      <c r="T39" s="20" t="s">
        <v>226</v>
      </c>
      <c r="U39" s="163"/>
    </row>
    <row r="40" spans="1:21" x14ac:dyDescent="0.2">
      <c r="A40" s="27" t="s">
        <v>678</v>
      </c>
      <c r="B40" s="162" t="s">
        <v>671</v>
      </c>
      <c r="C40" s="19">
        <v>40878</v>
      </c>
      <c r="D40" s="15" t="s">
        <v>640</v>
      </c>
      <c r="E40" s="85">
        <v>405109421</v>
      </c>
      <c r="F40" s="15" t="s">
        <v>285</v>
      </c>
      <c r="G40" s="15">
        <v>2</v>
      </c>
      <c r="H40" s="15">
        <v>1</v>
      </c>
      <c r="I40" s="32" t="s">
        <v>234</v>
      </c>
      <c r="J40" s="19">
        <v>14619</v>
      </c>
      <c r="K40" s="85">
        <v>71</v>
      </c>
      <c r="L40" s="15">
        <v>155</v>
      </c>
      <c r="M40" s="15">
        <v>85</v>
      </c>
      <c r="N40" s="15">
        <v>35.380000000000003</v>
      </c>
      <c r="O40" s="15">
        <v>20</v>
      </c>
      <c r="P40" s="15">
        <v>40</v>
      </c>
      <c r="Q40" s="15" t="s">
        <v>226</v>
      </c>
      <c r="R40" s="15" t="s">
        <v>309</v>
      </c>
      <c r="S40" s="15" t="s">
        <v>226</v>
      </c>
      <c r="T40" s="15" t="s">
        <v>325</v>
      </c>
      <c r="U40" s="164"/>
    </row>
    <row r="41" spans="1:21" s="52" customFormat="1" x14ac:dyDescent="0.2">
      <c r="A41" s="99" t="s">
        <v>684</v>
      </c>
      <c r="B41" s="145" t="s">
        <v>672</v>
      </c>
      <c r="C41" s="24">
        <v>40882</v>
      </c>
      <c r="D41" s="20" t="s">
        <v>641</v>
      </c>
      <c r="E41" s="21" t="s">
        <v>642</v>
      </c>
      <c r="F41" s="21" t="s">
        <v>589</v>
      </c>
      <c r="G41" s="20">
        <v>1</v>
      </c>
      <c r="H41" s="20">
        <v>1</v>
      </c>
      <c r="I41" s="21" t="s">
        <v>234</v>
      </c>
      <c r="J41" s="24">
        <v>19075</v>
      </c>
      <c r="K41" s="89">
        <v>59</v>
      </c>
      <c r="L41" s="20">
        <v>158</v>
      </c>
      <c r="M41" s="20">
        <v>88</v>
      </c>
      <c r="N41" s="20">
        <v>35.25</v>
      </c>
      <c r="O41" s="20" t="s">
        <v>226</v>
      </c>
      <c r="P41" s="20" t="s">
        <v>226</v>
      </c>
      <c r="Q41" s="20">
        <v>39</v>
      </c>
      <c r="R41" s="21" t="s">
        <v>309</v>
      </c>
      <c r="S41" s="20" t="s">
        <v>226</v>
      </c>
      <c r="T41" s="20"/>
      <c r="U41" s="165"/>
    </row>
    <row r="42" spans="1:21" s="146" customFormat="1" ht="13.5" thickBot="1" x14ac:dyDescent="0.25">
      <c r="A42" s="27" t="s">
        <v>711</v>
      </c>
      <c r="B42" s="28" t="s">
        <v>720</v>
      </c>
      <c r="C42" s="6">
        <v>41012</v>
      </c>
      <c r="D42" s="7" t="s">
        <v>721</v>
      </c>
      <c r="E42" s="7" t="s">
        <v>722</v>
      </c>
      <c r="F42" s="15" t="s">
        <v>277</v>
      </c>
      <c r="G42" s="7">
        <v>1</v>
      </c>
      <c r="H42" s="7">
        <v>1</v>
      </c>
      <c r="I42" s="7" t="s">
        <v>236</v>
      </c>
      <c r="J42" s="6">
        <v>13593</v>
      </c>
      <c r="K42" s="94">
        <v>75</v>
      </c>
      <c r="L42" s="7">
        <v>174</v>
      </c>
      <c r="M42" s="7">
        <v>90</v>
      </c>
      <c r="N42" s="7">
        <v>29.73</v>
      </c>
      <c r="O42" s="7" t="s">
        <v>226</v>
      </c>
      <c r="P42" s="7" t="s">
        <v>226</v>
      </c>
      <c r="Q42" s="7">
        <v>42</v>
      </c>
      <c r="R42" s="7" t="s">
        <v>327</v>
      </c>
      <c r="S42" s="7"/>
      <c r="T42" s="7" t="s">
        <v>751</v>
      </c>
    </row>
    <row r="43" spans="1:21" x14ac:dyDescent="0.2">
      <c r="A43" s="27" t="s">
        <v>423</v>
      </c>
      <c r="B43" s="27" t="s">
        <v>754</v>
      </c>
      <c r="C43" s="6">
        <v>41064</v>
      </c>
      <c r="D43" s="7" t="s">
        <v>755</v>
      </c>
      <c r="E43" s="7" t="s">
        <v>756</v>
      </c>
      <c r="F43" s="7" t="s">
        <v>848</v>
      </c>
      <c r="G43" s="7">
        <v>1</v>
      </c>
      <c r="H43" s="7">
        <v>4</v>
      </c>
      <c r="I43" s="7" t="s">
        <v>236</v>
      </c>
      <c r="J43" s="6">
        <v>22357</v>
      </c>
      <c r="K43" s="94">
        <v>51</v>
      </c>
      <c r="L43" s="7">
        <v>186</v>
      </c>
      <c r="M43" s="7">
        <v>80</v>
      </c>
      <c r="N43" s="106">
        <v>23.12406058503873</v>
      </c>
      <c r="O43" s="7" t="s">
        <v>226</v>
      </c>
      <c r="P43" s="7" t="s">
        <v>226</v>
      </c>
      <c r="Q43" s="7">
        <v>50</v>
      </c>
      <c r="R43" s="7" t="s">
        <v>307</v>
      </c>
      <c r="S43" s="7" t="s">
        <v>339</v>
      </c>
      <c r="T43" s="7"/>
      <c r="U43" s="126"/>
    </row>
    <row r="44" spans="1:21" x14ac:dyDescent="0.2">
      <c r="A44" s="27" t="s">
        <v>712</v>
      </c>
      <c r="B44" s="27" t="s">
        <v>759</v>
      </c>
      <c r="C44" s="6">
        <v>41068</v>
      </c>
      <c r="D44" s="30" t="s">
        <v>760</v>
      </c>
      <c r="E44" s="30" t="s">
        <v>761</v>
      </c>
      <c r="F44" s="30" t="s">
        <v>277</v>
      </c>
      <c r="G44" s="7">
        <v>1</v>
      </c>
      <c r="H44" s="7">
        <v>4</v>
      </c>
      <c r="I44" s="30" t="s">
        <v>236</v>
      </c>
      <c r="J44" s="6">
        <v>11776</v>
      </c>
      <c r="K44" s="7">
        <v>80</v>
      </c>
      <c r="L44" s="30">
        <v>168</v>
      </c>
      <c r="M44" s="30">
        <v>80</v>
      </c>
      <c r="N44" s="127">
        <v>28.344671201814062</v>
      </c>
      <c r="O44" s="30" t="s">
        <v>226</v>
      </c>
      <c r="P44" s="30" t="s">
        <v>226</v>
      </c>
      <c r="Q44" s="30">
        <v>64</v>
      </c>
      <c r="R44" s="30" t="s">
        <v>309</v>
      </c>
      <c r="S44" s="30" t="s">
        <v>226</v>
      </c>
      <c r="T44" s="30" t="s">
        <v>226</v>
      </c>
      <c r="U44" s="126"/>
    </row>
    <row r="45" spans="1:21" x14ac:dyDescent="0.2">
      <c r="A45" s="27" t="s">
        <v>177</v>
      </c>
      <c r="B45" s="147" t="s">
        <v>788</v>
      </c>
      <c r="C45" s="6">
        <v>41284</v>
      </c>
      <c r="D45" s="7" t="s">
        <v>789</v>
      </c>
      <c r="E45" s="7" t="s">
        <v>790</v>
      </c>
      <c r="F45" s="7" t="s">
        <v>301</v>
      </c>
      <c r="G45" s="7">
        <v>1</v>
      </c>
      <c r="H45" s="7">
        <v>3</v>
      </c>
      <c r="I45" s="7" t="s">
        <v>234</v>
      </c>
      <c r="J45" s="6">
        <v>12553</v>
      </c>
      <c r="K45" s="7">
        <v>79</v>
      </c>
      <c r="L45" s="7">
        <v>158</v>
      </c>
      <c r="M45" s="7">
        <v>65</v>
      </c>
      <c r="N45" s="128">
        <v>26.037493991347535</v>
      </c>
      <c r="O45" s="7" t="s">
        <v>226</v>
      </c>
      <c r="P45" s="7" t="s">
        <v>226</v>
      </c>
      <c r="Q45" s="32">
        <v>55</v>
      </c>
      <c r="R45" s="32" t="s">
        <v>309</v>
      </c>
      <c r="S45" s="32" t="s">
        <v>226</v>
      </c>
      <c r="T45" s="32" t="s">
        <v>226</v>
      </c>
      <c r="U45" s="126"/>
    </row>
    <row r="46" spans="1:21" x14ac:dyDescent="0.2">
      <c r="A46" s="7"/>
      <c r="B46" s="147" t="s">
        <v>795</v>
      </c>
      <c r="C46" s="171">
        <v>41313</v>
      </c>
      <c r="D46" s="7" t="s">
        <v>796</v>
      </c>
      <c r="E46" s="7">
        <v>6006041679</v>
      </c>
      <c r="F46" s="32" t="s">
        <v>301</v>
      </c>
      <c r="G46" s="7">
        <v>1</v>
      </c>
      <c r="H46" s="7">
        <v>2</v>
      </c>
      <c r="I46" s="7" t="s">
        <v>236</v>
      </c>
      <c r="J46" s="6">
        <v>22071</v>
      </c>
      <c r="K46" s="7">
        <v>53</v>
      </c>
      <c r="L46" s="7">
        <v>184</v>
      </c>
      <c r="M46" s="7">
        <v>95</v>
      </c>
      <c r="N46" s="128">
        <v>28.060018903591683</v>
      </c>
      <c r="O46" s="21" t="s">
        <v>226</v>
      </c>
      <c r="P46" s="21" t="s">
        <v>226</v>
      </c>
      <c r="Q46" s="32">
        <v>35</v>
      </c>
      <c r="R46" s="32" t="s">
        <v>307</v>
      </c>
      <c r="S46" s="32" t="s">
        <v>339</v>
      </c>
      <c r="T46" s="7"/>
      <c r="U46" s="126"/>
    </row>
    <row r="47" spans="1:21" x14ac:dyDescent="0.2">
      <c r="A47" s="7"/>
      <c r="B47" s="147" t="s">
        <v>823</v>
      </c>
      <c r="C47" s="6">
        <v>41337</v>
      </c>
      <c r="D47" s="30" t="s">
        <v>824</v>
      </c>
      <c r="E47" s="7">
        <v>5902030508</v>
      </c>
      <c r="F47" s="30" t="s">
        <v>277</v>
      </c>
      <c r="G47" s="7">
        <v>1</v>
      </c>
      <c r="H47" s="7">
        <v>1</v>
      </c>
      <c r="I47" s="30" t="s">
        <v>236</v>
      </c>
      <c r="J47" s="6">
        <v>21584</v>
      </c>
      <c r="K47" s="7">
        <v>54</v>
      </c>
      <c r="L47" s="7">
        <v>172</v>
      </c>
      <c r="M47" s="7">
        <v>94</v>
      </c>
      <c r="N47" s="128">
        <v>31.773931855056791</v>
      </c>
      <c r="O47" s="30" t="s">
        <v>226</v>
      </c>
      <c r="P47" s="30" t="s">
        <v>226</v>
      </c>
      <c r="Q47" s="32">
        <v>57</v>
      </c>
      <c r="R47" s="32" t="s">
        <v>309</v>
      </c>
      <c r="S47" s="32" t="s">
        <v>226</v>
      </c>
      <c r="T47" s="30" t="s">
        <v>226</v>
      </c>
      <c r="U47" s="126"/>
    </row>
    <row r="48" spans="1:21" x14ac:dyDescent="0.2">
      <c r="A48" s="7"/>
      <c r="B48" s="147" t="s">
        <v>825</v>
      </c>
      <c r="C48" s="6">
        <v>41339</v>
      </c>
      <c r="D48" s="30" t="s">
        <v>826</v>
      </c>
      <c r="E48" s="7">
        <v>465813410</v>
      </c>
      <c r="F48" s="32" t="s">
        <v>827</v>
      </c>
      <c r="G48" s="7">
        <v>2</v>
      </c>
      <c r="H48" s="7">
        <v>2</v>
      </c>
      <c r="I48" s="32" t="s">
        <v>234</v>
      </c>
      <c r="J48" s="6">
        <v>17027</v>
      </c>
      <c r="K48" s="7">
        <v>67</v>
      </c>
      <c r="L48" s="32">
        <v>153</v>
      </c>
      <c r="M48" s="32">
        <v>69</v>
      </c>
      <c r="N48" s="128">
        <v>29.475842624631554</v>
      </c>
      <c r="O48" s="32">
        <v>42</v>
      </c>
      <c r="P48" s="32">
        <v>60</v>
      </c>
      <c r="Q48" s="30" t="s">
        <v>226</v>
      </c>
      <c r="R48" s="32" t="s">
        <v>327</v>
      </c>
      <c r="S48" s="32" t="s">
        <v>226</v>
      </c>
      <c r="T48" s="32" t="s">
        <v>849</v>
      </c>
      <c r="U48" s="126"/>
    </row>
    <row r="49" spans="1:20" x14ac:dyDescent="0.2">
      <c r="A49" s="7"/>
      <c r="B49" s="147" t="s">
        <v>828</v>
      </c>
      <c r="C49" s="6">
        <v>41339</v>
      </c>
      <c r="D49" s="30" t="s">
        <v>829</v>
      </c>
      <c r="E49" s="7">
        <v>440418446</v>
      </c>
      <c r="F49" s="32" t="s">
        <v>285</v>
      </c>
      <c r="G49" s="7">
        <v>2</v>
      </c>
      <c r="H49" s="7">
        <v>1</v>
      </c>
      <c r="I49" s="32" t="s">
        <v>236</v>
      </c>
      <c r="J49" s="6">
        <v>16180</v>
      </c>
      <c r="K49" s="7">
        <v>69</v>
      </c>
      <c r="L49" s="32">
        <v>174</v>
      </c>
      <c r="M49" s="32">
        <v>76</v>
      </c>
      <c r="N49" s="128">
        <v>25.102391333069097</v>
      </c>
      <c r="O49" s="32">
        <v>64</v>
      </c>
      <c r="P49" s="32">
        <v>60</v>
      </c>
      <c r="Q49" s="30" t="s">
        <v>226</v>
      </c>
      <c r="R49" s="32" t="s">
        <v>309</v>
      </c>
      <c r="S49" s="32" t="s">
        <v>226</v>
      </c>
      <c r="T49" s="32" t="s">
        <v>226</v>
      </c>
    </row>
    <row r="50" spans="1:20" x14ac:dyDescent="0.2">
      <c r="A50" s="7"/>
      <c r="B50" s="147" t="s">
        <v>830</v>
      </c>
      <c r="C50" s="6">
        <v>41351</v>
      </c>
      <c r="D50" s="30" t="s">
        <v>831</v>
      </c>
      <c r="E50" s="7">
        <v>460407474</v>
      </c>
      <c r="F50" s="32" t="s">
        <v>277</v>
      </c>
      <c r="G50" s="7">
        <v>1</v>
      </c>
      <c r="H50" s="7">
        <v>1</v>
      </c>
      <c r="I50" s="32" t="s">
        <v>236</v>
      </c>
      <c r="J50" s="6">
        <v>16899</v>
      </c>
      <c r="K50" s="7">
        <v>67</v>
      </c>
      <c r="L50" s="32">
        <v>171</v>
      </c>
      <c r="M50" s="32">
        <v>79</v>
      </c>
      <c r="N50" s="128">
        <v>27.016859888512709</v>
      </c>
      <c r="O50" s="21" t="s">
        <v>226</v>
      </c>
      <c r="P50" s="21" t="s">
        <v>226</v>
      </c>
      <c r="Q50" s="30">
        <v>51</v>
      </c>
      <c r="R50" s="32" t="s">
        <v>309</v>
      </c>
      <c r="S50" s="32" t="s">
        <v>226</v>
      </c>
      <c r="T50" s="32" t="s">
        <v>226</v>
      </c>
    </row>
    <row r="51" spans="1:20" x14ac:dyDescent="0.2">
      <c r="A51" s="7"/>
      <c r="B51" s="147" t="s">
        <v>835</v>
      </c>
      <c r="C51" s="6">
        <v>41358</v>
      </c>
      <c r="D51" s="30" t="s">
        <v>836</v>
      </c>
      <c r="E51" s="7">
        <v>395214415</v>
      </c>
      <c r="F51" s="32" t="s">
        <v>285</v>
      </c>
      <c r="G51" s="7">
        <v>2</v>
      </c>
      <c r="H51" s="7">
        <v>1</v>
      </c>
      <c r="I51" s="32" t="s">
        <v>234</v>
      </c>
      <c r="J51" s="6">
        <v>14290</v>
      </c>
      <c r="K51" s="7">
        <v>74</v>
      </c>
      <c r="L51" s="32">
        <v>164</v>
      </c>
      <c r="M51" s="32">
        <v>80</v>
      </c>
      <c r="N51" s="128">
        <v>29.744199881023206</v>
      </c>
      <c r="O51" s="32">
        <v>31</v>
      </c>
      <c r="P51" s="32">
        <v>40</v>
      </c>
      <c r="Q51" s="30" t="s">
        <v>226</v>
      </c>
      <c r="R51" s="32" t="s">
        <v>309</v>
      </c>
      <c r="S51" s="7" t="s">
        <v>226</v>
      </c>
      <c r="T51" s="7"/>
    </row>
    <row r="52" spans="1:20" x14ac:dyDescent="0.2">
      <c r="A52" s="7"/>
      <c r="B52" s="147" t="s">
        <v>837</v>
      </c>
      <c r="C52" s="6">
        <v>41358</v>
      </c>
      <c r="D52" s="30" t="s">
        <v>838</v>
      </c>
      <c r="E52" s="7">
        <v>406203089</v>
      </c>
      <c r="F52" s="32" t="s">
        <v>285</v>
      </c>
      <c r="G52" s="7">
        <v>2</v>
      </c>
      <c r="H52" s="7">
        <v>1</v>
      </c>
      <c r="I52" s="32" t="s">
        <v>234</v>
      </c>
      <c r="J52" s="6">
        <v>14948</v>
      </c>
      <c r="K52" s="7">
        <v>73</v>
      </c>
      <c r="L52" s="32">
        <v>157</v>
      </c>
      <c r="M52" s="32">
        <v>60</v>
      </c>
      <c r="N52" s="128">
        <v>24.341758286340216</v>
      </c>
      <c r="O52" s="32">
        <v>59</v>
      </c>
      <c r="P52" s="32">
        <v>55</v>
      </c>
      <c r="Q52" s="30" t="s">
        <v>226</v>
      </c>
      <c r="R52" s="32" t="s">
        <v>309</v>
      </c>
      <c r="S52" s="30" t="s">
        <v>226</v>
      </c>
      <c r="T52" s="30" t="s">
        <v>226</v>
      </c>
    </row>
    <row r="53" spans="1:20" x14ac:dyDescent="0.2">
      <c r="A53" s="7"/>
      <c r="B53" s="7" t="s">
        <v>893</v>
      </c>
      <c r="C53" s="6">
        <v>41373</v>
      </c>
      <c r="D53" s="30" t="s">
        <v>870</v>
      </c>
      <c r="E53" s="30" t="s">
        <v>925</v>
      </c>
      <c r="F53" s="32" t="s">
        <v>285</v>
      </c>
      <c r="G53" s="15">
        <v>2</v>
      </c>
      <c r="H53" s="15">
        <v>1</v>
      </c>
      <c r="I53" s="32" t="s">
        <v>236</v>
      </c>
      <c r="J53" s="6">
        <v>15416</v>
      </c>
      <c r="K53" s="7">
        <v>71</v>
      </c>
      <c r="L53" s="32">
        <v>176</v>
      </c>
      <c r="M53" s="32">
        <v>90</v>
      </c>
      <c r="N53" s="128">
        <v>29.05</v>
      </c>
      <c r="O53" s="32">
        <v>71</v>
      </c>
      <c r="P53" s="32">
        <v>70</v>
      </c>
      <c r="Q53" s="32" t="s">
        <v>226</v>
      </c>
      <c r="R53" s="32" t="s">
        <v>309</v>
      </c>
      <c r="S53" s="32" t="s">
        <v>226</v>
      </c>
      <c r="T53" s="32" t="s">
        <v>226</v>
      </c>
    </row>
    <row r="58" spans="1:20" x14ac:dyDescent="0.2">
      <c r="K58" s="8">
        <f>MEDIAN(K3,K7:K8,K10:K11,K14,K16,K18:K20,K24:K26,K35,K37,K39,K41)</f>
        <v>59</v>
      </c>
      <c r="M58" s="8" t="s">
        <v>645</v>
      </c>
      <c r="N58" s="8">
        <f>MEDIAN(N3,N7,N8,N10,N11,N14,N16,N18:N19,N20,N24,N25,N26,N35,N37,N39,N41)</f>
        <v>29.7</v>
      </c>
    </row>
    <row r="59" spans="1:20" x14ac:dyDescent="0.2">
      <c r="K59" s="8">
        <f>MEDIAN(K4:K6,K9,K12:K13,K15,K17,K21:K23,K27:K34,K36,K38,K40)</f>
        <v>63.5</v>
      </c>
      <c r="M59" s="8" t="s">
        <v>646</v>
      </c>
      <c r="N59" s="8">
        <f>MEDIAN(N4:N6,N9,N12:N13,N15,N17,N21:N23,N27:N34,N36,N38,N40)</f>
        <v>29.86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6"/>
  <sheetViews>
    <sheetView zoomScale="150" zoomScaleNormal="150" zoomScalePageLayoutView="150" workbookViewId="0">
      <pane xSplit="6" ySplit="1" topLeftCell="AC17" activePane="bottomRight" state="frozen"/>
      <selection pane="topRight" activeCell="G1" sqref="G1"/>
      <selection pane="bottomLeft" activeCell="A2" sqref="A2"/>
      <selection pane="bottomRight" activeCell="B20" sqref="B20:B25"/>
    </sheetView>
  </sheetViews>
  <sheetFormatPr defaultColWidth="8.85546875" defaultRowHeight="12.75" x14ac:dyDescent="0.2"/>
  <cols>
    <col min="1" max="1" width="3.42578125" style="8" bestFit="1" customWidth="1"/>
    <col min="2" max="2" width="8.7109375" style="8" bestFit="1" customWidth="1"/>
    <col min="3" max="3" width="9.140625" style="8" bestFit="1" customWidth="1"/>
    <col min="4" max="4" width="17.7109375" style="8" bestFit="1" customWidth="1"/>
    <col min="5" max="5" width="11.42578125" style="8" bestFit="1" customWidth="1"/>
    <col min="6" max="6" width="16.28515625" style="8" customWidth="1"/>
    <col min="7" max="7" width="3.28515625" style="8" bestFit="1" customWidth="1"/>
    <col min="8" max="8" width="15.85546875" style="8" bestFit="1" customWidth="1"/>
    <col min="9" max="9" width="6" style="8" bestFit="1" customWidth="1"/>
    <col min="10" max="10" width="3.42578125" style="8" bestFit="1" customWidth="1"/>
    <col min="11" max="11" width="9.140625" style="8" bestFit="1" customWidth="1"/>
    <col min="12" max="13" width="4" style="8" bestFit="1" customWidth="1"/>
    <col min="14" max="14" width="11" style="8" bestFit="1" customWidth="1"/>
    <col min="15" max="15" width="8.42578125" style="8" bestFit="1" customWidth="1"/>
    <col min="16" max="16" width="24.42578125" style="8" bestFit="1" customWidth="1"/>
    <col min="17" max="17" width="3.42578125" style="8" bestFit="1" customWidth="1"/>
    <col min="18" max="18" width="8.42578125" style="8" bestFit="1" customWidth="1"/>
    <col min="19" max="20" width="3.42578125" style="8" bestFit="1" customWidth="1"/>
    <col min="21" max="21" width="6" style="8" bestFit="1" customWidth="1"/>
    <col min="22" max="22" width="10.140625" style="8" bestFit="1" customWidth="1"/>
    <col min="23" max="23" width="15.85546875" style="8" bestFit="1" customWidth="1"/>
    <col min="24" max="24" width="8.42578125" style="8" bestFit="1" customWidth="1"/>
    <col min="25" max="25" width="8.85546875" style="8"/>
    <col min="26" max="26" width="8.42578125" style="8" bestFit="1" customWidth="1"/>
    <col min="27" max="27" width="17.42578125" style="8" bestFit="1" customWidth="1"/>
    <col min="28" max="28" width="7.85546875" style="8" bestFit="1" customWidth="1"/>
    <col min="29" max="29" width="45.42578125" style="8" bestFit="1" customWidth="1"/>
    <col min="30" max="30" width="20.42578125" style="8" bestFit="1" customWidth="1"/>
    <col min="31" max="31" width="37.42578125" style="8" bestFit="1" customWidth="1"/>
    <col min="32" max="16384" width="8.85546875" style="8"/>
  </cols>
  <sheetData>
    <row r="1" spans="1:33" ht="90" customHeight="1" x14ac:dyDescent="0.2">
      <c r="A1" s="7"/>
      <c r="B1" s="7"/>
      <c r="C1" s="161" t="s">
        <v>1</v>
      </c>
      <c r="D1" s="28" t="s">
        <v>2</v>
      </c>
      <c r="E1" s="28" t="s">
        <v>305</v>
      </c>
      <c r="F1" s="28" t="s">
        <v>306</v>
      </c>
      <c r="G1" s="9" t="s">
        <v>100</v>
      </c>
      <c r="H1" s="41" t="s">
        <v>101</v>
      </c>
      <c r="I1" s="3" t="s">
        <v>6</v>
      </c>
      <c r="J1" s="3" t="s">
        <v>207</v>
      </c>
      <c r="K1" s="3" t="s">
        <v>208</v>
      </c>
      <c r="L1" s="3" t="s">
        <v>209</v>
      </c>
      <c r="M1" s="3" t="s">
        <v>210</v>
      </c>
      <c r="N1" s="3" t="s">
        <v>738</v>
      </c>
      <c r="O1" s="3" t="s">
        <v>222</v>
      </c>
      <c r="P1" s="3" t="s">
        <v>212</v>
      </c>
      <c r="Q1" s="3" t="s">
        <v>213</v>
      </c>
      <c r="R1" s="3" t="s">
        <v>214</v>
      </c>
      <c r="S1" s="3" t="s">
        <v>216</v>
      </c>
      <c r="T1" s="3" t="s">
        <v>217</v>
      </c>
      <c r="U1" s="3" t="s">
        <v>215</v>
      </c>
      <c r="V1" s="3" t="s">
        <v>184</v>
      </c>
      <c r="W1" s="3" t="s">
        <v>218</v>
      </c>
      <c r="X1" s="3" t="s">
        <v>330</v>
      </c>
      <c r="Y1" s="29" t="s">
        <v>596</v>
      </c>
      <c r="Z1" s="29" t="s">
        <v>597</v>
      </c>
      <c r="AA1" s="42" t="s">
        <v>219</v>
      </c>
      <c r="AB1" s="136" t="s">
        <v>302</v>
      </c>
      <c r="AC1" s="136" t="s">
        <v>303</v>
      </c>
      <c r="AD1" s="136" t="s">
        <v>304</v>
      </c>
      <c r="AE1" s="15"/>
      <c r="AF1" s="15"/>
    </row>
    <row r="2" spans="1:33" x14ac:dyDescent="0.2">
      <c r="A2" s="27" t="s">
        <v>7</v>
      </c>
      <c r="B2" s="28"/>
      <c r="C2" s="111">
        <v>40106</v>
      </c>
      <c r="D2" s="112" t="s">
        <v>728</v>
      </c>
      <c r="E2" s="112" t="s">
        <v>729</v>
      </c>
      <c r="F2" s="110" t="s">
        <v>731</v>
      </c>
      <c r="G2" s="7">
        <v>1</v>
      </c>
      <c r="H2" s="7" t="s">
        <v>739</v>
      </c>
      <c r="I2" s="7">
        <v>3</v>
      </c>
      <c r="J2" s="7" t="s">
        <v>223</v>
      </c>
      <c r="K2" s="6">
        <v>23818</v>
      </c>
      <c r="L2" s="7">
        <v>170</v>
      </c>
      <c r="M2" s="7">
        <v>65</v>
      </c>
      <c r="N2" s="6">
        <v>35227</v>
      </c>
      <c r="O2" s="7">
        <v>0</v>
      </c>
      <c r="P2" s="7" t="s">
        <v>228</v>
      </c>
      <c r="Q2" s="7">
        <v>0</v>
      </c>
      <c r="R2" s="15">
        <v>1</v>
      </c>
      <c r="S2" s="7" t="s">
        <v>226</v>
      </c>
      <c r="T2" s="7" t="s">
        <v>226</v>
      </c>
      <c r="U2" s="7">
        <v>63</v>
      </c>
      <c r="V2" s="6">
        <v>40106</v>
      </c>
      <c r="W2" s="7" t="s">
        <v>739</v>
      </c>
      <c r="X2" s="7">
        <v>1</v>
      </c>
      <c r="Y2" s="30" t="s">
        <v>236</v>
      </c>
      <c r="Z2" s="7" t="s">
        <v>236</v>
      </c>
      <c r="AA2" s="7">
        <v>0.30299999999999999</v>
      </c>
      <c r="AB2" s="7" t="s">
        <v>309</v>
      </c>
      <c r="AC2" s="7" t="s">
        <v>226</v>
      </c>
      <c r="AD2" s="7" t="s">
        <v>226</v>
      </c>
      <c r="AE2" s="15"/>
      <c r="AF2" s="15"/>
    </row>
    <row r="3" spans="1:33" x14ac:dyDescent="0.2">
      <c r="A3" s="27" t="s">
        <v>9</v>
      </c>
      <c r="B3" s="28"/>
      <c r="C3" s="111">
        <v>40847</v>
      </c>
      <c r="D3" s="167" t="s">
        <v>601</v>
      </c>
      <c r="E3" s="112" t="s">
        <v>602</v>
      </c>
      <c r="F3" s="112" t="s">
        <v>732</v>
      </c>
      <c r="G3" s="7">
        <v>1</v>
      </c>
      <c r="H3" s="7">
        <v>3</v>
      </c>
      <c r="I3" s="7">
        <v>5</v>
      </c>
      <c r="J3" s="7" t="s">
        <v>223</v>
      </c>
      <c r="K3" s="54">
        <v>18218</v>
      </c>
      <c r="L3" s="7">
        <v>168</v>
      </c>
      <c r="M3" s="7">
        <v>60</v>
      </c>
      <c r="N3" s="6">
        <v>40735</v>
      </c>
      <c r="O3" s="7">
        <v>0</v>
      </c>
      <c r="P3" s="30" t="s">
        <v>617</v>
      </c>
      <c r="Q3" s="30">
        <v>0</v>
      </c>
      <c r="R3" s="30">
        <v>0</v>
      </c>
      <c r="S3" s="7" t="s">
        <v>226</v>
      </c>
      <c r="T3" s="7" t="s">
        <v>226</v>
      </c>
      <c r="U3" s="7">
        <v>28</v>
      </c>
      <c r="V3" s="6">
        <v>40847</v>
      </c>
      <c r="W3" s="7">
        <v>6</v>
      </c>
      <c r="X3" s="7">
        <v>1</v>
      </c>
      <c r="Y3" s="28" t="s">
        <v>236</v>
      </c>
      <c r="Z3" s="28" t="s">
        <v>236</v>
      </c>
      <c r="AA3" s="30" t="s">
        <v>324</v>
      </c>
      <c r="AB3" s="30" t="s">
        <v>309</v>
      </c>
      <c r="AC3" s="7"/>
      <c r="AD3" s="7"/>
      <c r="AE3" s="7"/>
      <c r="AF3" s="7"/>
    </row>
    <row r="4" spans="1:33" x14ac:dyDescent="0.2">
      <c r="A4" s="27" t="s">
        <v>10</v>
      </c>
      <c r="B4" s="28"/>
      <c r="C4" s="111">
        <v>40875</v>
      </c>
      <c r="D4" s="112" t="s">
        <v>626</v>
      </c>
      <c r="E4" s="112">
        <v>445810405</v>
      </c>
      <c r="F4" s="167" t="s">
        <v>733</v>
      </c>
      <c r="G4" s="7">
        <v>2</v>
      </c>
      <c r="H4" s="30" t="s">
        <v>740</v>
      </c>
      <c r="I4" s="7">
        <v>1</v>
      </c>
      <c r="J4" s="30" t="s">
        <v>223</v>
      </c>
      <c r="K4" s="54">
        <v>17755</v>
      </c>
      <c r="L4" s="7">
        <v>160</v>
      </c>
      <c r="M4" s="7">
        <v>88</v>
      </c>
      <c r="N4" s="6">
        <v>39468</v>
      </c>
      <c r="O4" s="7">
        <v>0</v>
      </c>
      <c r="P4" s="7" t="s">
        <v>627</v>
      </c>
      <c r="Q4" s="7">
        <v>1</v>
      </c>
      <c r="R4" s="7">
        <v>0</v>
      </c>
      <c r="S4" s="7">
        <v>80</v>
      </c>
      <c r="T4" s="7">
        <v>70</v>
      </c>
      <c r="U4" s="7"/>
      <c r="V4" s="6">
        <v>40875</v>
      </c>
      <c r="W4" s="7">
        <v>7</v>
      </c>
      <c r="X4" s="7">
        <v>1</v>
      </c>
      <c r="Y4" s="28" t="s">
        <v>310</v>
      </c>
      <c r="Z4" s="28" t="s">
        <v>311</v>
      </c>
      <c r="AA4" s="7" t="s">
        <v>628</v>
      </c>
      <c r="AB4" s="7" t="s">
        <v>309</v>
      </c>
      <c r="AC4" s="7"/>
      <c r="AD4" s="7"/>
      <c r="AE4" s="7"/>
      <c r="AF4" s="7"/>
    </row>
    <row r="5" spans="1:33" x14ac:dyDescent="0.2">
      <c r="A5" s="27" t="s">
        <v>11</v>
      </c>
      <c r="B5" s="28"/>
      <c r="C5" s="111">
        <v>40938</v>
      </c>
      <c r="D5" s="112" t="s">
        <v>85</v>
      </c>
      <c r="E5" s="112" t="s">
        <v>86</v>
      </c>
      <c r="F5" s="112" t="s">
        <v>731</v>
      </c>
      <c r="G5" s="7">
        <v>1</v>
      </c>
      <c r="H5" s="7">
        <v>0</v>
      </c>
      <c r="I5" s="7">
        <v>4</v>
      </c>
      <c r="J5" s="7" t="s">
        <v>227</v>
      </c>
      <c r="K5" s="6">
        <v>21939</v>
      </c>
      <c r="L5" s="7">
        <v>178</v>
      </c>
      <c r="M5" s="7">
        <v>103</v>
      </c>
      <c r="N5" s="6">
        <v>39763</v>
      </c>
      <c r="O5" s="7">
        <v>0</v>
      </c>
      <c r="P5" s="7" t="s">
        <v>741</v>
      </c>
      <c r="Q5" s="7">
        <v>0</v>
      </c>
      <c r="R5" s="7">
        <v>0</v>
      </c>
      <c r="S5" s="7" t="s">
        <v>226</v>
      </c>
      <c r="T5" s="7" t="s">
        <v>226</v>
      </c>
      <c r="U5" s="7">
        <v>48</v>
      </c>
      <c r="V5" s="6">
        <v>40938</v>
      </c>
      <c r="W5" s="7">
        <v>7</v>
      </c>
      <c r="X5" s="7">
        <v>2</v>
      </c>
      <c r="Y5" s="7" t="s">
        <v>236</v>
      </c>
      <c r="Z5" s="7" t="s">
        <v>236</v>
      </c>
      <c r="AA5" s="7">
        <v>5.7000000000000002E-2</v>
      </c>
      <c r="AB5" s="7" t="s">
        <v>309</v>
      </c>
      <c r="AC5" s="7"/>
      <c r="AD5" s="7"/>
      <c r="AE5" s="7"/>
      <c r="AF5" s="7"/>
    </row>
    <row r="6" spans="1:33" x14ac:dyDescent="0.2">
      <c r="A6" s="27" t="s">
        <v>12</v>
      </c>
      <c r="B6" s="7"/>
      <c r="C6" s="111">
        <v>40961</v>
      </c>
      <c r="D6" s="112" t="s">
        <v>709</v>
      </c>
      <c r="E6" s="112" t="s">
        <v>710</v>
      </c>
      <c r="F6" s="112" t="s">
        <v>734</v>
      </c>
      <c r="G6" s="7">
        <v>1</v>
      </c>
      <c r="H6" s="7">
        <v>0</v>
      </c>
      <c r="I6" s="7">
        <v>1</v>
      </c>
      <c r="J6" s="7" t="s">
        <v>223</v>
      </c>
      <c r="K6" s="6">
        <v>17342</v>
      </c>
      <c r="L6" s="7">
        <v>170</v>
      </c>
      <c r="M6" s="7">
        <v>88</v>
      </c>
      <c r="N6" s="6">
        <v>36012</v>
      </c>
      <c r="O6" s="7">
        <v>1</v>
      </c>
      <c r="P6" s="7" t="s">
        <v>741</v>
      </c>
      <c r="Q6" s="7">
        <v>0</v>
      </c>
      <c r="R6" s="7">
        <v>0</v>
      </c>
      <c r="S6" s="7" t="s">
        <v>226</v>
      </c>
      <c r="T6" s="7" t="s">
        <v>226</v>
      </c>
      <c r="U6" s="7">
        <v>62</v>
      </c>
      <c r="V6" s="6">
        <v>40961</v>
      </c>
      <c r="W6" s="7">
        <v>7</v>
      </c>
      <c r="X6" s="7">
        <v>0</v>
      </c>
      <c r="Y6" s="7" t="s">
        <v>236</v>
      </c>
      <c r="Z6" s="7" t="s">
        <v>236</v>
      </c>
      <c r="AA6" s="7">
        <v>9.4E-2</v>
      </c>
      <c r="AB6" s="7" t="s">
        <v>309</v>
      </c>
      <c r="AC6" s="7" t="s">
        <v>742</v>
      </c>
      <c r="AD6" s="7"/>
      <c r="AE6" s="7"/>
      <c r="AF6" s="7"/>
    </row>
    <row r="7" spans="1:33" x14ac:dyDescent="0.2">
      <c r="A7" s="27" t="s">
        <v>13</v>
      </c>
      <c r="B7" s="7"/>
      <c r="C7" s="111">
        <v>40997</v>
      </c>
      <c r="D7" s="112" t="s">
        <v>715</v>
      </c>
      <c r="E7" s="167" t="s">
        <v>716</v>
      </c>
      <c r="F7" s="112" t="s">
        <v>735</v>
      </c>
      <c r="G7" s="7">
        <v>1</v>
      </c>
      <c r="H7" s="7">
        <v>5</v>
      </c>
      <c r="I7" s="7">
        <v>1</v>
      </c>
      <c r="J7" s="7" t="s">
        <v>223</v>
      </c>
      <c r="K7" s="6">
        <v>17946</v>
      </c>
      <c r="L7" s="114">
        <v>158</v>
      </c>
      <c r="M7" s="114">
        <v>72</v>
      </c>
      <c r="N7" s="6">
        <v>36859</v>
      </c>
      <c r="O7" s="7">
        <v>1</v>
      </c>
      <c r="P7" s="7" t="s">
        <v>741</v>
      </c>
      <c r="Q7" s="7">
        <v>0</v>
      </c>
      <c r="R7" s="7">
        <v>0</v>
      </c>
      <c r="S7" s="7" t="s">
        <v>226</v>
      </c>
      <c r="T7" s="7" t="s">
        <v>226</v>
      </c>
      <c r="U7" s="7">
        <v>80</v>
      </c>
      <c r="V7" s="6">
        <v>40997</v>
      </c>
      <c r="W7" s="7" t="s">
        <v>743</v>
      </c>
      <c r="X7" s="7">
        <v>0</v>
      </c>
      <c r="Y7" s="7" t="s">
        <v>236</v>
      </c>
      <c r="Z7" s="7" t="s">
        <v>236</v>
      </c>
      <c r="AA7" s="7">
        <v>1.8220000000000001</v>
      </c>
      <c r="AB7" s="7" t="s">
        <v>309</v>
      </c>
      <c r="AC7" s="7"/>
      <c r="AD7" s="7"/>
      <c r="AE7" s="7"/>
      <c r="AF7" s="7"/>
    </row>
    <row r="8" spans="1:33" x14ac:dyDescent="0.2">
      <c r="A8" s="27" t="s">
        <v>14</v>
      </c>
      <c r="B8" s="7"/>
      <c r="C8" s="111">
        <v>41003</v>
      </c>
      <c r="D8" s="112" t="s">
        <v>730</v>
      </c>
      <c r="E8" s="167" t="s">
        <v>752</v>
      </c>
      <c r="F8" s="112" t="s">
        <v>736</v>
      </c>
      <c r="G8" s="7">
        <v>1</v>
      </c>
      <c r="H8" s="7">
        <v>1</v>
      </c>
      <c r="I8" s="7">
        <v>4</v>
      </c>
      <c r="J8" s="7" t="s">
        <v>223</v>
      </c>
      <c r="K8" s="6">
        <v>16636</v>
      </c>
      <c r="L8" s="15">
        <v>161</v>
      </c>
      <c r="M8" s="15">
        <v>69</v>
      </c>
      <c r="N8" s="6">
        <v>36070</v>
      </c>
      <c r="O8" s="7">
        <v>0</v>
      </c>
      <c r="P8" s="30" t="s">
        <v>744</v>
      </c>
      <c r="Q8" s="7">
        <v>0</v>
      </c>
      <c r="R8" s="7">
        <v>0</v>
      </c>
      <c r="S8" s="7" t="s">
        <v>226</v>
      </c>
      <c r="T8" s="7" t="s">
        <v>226</v>
      </c>
      <c r="U8" s="7">
        <v>72</v>
      </c>
      <c r="V8" s="6">
        <v>41003</v>
      </c>
      <c r="W8" s="7">
        <v>2</v>
      </c>
      <c r="X8" s="7">
        <v>1</v>
      </c>
      <c r="Y8" s="30" t="s">
        <v>745</v>
      </c>
      <c r="Z8" s="30" t="s">
        <v>236</v>
      </c>
      <c r="AA8" s="7">
        <v>0.11899999999999999</v>
      </c>
      <c r="AB8" s="30" t="s">
        <v>309</v>
      </c>
      <c r="AC8" s="7"/>
      <c r="AD8" s="7"/>
      <c r="AE8" s="7"/>
      <c r="AF8" s="7"/>
    </row>
    <row r="9" spans="1:33" x14ac:dyDescent="0.2">
      <c r="A9" s="27" t="s">
        <v>15</v>
      </c>
      <c r="B9" s="7"/>
      <c r="C9" s="111">
        <v>41018</v>
      </c>
      <c r="D9" s="112" t="s">
        <v>723</v>
      </c>
      <c r="E9" s="112" t="s">
        <v>724</v>
      </c>
      <c r="F9" s="167" t="s">
        <v>737</v>
      </c>
      <c r="G9" s="7">
        <v>1</v>
      </c>
      <c r="H9" s="7">
        <v>0</v>
      </c>
      <c r="I9" s="7">
        <v>2</v>
      </c>
      <c r="J9" s="30" t="s">
        <v>227</v>
      </c>
      <c r="K9" s="6">
        <v>17576</v>
      </c>
      <c r="L9" s="7">
        <v>186</v>
      </c>
      <c r="M9" s="7">
        <v>105</v>
      </c>
      <c r="N9" s="6">
        <v>40394</v>
      </c>
      <c r="O9" s="7">
        <v>0</v>
      </c>
      <c r="P9" s="30" t="s">
        <v>746</v>
      </c>
      <c r="Q9" s="7">
        <v>2</v>
      </c>
      <c r="R9" s="7">
        <v>0</v>
      </c>
      <c r="S9" s="7" t="s">
        <v>226</v>
      </c>
      <c r="T9" s="7" t="s">
        <v>226</v>
      </c>
      <c r="U9" s="7">
        <v>44</v>
      </c>
      <c r="V9" s="6">
        <v>41018</v>
      </c>
      <c r="W9" s="7">
        <v>7</v>
      </c>
      <c r="X9" s="7">
        <v>0</v>
      </c>
      <c r="Y9" s="30" t="s">
        <v>236</v>
      </c>
      <c r="Z9" s="30" t="s">
        <v>236</v>
      </c>
      <c r="AA9" s="30" t="s">
        <v>324</v>
      </c>
      <c r="AB9" s="30" t="s">
        <v>327</v>
      </c>
      <c r="AC9" s="30" t="s">
        <v>747</v>
      </c>
      <c r="AD9" s="7"/>
      <c r="AE9" s="7"/>
      <c r="AF9" s="7"/>
    </row>
    <row r="10" spans="1:33" s="146" customFormat="1" ht="13.5" thickBot="1" x14ac:dyDescent="0.25">
      <c r="A10" s="27" t="s">
        <v>16</v>
      </c>
      <c r="B10" s="7"/>
      <c r="C10" s="111">
        <v>41018</v>
      </c>
      <c r="D10" s="112" t="s">
        <v>725</v>
      </c>
      <c r="E10" s="112" t="s">
        <v>726</v>
      </c>
      <c r="F10" s="167" t="s">
        <v>737</v>
      </c>
      <c r="G10" s="7">
        <v>2</v>
      </c>
      <c r="H10" s="7">
        <v>0</v>
      </c>
      <c r="I10" s="7">
        <v>1</v>
      </c>
      <c r="J10" s="7" t="s">
        <v>223</v>
      </c>
      <c r="K10" s="6">
        <v>15402</v>
      </c>
      <c r="L10" s="7">
        <v>166</v>
      </c>
      <c r="M10" s="7">
        <v>85</v>
      </c>
      <c r="N10" s="6">
        <v>39727</v>
      </c>
      <c r="O10" s="7">
        <v>0</v>
      </c>
      <c r="P10" s="7" t="s">
        <v>748</v>
      </c>
      <c r="Q10" s="7">
        <v>1</v>
      </c>
      <c r="R10" s="7">
        <v>0</v>
      </c>
      <c r="S10" s="7">
        <v>45</v>
      </c>
      <c r="T10" s="7">
        <v>40</v>
      </c>
      <c r="U10" s="7" t="s">
        <v>226</v>
      </c>
      <c r="V10" s="6">
        <v>41018</v>
      </c>
      <c r="W10" s="7">
        <v>7</v>
      </c>
      <c r="X10" s="7">
        <v>0</v>
      </c>
      <c r="Y10" s="7" t="s">
        <v>236</v>
      </c>
      <c r="Z10" s="7" t="s">
        <v>236</v>
      </c>
      <c r="AA10" s="7" t="s">
        <v>749</v>
      </c>
      <c r="AB10" s="7" t="s">
        <v>309</v>
      </c>
      <c r="AC10" s="7"/>
      <c r="AD10" s="7"/>
      <c r="AE10" s="15" t="s">
        <v>750</v>
      </c>
      <c r="AF10" s="7"/>
    </row>
    <row r="11" spans="1:33" s="113" customFormat="1" x14ac:dyDescent="0.2">
      <c r="A11" s="27" t="s">
        <v>17</v>
      </c>
      <c r="B11" s="27" t="s">
        <v>757</v>
      </c>
      <c r="C11" s="130">
        <v>41065</v>
      </c>
      <c r="D11" s="15" t="s">
        <v>717</v>
      </c>
      <c r="E11" s="15" t="s">
        <v>718</v>
      </c>
      <c r="F11" s="15" t="s">
        <v>850</v>
      </c>
      <c r="G11" s="15">
        <v>2</v>
      </c>
      <c r="H11" s="131">
        <v>4</v>
      </c>
      <c r="I11" s="15">
        <v>1</v>
      </c>
      <c r="J11" s="15" t="s">
        <v>223</v>
      </c>
      <c r="K11" s="19">
        <v>10607</v>
      </c>
      <c r="L11" s="15">
        <v>160</v>
      </c>
      <c r="M11" s="15">
        <v>64</v>
      </c>
      <c r="N11" s="19">
        <v>41003</v>
      </c>
      <c r="O11" s="15">
        <v>0</v>
      </c>
      <c r="P11" s="15" t="s">
        <v>851</v>
      </c>
      <c r="Q11" s="15">
        <v>1</v>
      </c>
      <c r="R11" s="15">
        <v>0</v>
      </c>
      <c r="S11" s="15">
        <v>55</v>
      </c>
      <c r="T11" s="15">
        <v>-20</v>
      </c>
      <c r="U11" s="15" t="s">
        <v>226</v>
      </c>
      <c r="V11" s="19">
        <v>41065</v>
      </c>
      <c r="W11" s="131">
        <v>3</v>
      </c>
      <c r="X11" s="15">
        <v>1</v>
      </c>
      <c r="Y11" s="131">
        <v>0</v>
      </c>
      <c r="Z11" s="131">
        <v>0</v>
      </c>
      <c r="AA11" s="32" t="s">
        <v>628</v>
      </c>
      <c r="AB11" s="32" t="s">
        <v>309</v>
      </c>
      <c r="AC11" s="15"/>
      <c r="AD11" s="32" t="s">
        <v>226</v>
      </c>
      <c r="AE11" s="32" t="s">
        <v>226</v>
      </c>
      <c r="AF11" s="15"/>
    </row>
    <row r="12" spans="1:33" s="113" customFormat="1" x14ac:dyDescent="0.2">
      <c r="A12" s="27" t="s">
        <v>18</v>
      </c>
      <c r="B12" s="27" t="s">
        <v>767</v>
      </c>
      <c r="C12" s="130">
        <v>41157</v>
      </c>
      <c r="D12" s="32" t="s">
        <v>852</v>
      </c>
      <c r="E12" s="32" t="s">
        <v>768</v>
      </c>
      <c r="F12" s="32" t="s">
        <v>853</v>
      </c>
      <c r="G12" s="15">
        <v>2</v>
      </c>
      <c r="H12" s="15">
        <v>0</v>
      </c>
      <c r="I12" s="15">
        <v>1</v>
      </c>
      <c r="J12" s="32" t="s">
        <v>227</v>
      </c>
      <c r="K12" s="19">
        <v>17259</v>
      </c>
      <c r="L12" s="15">
        <v>184</v>
      </c>
      <c r="M12" s="15">
        <v>96</v>
      </c>
      <c r="N12" s="19">
        <v>40652</v>
      </c>
      <c r="O12" s="15">
        <v>0</v>
      </c>
      <c r="P12" s="32" t="s">
        <v>253</v>
      </c>
      <c r="Q12" s="15">
        <v>1</v>
      </c>
      <c r="R12" s="15">
        <v>0</v>
      </c>
      <c r="S12" s="15">
        <v>92</v>
      </c>
      <c r="T12" s="15">
        <v>45</v>
      </c>
      <c r="U12" s="15" t="s">
        <v>226</v>
      </c>
      <c r="V12" s="19">
        <v>41157</v>
      </c>
      <c r="W12" s="131">
        <v>7</v>
      </c>
      <c r="X12" s="15">
        <v>0</v>
      </c>
      <c r="Y12" s="15">
        <v>0</v>
      </c>
      <c r="Z12" s="15">
        <v>0</v>
      </c>
      <c r="AA12" s="32" t="s">
        <v>628</v>
      </c>
      <c r="AB12" s="32" t="s">
        <v>309</v>
      </c>
      <c r="AC12" s="15"/>
      <c r="AD12" s="15"/>
      <c r="AE12" s="15"/>
      <c r="AF12" s="15"/>
    </row>
    <row r="13" spans="1:33" x14ac:dyDescent="0.2">
      <c r="A13" s="27" t="s">
        <v>19</v>
      </c>
      <c r="B13" s="27" t="s">
        <v>764</v>
      </c>
      <c r="C13" s="115">
        <v>41157</v>
      </c>
      <c r="D13" s="116" t="s">
        <v>765</v>
      </c>
      <c r="E13" s="116" t="s">
        <v>766</v>
      </c>
      <c r="F13" s="125" t="s">
        <v>854</v>
      </c>
      <c r="G13" s="117">
        <v>2</v>
      </c>
      <c r="H13" s="117">
        <v>5</v>
      </c>
      <c r="I13" s="117">
        <v>1</v>
      </c>
      <c r="J13" s="116" t="s">
        <v>227</v>
      </c>
      <c r="K13" s="115">
        <v>16316</v>
      </c>
      <c r="L13" s="117">
        <v>177</v>
      </c>
      <c r="M13" s="117">
        <v>80</v>
      </c>
      <c r="N13" s="119">
        <v>37408</v>
      </c>
      <c r="O13" s="7">
        <v>0</v>
      </c>
      <c r="P13" s="116" t="s">
        <v>253</v>
      </c>
      <c r="Q13" s="116">
        <v>1</v>
      </c>
      <c r="R13" s="116">
        <v>0</v>
      </c>
      <c r="S13" s="116">
        <v>48</v>
      </c>
      <c r="T13" s="117">
        <v>40</v>
      </c>
      <c r="U13" s="7" t="s">
        <v>226</v>
      </c>
      <c r="V13" s="115">
        <v>41157</v>
      </c>
      <c r="W13" s="7" t="s">
        <v>855</v>
      </c>
      <c r="X13" s="122">
        <v>0</v>
      </c>
      <c r="Y13" s="125" t="s">
        <v>310</v>
      </c>
      <c r="Z13" s="125" t="s">
        <v>313</v>
      </c>
      <c r="AA13" s="7" t="s">
        <v>856</v>
      </c>
      <c r="AB13" s="7" t="s">
        <v>327</v>
      </c>
      <c r="AC13" s="7"/>
      <c r="AD13" s="117"/>
      <c r="AE13" s="125" t="s">
        <v>857</v>
      </c>
      <c r="AF13" s="116"/>
      <c r="AG13" s="166"/>
    </row>
    <row r="14" spans="1:33" s="113" customFormat="1" x14ac:dyDescent="0.2">
      <c r="A14" s="27" t="s">
        <v>20</v>
      </c>
      <c r="B14" s="27" t="s">
        <v>770</v>
      </c>
      <c r="C14" s="130">
        <v>41192</v>
      </c>
      <c r="D14" s="32" t="s">
        <v>771</v>
      </c>
      <c r="E14" s="32" t="s">
        <v>772</v>
      </c>
      <c r="F14" s="32" t="s">
        <v>858</v>
      </c>
      <c r="G14" s="15">
        <v>1</v>
      </c>
      <c r="H14" s="15">
        <v>0</v>
      </c>
      <c r="I14" s="15">
        <v>4</v>
      </c>
      <c r="J14" s="32" t="s">
        <v>223</v>
      </c>
      <c r="K14" s="19">
        <v>21643</v>
      </c>
      <c r="L14" s="15">
        <v>168</v>
      </c>
      <c r="M14" s="15">
        <v>78</v>
      </c>
      <c r="N14" s="19">
        <v>38838</v>
      </c>
      <c r="O14" s="15">
        <v>0</v>
      </c>
      <c r="P14" s="32" t="s">
        <v>617</v>
      </c>
      <c r="Q14" s="15">
        <v>0</v>
      </c>
      <c r="R14" s="15">
        <v>0</v>
      </c>
      <c r="S14" s="32" t="s">
        <v>226</v>
      </c>
      <c r="T14" s="32" t="s">
        <v>226</v>
      </c>
      <c r="U14" s="15">
        <v>45</v>
      </c>
      <c r="V14" s="19">
        <v>41192</v>
      </c>
      <c r="W14" s="15">
        <v>1</v>
      </c>
      <c r="X14" s="15">
        <v>2</v>
      </c>
      <c r="Y14" s="15">
        <v>2</v>
      </c>
      <c r="Z14" s="15">
        <v>1</v>
      </c>
      <c r="AA14" s="15">
        <v>2.4159999999999999</v>
      </c>
      <c r="AB14" s="32" t="s">
        <v>307</v>
      </c>
      <c r="AC14" s="15"/>
      <c r="AD14" s="32" t="s">
        <v>339</v>
      </c>
      <c r="AE14" s="15"/>
      <c r="AF14" s="15"/>
    </row>
    <row r="15" spans="1:33" s="113" customFormat="1" x14ac:dyDescent="0.2">
      <c r="A15" s="27" t="s">
        <v>21</v>
      </c>
      <c r="B15" s="27" t="s">
        <v>773</v>
      </c>
      <c r="C15" s="130">
        <v>41207</v>
      </c>
      <c r="D15" s="32" t="s">
        <v>774</v>
      </c>
      <c r="E15" s="32" t="s">
        <v>775</v>
      </c>
      <c r="F15" s="15" t="s">
        <v>859</v>
      </c>
      <c r="G15" s="15">
        <v>2</v>
      </c>
      <c r="H15" s="15">
        <v>3</v>
      </c>
      <c r="I15" s="15">
        <v>1</v>
      </c>
      <c r="J15" s="32" t="s">
        <v>223</v>
      </c>
      <c r="K15" s="19">
        <v>17566</v>
      </c>
      <c r="L15" s="15">
        <v>158</v>
      </c>
      <c r="M15" s="15">
        <v>80</v>
      </c>
      <c r="N15" s="19">
        <v>38076</v>
      </c>
      <c r="O15" s="15">
        <v>0</v>
      </c>
      <c r="P15" s="32" t="s">
        <v>627</v>
      </c>
      <c r="Q15" s="15">
        <v>1</v>
      </c>
      <c r="R15" s="15">
        <v>0</v>
      </c>
      <c r="S15" s="15">
        <v>63</v>
      </c>
      <c r="T15" s="15">
        <v>65</v>
      </c>
      <c r="U15" s="32" t="s">
        <v>226</v>
      </c>
      <c r="V15" s="19">
        <v>41207</v>
      </c>
      <c r="W15" s="131" t="s">
        <v>860</v>
      </c>
      <c r="X15" s="15">
        <v>0</v>
      </c>
      <c r="Y15" s="32" t="s">
        <v>310</v>
      </c>
      <c r="Z15" s="32" t="s">
        <v>313</v>
      </c>
      <c r="AA15" s="32" t="s">
        <v>226</v>
      </c>
      <c r="AB15" s="32" t="s">
        <v>327</v>
      </c>
      <c r="AC15" s="15"/>
      <c r="AD15" s="15"/>
      <c r="AE15" s="32" t="s">
        <v>342</v>
      </c>
      <c r="AF15" s="15"/>
    </row>
    <row r="16" spans="1:33" x14ac:dyDescent="0.2">
      <c r="A16" s="27" t="s">
        <v>22</v>
      </c>
      <c r="B16" s="147" t="s">
        <v>779</v>
      </c>
      <c r="C16" s="115">
        <v>41290</v>
      </c>
      <c r="D16" s="116" t="s">
        <v>780</v>
      </c>
      <c r="E16" s="116" t="s">
        <v>781</v>
      </c>
      <c r="F16" s="125" t="s">
        <v>861</v>
      </c>
      <c r="G16" s="117">
        <v>1</v>
      </c>
      <c r="H16" s="117">
        <v>0</v>
      </c>
      <c r="I16" s="117">
        <v>1</v>
      </c>
      <c r="J16" s="116" t="s">
        <v>227</v>
      </c>
      <c r="K16" s="115">
        <v>18294</v>
      </c>
      <c r="L16" s="117">
        <v>182</v>
      </c>
      <c r="M16" s="117">
        <v>95</v>
      </c>
      <c r="N16" s="115">
        <v>36109</v>
      </c>
      <c r="O16" s="7">
        <v>0</v>
      </c>
      <c r="P16" s="116" t="s">
        <v>862</v>
      </c>
      <c r="Q16" s="7">
        <v>0</v>
      </c>
      <c r="R16" s="124">
        <v>0</v>
      </c>
      <c r="S16" s="116" t="s">
        <v>226</v>
      </c>
      <c r="T16" s="116" t="s">
        <v>226</v>
      </c>
      <c r="U16" s="116">
        <v>88</v>
      </c>
      <c r="V16" s="115">
        <v>41290</v>
      </c>
      <c r="W16" s="7">
        <v>7</v>
      </c>
      <c r="X16" s="121">
        <v>1</v>
      </c>
      <c r="Y16" s="117">
        <v>1</v>
      </c>
      <c r="Z16" s="117">
        <v>2</v>
      </c>
      <c r="AA16" s="116" t="s">
        <v>324</v>
      </c>
      <c r="AB16" s="116" t="s">
        <v>309</v>
      </c>
      <c r="AC16" s="7"/>
      <c r="AD16" s="7"/>
      <c r="AE16" s="116" t="s">
        <v>226</v>
      </c>
      <c r="AF16" s="116"/>
    </row>
    <row r="17" spans="1:32" s="113" customFormat="1" x14ac:dyDescent="0.2">
      <c r="A17" s="27" t="s">
        <v>23</v>
      </c>
      <c r="B17" s="147" t="s">
        <v>800</v>
      </c>
      <c r="C17" s="130">
        <v>41295</v>
      </c>
      <c r="D17" s="32" t="s">
        <v>801</v>
      </c>
      <c r="E17" s="32" t="s">
        <v>802</v>
      </c>
      <c r="F17" s="32" t="s">
        <v>863</v>
      </c>
      <c r="G17" s="15">
        <v>2</v>
      </c>
      <c r="H17" s="15">
        <v>0</v>
      </c>
      <c r="I17" s="15">
        <v>2</v>
      </c>
      <c r="J17" s="32" t="s">
        <v>227</v>
      </c>
      <c r="K17" s="19">
        <v>17996</v>
      </c>
      <c r="L17" s="15">
        <v>171</v>
      </c>
      <c r="M17" s="15">
        <v>107</v>
      </c>
      <c r="N17" s="19">
        <v>41295</v>
      </c>
      <c r="O17" s="15">
        <v>0</v>
      </c>
      <c r="P17" s="32" t="s">
        <v>864</v>
      </c>
      <c r="Q17" s="15">
        <v>1</v>
      </c>
      <c r="R17" s="15">
        <v>0</v>
      </c>
      <c r="S17" s="15">
        <v>68</v>
      </c>
      <c r="T17" s="15">
        <v>40</v>
      </c>
      <c r="U17" s="15" t="s">
        <v>226</v>
      </c>
      <c r="V17" s="19">
        <v>41295</v>
      </c>
      <c r="W17" s="32" t="s">
        <v>855</v>
      </c>
      <c r="X17" s="15">
        <v>0</v>
      </c>
      <c r="Y17" s="32">
        <v>0</v>
      </c>
      <c r="Z17" s="32">
        <v>0</v>
      </c>
      <c r="AA17" s="32" t="s">
        <v>628</v>
      </c>
      <c r="AB17" s="32" t="s">
        <v>309</v>
      </c>
      <c r="AC17" s="15"/>
      <c r="AD17" s="131"/>
      <c r="AE17" s="15"/>
      <c r="AF17" s="15"/>
    </row>
    <row r="18" spans="1:32" s="113" customFormat="1" x14ac:dyDescent="0.2">
      <c r="A18" s="27" t="s">
        <v>24</v>
      </c>
      <c r="B18" s="147" t="s">
        <v>782</v>
      </c>
      <c r="C18" s="130">
        <v>41310</v>
      </c>
      <c r="D18" s="131" t="s">
        <v>865</v>
      </c>
      <c r="E18" s="32" t="s">
        <v>783</v>
      </c>
      <c r="F18" s="32" t="s">
        <v>855</v>
      </c>
      <c r="G18" s="15">
        <v>2</v>
      </c>
      <c r="H18" s="15">
        <v>0</v>
      </c>
      <c r="I18" s="15">
        <v>2</v>
      </c>
      <c r="J18" s="32" t="s">
        <v>227</v>
      </c>
      <c r="K18" s="19">
        <v>17400</v>
      </c>
      <c r="L18" s="15">
        <v>187</v>
      </c>
      <c r="M18" s="15">
        <v>97</v>
      </c>
      <c r="N18" s="19">
        <v>41019</v>
      </c>
      <c r="O18" s="15">
        <v>1</v>
      </c>
      <c r="P18" s="32" t="s">
        <v>253</v>
      </c>
      <c r="Q18" s="15">
        <v>1</v>
      </c>
      <c r="R18" s="15">
        <v>0</v>
      </c>
      <c r="S18" s="15">
        <v>87</v>
      </c>
      <c r="T18" s="15">
        <v>60</v>
      </c>
      <c r="U18" s="32" t="s">
        <v>226</v>
      </c>
      <c r="V18" s="19">
        <v>41310</v>
      </c>
      <c r="W18" s="32" t="s">
        <v>855</v>
      </c>
      <c r="X18" s="15">
        <v>0</v>
      </c>
      <c r="Y18" s="32">
        <v>0</v>
      </c>
      <c r="Z18" s="32">
        <v>0</v>
      </c>
      <c r="AA18" s="32" t="s">
        <v>628</v>
      </c>
      <c r="AB18" s="32" t="s">
        <v>327</v>
      </c>
      <c r="AC18" s="15"/>
      <c r="AD18" s="32" t="s">
        <v>226</v>
      </c>
      <c r="AE18" s="32" t="s">
        <v>866</v>
      </c>
      <c r="AF18" s="15"/>
    </row>
    <row r="19" spans="1:32" x14ac:dyDescent="0.2">
      <c r="A19" s="27" t="s">
        <v>25</v>
      </c>
      <c r="B19" s="147" t="s">
        <v>817</v>
      </c>
      <c r="C19" s="115">
        <v>41332</v>
      </c>
      <c r="D19" s="116" t="s">
        <v>818</v>
      </c>
      <c r="E19" s="116" t="s">
        <v>819</v>
      </c>
      <c r="F19" s="125" t="s">
        <v>867</v>
      </c>
      <c r="G19" s="117">
        <v>1</v>
      </c>
      <c r="H19" s="117">
        <v>5</v>
      </c>
      <c r="I19" s="117">
        <v>1</v>
      </c>
      <c r="J19" s="116" t="s">
        <v>223</v>
      </c>
      <c r="K19" s="115">
        <v>15973</v>
      </c>
      <c r="L19" s="117">
        <v>158</v>
      </c>
      <c r="M19" s="117">
        <v>86</v>
      </c>
      <c r="N19" s="115">
        <v>36615</v>
      </c>
      <c r="O19" s="7">
        <v>1</v>
      </c>
      <c r="P19" s="116" t="s">
        <v>244</v>
      </c>
      <c r="Q19" s="7">
        <v>0</v>
      </c>
      <c r="R19" s="124">
        <v>0</v>
      </c>
      <c r="S19" s="116" t="s">
        <v>226</v>
      </c>
      <c r="T19" s="116" t="s">
        <v>226</v>
      </c>
      <c r="U19" s="116">
        <v>93</v>
      </c>
      <c r="V19" s="115">
        <v>41332</v>
      </c>
      <c r="W19" s="7">
        <v>7</v>
      </c>
      <c r="X19" s="121">
        <v>0</v>
      </c>
      <c r="Y19" s="117">
        <v>1</v>
      </c>
      <c r="Z19" s="117">
        <v>1</v>
      </c>
      <c r="AA19" s="117">
        <v>1.8220000000000001</v>
      </c>
      <c r="AB19" s="116" t="s">
        <v>309</v>
      </c>
      <c r="AC19" s="7"/>
      <c r="AD19" s="116" t="s">
        <v>226</v>
      </c>
      <c r="AE19" s="116" t="s">
        <v>226</v>
      </c>
      <c r="AF19" s="7"/>
    </row>
    <row r="20" spans="1:32" x14ac:dyDescent="0.2">
      <c r="A20" s="27" t="s">
        <v>26</v>
      </c>
      <c r="B20" s="7" t="s">
        <v>899</v>
      </c>
      <c r="C20" s="172">
        <v>41388</v>
      </c>
      <c r="D20" s="150" t="s">
        <v>878</v>
      </c>
      <c r="E20" s="151">
        <v>536108201</v>
      </c>
      <c r="F20" s="30" t="s">
        <v>929</v>
      </c>
      <c r="G20" s="15">
        <v>2</v>
      </c>
      <c r="H20" s="30" t="s">
        <v>929</v>
      </c>
      <c r="I20" s="15">
        <v>1</v>
      </c>
      <c r="J20" s="32" t="s">
        <v>223</v>
      </c>
      <c r="K20" s="6">
        <v>19671</v>
      </c>
      <c r="L20" s="15">
        <v>165</v>
      </c>
      <c r="M20" s="15">
        <v>76</v>
      </c>
      <c r="N20" s="19">
        <v>41066</v>
      </c>
      <c r="O20" s="7">
        <v>0</v>
      </c>
      <c r="P20" s="32" t="s">
        <v>864</v>
      </c>
      <c r="Q20" s="7">
        <v>1</v>
      </c>
      <c r="R20" s="15">
        <v>0</v>
      </c>
      <c r="S20" s="15">
        <v>53</v>
      </c>
      <c r="T20" s="15">
        <v>50</v>
      </c>
      <c r="U20" s="30" t="s">
        <v>226</v>
      </c>
      <c r="V20" s="6">
        <v>41389</v>
      </c>
      <c r="W20" s="32" t="s">
        <v>929</v>
      </c>
      <c r="X20" s="15">
        <v>0</v>
      </c>
      <c r="Y20" s="32">
        <v>0</v>
      </c>
      <c r="Z20" s="32">
        <v>0</v>
      </c>
      <c r="AA20" s="32" t="s">
        <v>226</v>
      </c>
      <c r="AB20" s="32" t="s">
        <v>309</v>
      </c>
      <c r="AC20" s="7"/>
      <c r="AD20" s="7"/>
      <c r="AE20" s="7"/>
      <c r="AF20" s="7"/>
    </row>
    <row r="21" spans="1:32" x14ac:dyDescent="0.2">
      <c r="A21" s="27" t="s">
        <v>27</v>
      </c>
      <c r="B21" s="7" t="s">
        <v>900</v>
      </c>
      <c r="C21" s="149">
        <v>41437</v>
      </c>
      <c r="D21" s="150" t="s">
        <v>879</v>
      </c>
      <c r="E21" s="151">
        <v>425818414</v>
      </c>
      <c r="F21" s="30" t="s">
        <v>931</v>
      </c>
      <c r="G21" s="7">
        <v>2</v>
      </c>
      <c r="H21" s="7">
        <v>3</v>
      </c>
      <c r="I21" s="7">
        <v>1</v>
      </c>
      <c r="J21" s="30" t="s">
        <v>223</v>
      </c>
      <c r="K21" s="6">
        <v>15571</v>
      </c>
      <c r="L21" s="7">
        <v>158</v>
      </c>
      <c r="M21" s="7">
        <v>71</v>
      </c>
      <c r="N21" s="6">
        <v>40941</v>
      </c>
      <c r="O21" s="7">
        <v>0</v>
      </c>
      <c r="P21" s="133" t="s">
        <v>253</v>
      </c>
      <c r="Q21" s="7">
        <v>1</v>
      </c>
      <c r="R21" s="30">
        <v>0</v>
      </c>
      <c r="S21" s="132">
        <v>38</v>
      </c>
      <c r="T21" s="30">
        <v>40</v>
      </c>
      <c r="U21" s="30" t="s">
        <v>226</v>
      </c>
      <c r="V21" s="133">
        <v>41437</v>
      </c>
      <c r="W21" s="30">
        <v>6</v>
      </c>
      <c r="X21" s="15">
        <v>0</v>
      </c>
      <c r="Y21" s="7">
        <v>0</v>
      </c>
      <c r="Z21" s="7">
        <v>0</v>
      </c>
      <c r="AA21" s="30" t="s">
        <v>226</v>
      </c>
      <c r="AB21" s="116" t="s">
        <v>309</v>
      </c>
      <c r="AC21" s="15"/>
      <c r="AD21" s="7"/>
      <c r="AE21" s="116"/>
      <c r="AF21" s="7"/>
    </row>
    <row r="22" spans="1:32" x14ac:dyDescent="0.2">
      <c r="A22" s="27" t="s">
        <v>28</v>
      </c>
      <c r="B22" s="7" t="s">
        <v>901</v>
      </c>
      <c r="C22" s="149">
        <v>41443</v>
      </c>
      <c r="D22" s="150" t="s">
        <v>880</v>
      </c>
      <c r="E22" s="151">
        <v>510327146</v>
      </c>
      <c r="F22" s="173" t="s">
        <v>940</v>
      </c>
      <c r="G22" s="15">
        <v>1</v>
      </c>
      <c r="H22" s="15">
        <v>0</v>
      </c>
      <c r="I22" s="15">
        <v>1</v>
      </c>
      <c r="J22" s="32" t="s">
        <v>227</v>
      </c>
      <c r="K22" s="6">
        <v>18714</v>
      </c>
      <c r="L22" s="15">
        <v>182</v>
      </c>
      <c r="M22" s="15">
        <v>85</v>
      </c>
      <c r="N22" s="6">
        <v>41256</v>
      </c>
      <c r="O22" s="15">
        <v>0</v>
      </c>
      <c r="P22" s="32" t="s">
        <v>932</v>
      </c>
      <c r="Q22" s="15">
        <v>0</v>
      </c>
      <c r="R22" s="32">
        <v>0</v>
      </c>
      <c r="S22" s="30" t="s">
        <v>226</v>
      </c>
      <c r="T22" s="30" t="s">
        <v>226</v>
      </c>
      <c r="U22" s="7">
        <v>65</v>
      </c>
      <c r="V22" s="6">
        <v>41437</v>
      </c>
      <c r="W22" s="32" t="s">
        <v>855</v>
      </c>
      <c r="X22" s="15">
        <v>0</v>
      </c>
      <c r="Y22" s="32">
        <v>0</v>
      </c>
      <c r="Z22" s="32">
        <v>0</v>
      </c>
      <c r="AA22" s="32" t="s">
        <v>628</v>
      </c>
      <c r="AB22" s="32" t="s">
        <v>309</v>
      </c>
      <c r="AC22" s="7"/>
      <c r="AD22" s="7"/>
      <c r="AE22" s="7"/>
      <c r="AF22" s="7"/>
    </row>
    <row r="23" spans="1:32" x14ac:dyDescent="0.2">
      <c r="A23" s="27" t="s">
        <v>29</v>
      </c>
      <c r="B23" s="7" t="s">
        <v>902</v>
      </c>
      <c r="C23" s="149">
        <v>41450</v>
      </c>
      <c r="D23" s="150" t="s">
        <v>881</v>
      </c>
      <c r="E23" s="151">
        <v>405820430</v>
      </c>
      <c r="F23" s="30" t="s">
        <v>929</v>
      </c>
      <c r="G23" s="131">
        <v>2</v>
      </c>
      <c r="H23" s="30" t="s">
        <v>929</v>
      </c>
      <c r="I23" s="15">
        <v>1</v>
      </c>
      <c r="J23" s="32" t="s">
        <v>223</v>
      </c>
      <c r="K23" s="6">
        <v>14843</v>
      </c>
      <c r="L23" s="15">
        <v>176</v>
      </c>
      <c r="M23" s="15">
        <v>90</v>
      </c>
      <c r="N23" s="6">
        <v>41416</v>
      </c>
      <c r="O23" s="15">
        <v>0</v>
      </c>
      <c r="P23" s="32" t="s">
        <v>253</v>
      </c>
      <c r="Q23" s="15">
        <v>1</v>
      </c>
      <c r="R23" s="32">
        <v>0</v>
      </c>
      <c r="S23" s="92">
        <v>65</v>
      </c>
      <c r="T23" s="32">
        <v>40</v>
      </c>
      <c r="U23" s="30" t="s">
        <v>226</v>
      </c>
      <c r="V23" s="6">
        <v>41450</v>
      </c>
      <c r="W23" s="32" t="s">
        <v>929</v>
      </c>
      <c r="X23" s="15">
        <v>0</v>
      </c>
      <c r="Y23" s="32">
        <v>0</v>
      </c>
      <c r="Z23" s="32">
        <v>0</v>
      </c>
      <c r="AA23" s="32" t="s">
        <v>226</v>
      </c>
      <c r="AB23" s="116" t="s">
        <v>309</v>
      </c>
      <c r="AC23" s="7"/>
      <c r="AD23" s="7"/>
      <c r="AE23" s="7"/>
      <c r="AF23" s="7"/>
    </row>
    <row r="24" spans="1:32" x14ac:dyDescent="0.2">
      <c r="A24" s="27" t="s">
        <v>30</v>
      </c>
      <c r="B24" s="7" t="s">
        <v>903</v>
      </c>
      <c r="C24" s="149">
        <v>41449</v>
      </c>
      <c r="D24" s="150" t="s">
        <v>882</v>
      </c>
      <c r="E24" s="151">
        <v>425801475</v>
      </c>
      <c r="F24" s="173" t="s">
        <v>941</v>
      </c>
      <c r="G24" s="131">
        <v>2</v>
      </c>
      <c r="H24" s="7">
        <v>0</v>
      </c>
      <c r="I24" s="15">
        <v>1</v>
      </c>
      <c r="J24" s="32" t="s">
        <v>223</v>
      </c>
      <c r="K24" s="6">
        <v>15554</v>
      </c>
      <c r="L24" s="15">
        <v>166</v>
      </c>
      <c r="M24" s="15">
        <v>78</v>
      </c>
      <c r="N24" s="6">
        <v>40941</v>
      </c>
      <c r="O24" s="15">
        <v>0</v>
      </c>
      <c r="P24" s="32" t="s">
        <v>253</v>
      </c>
      <c r="Q24" s="15">
        <v>1</v>
      </c>
      <c r="R24" s="32">
        <v>0</v>
      </c>
      <c r="S24" s="92">
        <v>67</v>
      </c>
      <c r="T24" s="32">
        <v>45</v>
      </c>
      <c r="U24" s="32" t="s">
        <v>226</v>
      </c>
      <c r="V24" s="6">
        <v>41449</v>
      </c>
      <c r="W24" s="32" t="s">
        <v>855</v>
      </c>
      <c r="X24" s="15">
        <v>0</v>
      </c>
      <c r="Y24" s="32">
        <v>0</v>
      </c>
      <c r="Z24" s="32">
        <v>0</v>
      </c>
      <c r="AA24" s="32" t="s">
        <v>226</v>
      </c>
      <c r="AB24" s="32" t="s">
        <v>309</v>
      </c>
      <c r="AC24" s="7"/>
      <c r="AD24" s="7"/>
      <c r="AE24" s="7"/>
      <c r="AF24" s="7"/>
    </row>
    <row r="25" spans="1:32" x14ac:dyDescent="0.2">
      <c r="A25" s="27" t="s">
        <v>31</v>
      </c>
      <c r="B25" s="7" t="s">
        <v>908</v>
      </c>
      <c r="C25" s="149">
        <v>41537</v>
      </c>
      <c r="D25" s="150" t="s">
        <v>888</v>
      </c>
      <c r="E25" s="151">
        <v>311109444</v>
      </c>
      <c r="F25" s="30" t="s">
        <v>933</v>
      </c>
      <c r="G25" s="131">
        <v>2</v>
      </c>
      <c r="H25" s="7">
        <v>0</v>
      </c>
      <c r="I25" s="15">
        <v>1</v>
      </c>
      <c r="J25" s="32" t="s">
        <v>227</v>
      </c>
      <c r="K25" s="6">
        <v>11636</v>
      </c>
      <c r="L25" s="15">
        <v>182</v>
      </c>
      <c r="M25" s="15">
        <v>80</v>
      </c>
      <c r="N25" s="6">
        <v>40780</v>
      </c>
      <c r="O25" s="15">
        <v>0</v>
      </c>
      <c r="P25" s="32" t="s">
        <v>253</v>
      </c>
      <c r="Q25" s="15">
        <v>1</v>
      </c>
      <c r="R25" s="32">
        <v>0</v>
      </c>
      <c r="S25" s="92">
        <v>70</v>
      </c>
      <c r="T25" s="32">
        <v>40</v>
      </c>
      <c r="U25" s="32" t="s">
        <v>226</v>
      </c>
      <c r="V25" s="6">
        <v>41536</v>
      </c>
      <c r="W25" s="32" t="s">
        <v>855</v>
      </c>
      <c r="X25" s="15">
        <v>0</v>
      </c>
      <c r="Y25" s="32">
        <v>0</v>
      </c>
      <c r="Z25" s="32">
        <v>0</v>
      </c>
      <c r="AA25" s="32" t="s">
        <v>226</v>
      </c>
      <c r="AB25" s="116" t="s">
        <v>309</v>
      </c>
      <c r="AC25" s="7"/>
      <c r="AD25" s="7"/>
      <c r="AE25" s="7"/>
      <c r="AF25" s="7"/>
    </row>
    <row r="26" spans="1:32" x14ac:dyDescent="0.2">
      <c r="A26" s="129" t="s">
        <v>32</v>
      </c>
    </row>
    <row r="27" spans="1:32" x14ac:dyDescent="0.2">
      <c r="A27" s="27" t="s">
        <v>84</v>
      </c>
    </row>
    <row r="28" spans="1:32" x14ac:dyDescent="0.2">
      <c r="A28" s="27" t="s">
        <v>87</v>
      </c>
    </row>
    <row r="29" spans="1:32" x14ac:dyDescent="0.2">
      <c r="A29" s="27" t="s">
        <v>90</v>
      </c>
    </row>
    <row r="30" spans="1:32" x14ac:dyDescent="0.2">
      <c r="A30" s="27" t="s">
        <v>94</v>
      </c>
    </row>
    <row r="31" spans="1:32" x14ac:dyDescent="0.2">
      <c r="A31" s="27" t="s">
        <v>97</v>
      </c>
    </row>
    <row r="32" spans="1:32" x14ac:dyDescent="0.2">
      <c r="A32" s="27" t="s">
        <v>116</v>
      </c>
    </row>
    <row r="33" spans="1:1" x14ac:dyDescent="0.2">
      <c r="A33" s="27" t="s">
        <v>117</v>
      </c>
    </row>
    <row r="34" spans="1:1" x14ac:dyDescent="0.2">
      <c r="A34" s="27" t="s">
        <v>118</v>
      </c>
    </row>
    <row r="35" spans="1:1" x14ac:dyDescent="0.2">
      <c r="A35" s="27" t="s">
        <v>122</v>
      </c>
    </row>
    <row r="36" spans="1:1" x14ac:dyDescent="0.2">
      <c r="A36" s="27" t="s">
        <v>123</v>
      </c>
    </row>
    <row r="37" spans="1:1" x14ac:dyDescent="0.2">
      <c r="A37" s="27" t="s">
        <v>125</v>
      </c>
    </row>
    <row r="38" spans="1:1" x14ac:dyDescent="0.2">
      <c r="A38" s="27" t="s">
        <v>176</v>
      </c>
    </row>
    <row r="39" spans="1:1" x14ac:dyDescent="0.2">
      <c r="A39" s="27" t="s">
        <v>678</v>
      </c>
    </row>
    <row r="40" spans="1:1" x14ac:dyDescent="0.2">
      <c r="A40" s="27" t="s">
        <v>684</v>
      </c>
    </row>
    <row r="41" spans="1:1" x14ac:dyDescent="0.2">
      <c r="A41" s="27" t="s">
        <v>711</v>
      </c>
    </row>
    <row r="42" spans="1:1" x14ac:dyDescent="0.2">
      <c r="A42" s="27" t="s">
        <v>423</v>
      </c>
    </row>
    <row r="43" spans="1:1" x14ac:dyDescent="0.2">
      <c r="A43" s="27" t="s">
        <v>712</v>
      </c>
    </row>
    <row r="44" spans="1:1" x14ac:dyDescent="0.2">
      <c r="A44" s="27" t="s">
        <v>713</v>
      </c>
    </row>
    <row r="45" spans="1:1" x14ac:dyDescent="0.2">
      <c r="A45" s="27" t="s">
        <v>714</v>
      </c>
    </row>
    <row r="46" spans="1:1" x14ac:dyDescent="0.2">
      <c r="A46" s="27" t="s">
        <v>177</v>
      </c>
    </row>
  </sheetData>
  <autoFilter ref="A1:BD46"/>
  <phoneticPr fontId="16" type="noConversion"/>
  <pageMargins left="0.78740157499999996" right="0.78740157499999996" top="0.984251969" bottom="0.984251969" header="0.4921259845" footer="0.4921259845"/>
  <pageSetup paperSize="9" orientation="portrait" horizontalDpi="300" verticalDpi="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2"/>
  <sheetViews>
    <sheetView tabSelected="1" topLeftCell="A16" workbookViewId="0">
      <selection activeCell="A30" sqref="A30:I53"/>
    </sheetView>
  </sheetViews>
  <sheetFormatPr defaultColWidth="8.85546875" defaultRowHeight="12.75" x14ac:dyDescent="0.2"/>
  <cols>
    <col min="1" max="1" width="8.85546875" style="8"/>
    <col min="2" max="2" width="12.7109375" style="8" customWidth="1"/>
    <col min="3" max="3" width="12.140625" style="8" customWidth="1"/>
    <col min="4" max="4" width="22" style="8" customWidth="1"/>
    <col min="5" max="5" width="12.140625" style="8" customWidth="1"/>
    <col min="6" max="7" width="17.85546875" style="8" customWidth="1"/>
    <col min="8" max="8" width="8.85546875" style="8"/>
    <col min="9" max="9" width="10" style="8" customWidth="1"/>
    <col min="10" max="10" width="11.85546875" style="8" customWidth="1"/>
    <col min="11" max="16384" width="8.85546875" style="8"/>
  </cols>
  <sheetData>
    <row r="1" spans="1:10" ht="93.75" customHeight="1" x14ac:dyDescent="0.2">
      <c r="A1" s="1" t="s">
        <v>0</v>
      </c>
      <c r="B1" s="1"/>
      <c r="C1" s="2" t="s">
        <v>1</v>
      </c>
      <c r="D1" s="1" t="s">
        <v>2</v>
      </c>
      <c r="E1" s="1" t="s">
        <v>3</v>
      </c>
      <c r="F1" s="1" t="s">
        <v>4</v>
      </c>
      <c r="G1" s="1"/>
      <c r="H1" s="9" t="s">
        <v>100</v>
      </c>
    </row>
    <row r="2" spans="1:10" s="113" customFormat="1" x14ac:dyDescent="0.2">
      <c r="A2" s="15"/>
      <c r="B2" s="147" t="s">
        <v>784</v>
      </c>
      <c r="C2" s="31">
        <v>41291</v>
      </c>
      <c r="D2" s="168" t="s">
        <v>785</v>
      </c>
      <c r="E2" s="15" t="s">
        <v>786</v>
      </c>
      <c r="F2" s="15" t="s">
        <v>787</v>
      </c>
      <c r="G2" s="32" t="s">
        <v>910</v>
      </c>
      <c r="H2" s="15">
        <v>2</v>
      </c>
    </row>
    <row r="3" spans="1:10" s="113" customFormat="1" x14ac:dyDescent="0.2">
      <c r="A3" s="15"/>
      <c r="B3" s="147" t="s">
        <v>791</v>
      </c>
      <c r="C3" s="31">
        <v>41281</v>
      </c>
      <c r="D3" s="168" t="s">
        <v>792</v>
      </c>
      <c r="E3" s="15" t="s">
        <v>793</v>
      </c>
      <c r="F3" s="15" t="s">
        <v>794</v>
      </c>
      <c r="G3" s="32" t="s">
        <v>910</v>
      </c>
      <c r="H3" s="15">
        <v>1</v>
      </c>
    </row>
    <row r="4" spans="1:10" s="113" customFormat="1" x14ac:dyDescent="0.2">
      <c r="A4" s="15"/>
      <c r="B4" s="147" t="s">
        <v>797</v>
      </c>
      <c r="C4" s="31">
        <v>41290</v>
      </c>
      <c r="D4" s="168" t="s">
        <v>798</v>
      </c>
      <c r="E4" s="15" t="s">
        <v>799</v>
      </c>
      <c r="F4" s="15" t="s">
        <v>769</v>
      </c>
      <c r="G4" s="32" t="s">
        <v>910</v>
      </c>
      <c r="H4" s="15">
        <v>1</v>
      </c>
    </row>
    <row r="5" spans="1:10" s="113" customFormat="1" x14ac:dyDescent="0.2">
      <c r="A5" s="15"/>
      <c r="B5" s="147" t="s">
        <v>803</v>
      </c>
      <c r="C5" s="31">
        <v>41290</v>
      </c>
      <c r="D5" s="168" t="s">
        <v>804</v>
      </c>
      <c r="E5" s="15" t="s">
        <v>805</v>
      </c>
      <c r="F5" s="15" t="s">
        <v>806</v>
      </c>
      <c r="G5" s="32" t="s">
        <v>910</v>
      </c>
      <c r="H5" s="15">
        <v>2</v>
      </c>
    </row>
    <row r="6" spans="1:10" x14ac:dyDescent="0.2">
      <c r="A6" s="15"/>
      <c r="B6" s="169" t="s">
        <v>891</v>
      </c>
      <c r="C6" s="149">
        <v>41361</v>
      </c>
      <c r="D6" s="150" t="s">
        <v>868</v>
      </c>
      <c r="E6" s="151">
        <v>5556062358</v>
      </c>
      <c r="F6" s="150" t="s">
        <v>769</v>
      </c>
      <c r="G6" s="150" t="s">
        <v>921</v>
      </c>
      <c r="H6" s="15">
        <v>1</v>
      </c>
      <c r="I6" s="178"/>
    </row>
    <row r="7" spans="1:10" x14ac:dyDescent="0.2">
      <c r="A7" s="174"/>
      <c r="B7" s="175" t="s">
        <v>892</v>
      </c>
      <c r="C7" s="172">
        <v>41367</v>
      </c>
      <c r="D7" s="176" t="s">
        <v>869</v>
      </c>
      <c r="E7" s="177">
        <v>5462243336</v>
      </c>
      <c r="F7" s="176" t="s">
        <v>769</v>
      </c>
      <c r="G7" s="176" t="s">
        <v>921</v>
      </c>
      <c r="H7" s="174">
        <v>1</v>
      </c>
      <c r="I7" s="178" t="s">
        <v>942</v>
      </c>
    </row>
    <row r="8" spans="1:10" x14ac:dyDescent="0.2">
      <c r="A8" s="15"/>
      <c r="B8" s="169" t="s">
        <v>893</v>
      </c>
      <c r="C8" s="149">
        <v>41373</v>
      </c>
      <c r="D8" s="150" t="s">
        <v>870</v>
      </c>
      <c r="E8" s="151">
        <v>420316434</v>
      </c>
      <c r="F8" s="150" t="s">
        <v>280</v>
      </c>
      <c r="G8" s="150" t="s">
        <v>939</v>
      </c>
      <c r="H8" s="15">
        <v>2</v>
      </c>
      <c r="I8" s="178"/>
    </row>
    <row r="9" spans="1:10" x14ac:dyDescent="0.2">
      <c r="A9" s="15"/>
      <c r="B9" s="169" t="s">
        <v>894</v>
      </c>
      <c r="C9" s="149">
        <v>41373</v>
      </c>
      <c r="D9" s="150" t="s">
        <v>871</v>
      </c>
      <c r="E9" s="151">
        <v>395130452</v>
      </c>
      <c r="F9" s="150" t="s">
        <v>872</v>
      </c>
      <c r="G9" s="150" t="s">
        <v>921</v>
      </c>
      <c r="H9" s="15">
        <v>1</v>
      </c>
      <c r="I9" s="178"/>
    </row>
    <row r="10" spans="1:10" x14ac:dyDescent="0.2">
      <c r="A10" s="174"/>
      <c r="B10" s="175" t="s">
        <v>895</v>
      </c>
      <c r="C10" s="172">
        <v>41381</v>
      </c>
      <c r="D10" s="176" t="s">
        <v>873</v>
      </c>
      <c r="E10" s="177">
        <v>446113446</v>
      </c>
      <c r="F10" s="176" t="s">
        <v>872</v>
      </c>
      <c r="G10" s="176" t="s">
        <v>921</v>
      </c>
      <c r="H10" s="174">
        <v>1</v>
      </c>
      <c r="I10" s="178" t="s">
        <v>942</v>
      </c>
    </row>
    <row r="11" spans="1:10" x14ac:dyDescent="0.2">
      <c r="A11" s="174"/>
      <c r="B11" s="175" t="s">
        <v>896</v>
      </c>
      <c r="C11" s="172">
        <v>41382</v>
      </c>
      <c r="D11" s="176" t="s">
        <v>874</v>
      </c>
      <c r="E11" s="177">
        <v>465723412</v>
      </c>
      <c r="F11" s="176" t="s">
        <v>875</v>
      </c>
      <c r="G11" s="176" t="s">
        <v>921</v>
      </c>
      <c r="H11" s="174">
        <v>1</v>
      </c>
      <c r="I11" s="178" t="s">
        <v>942</v>
      </c>
    </row>
    <row r="12" spans="1:10" x14ac:dyDescent="0.2">
      <c r="A12" s="15"/>
      <c r="B12" s="169" t="s">
        <v>897</v>
      </c>
      <c r="C12" s="149">
        <v>41383</v>
      </c>
      <c r="D12" s="150" t="s">
        <v>876</v>
      </c>
      <c r="E12" s="151">
        <v>395308414</v>
      </c>
      <c r="F12" s="150" t="s">
        <v>806</v>
      </c>
      <c r="G12" s="150" t="s">
        <v>910</v>
      </c>
      <c r="H12" s="15">
        <v>2</v>
      </c>
    </row>
    <row r="13" spans="1:10" x14ac:dyDescent="0.2">
      <c r="A13" s="174"/>
      <c r="B13" s="175" t="s">
        <v>898</v>
      </c>
      <c r="C13" s="172">
        <v>41387</v>
      </c>
      <c r="D13" s="180" t="s">
        <v>963</v>
      </c>
      <c r="E13" s="177">
        <v>6112270054</v>
      </c>
      <c r="F13" s="176" t="s">
        <v>877</v>
      </c>
      <c r="G13" s="176" t="s">
        <v>921</v>
      </c>
      <c r="H13" s="174">
        <v>1</v>
      </c>
      <c r="I13" s="178" t="s">
        <v>942</v>
      </c>
    </row>
    <row r="14" spans="1:10" x14ac:dyDescent="0.2">
      <c r="A14" s="174"/>
      <c r="B14" s="175" t="s">
        <v>899</v>
      </c>
      <c r="C14" s="172">
        <v>41389</v>
      </c>
      <c r="D14" s="176" t="s">
        <v>878</v>
      </c>
      <c r="E14" s="177">
        <v>536108201</v>
      </c>
      <c r="F14" s="176" t="s">
        <v>877</v>
      </c>
      <c r="G14" s="176" t="s">
        <v>921</v>
      </c>
      <c r="H14" s="174">
        <v>1</v>
      </c>
      <c r="I14" s="178" t="s">
        <v>942</v>
      </c>
      <c r="J14" s="178" t="s">
        <v>943</v>
      </c>
    </row>
    <row r="15" spans="1:10" x14ac:dyDescent="0.2">
      <c r="A15" s="7"/>
      <c r="B15" s="169" t="s">
        <v>900</v>
      </c>
      <c r="C15" s="149">
        <v>41438</v>
      </c>
      <c r="D15" s="170" t="s">
        <v>879</v>
      </c>
      <c r="E15" s="151">
        <v>425818414</v>
      </c>
      <c r="F15" s="150" t="s">
        <v>769</v>
      </c>
      <c r="G15" s="150" t="s">
        <v>930</v>
      </c>
      <c r="H15" s="7">
        <v>2</v>
      </c>
    </row>
    <row r="16" spans="1:10" x14ac:dyDescent="0.2">
      <c r="A16" s="7"/>
      <c r="B16" s="169" t="s">
        <v>901</v>
      </c>
      <c r="C16" s="31">
        <v>41437</v>
      </c>
      <c r="D16" s="170" t="s">
        <v>880</v>
      </c>
      <c r="E16" s="151">
        <v>510327146</v>
      </c>
      <c r="F16" s="150" t="s">
        <v>778</v>
      </c>
      <c r="G16" s="150" t="s">
        <v>930</v>
      </c>
      <c r="H16" s="7">
        <v>1</v>
      </c>
    </row>
    <row r="17" spans="1:8" x14ac:dyDescent="0.2">
      <c r="A17" s="7"/>
      <c r="B17" s="169" t="s">
        <v>902</v>
      </c>
      <c r="C17" s="31">
        <v>41450</v>
      </c>
      <c r="D17" s="170" t="s">
        <v>881</v>
      </c>
      <c r="E17" s="151">
        <v>405820430</v>
      </c>
      <c r="F17" s="150" t="s">
        <v>778</v>
      </c>
      <c r="G17" s="150" t="s">
        <v>930</v>
      </c>
      <c r="H17" s="7">
        <v>2</v>
      </c>
    </row>
    <row r="18" spans="1:8" x14ac:dyDescent="0.2">
      <c r="A18" s="7"/>
      <c r="B18" s="169" t="s">
        <v>903</v>
      </c>
      <c r="C18" s="31">
        <v>41449</v>
      </c>
      <c r="D18" s="170" t="s">
        <v>882</v>
      </c>
      <c r="E18" s="151">
        <v>425801475</v>
      </c>
      <c r="F18" s="150" t="s">
        <v>778</v>
      </c>
      <c r="G18" s="150" t="s">
        <v>930</v>
      </c>
      <c r="H18" s="7">
        <v>2</v>
      </c>
    </row>
    <row r="19" spans="1:8" x14ac:dyDescent="0.2">
      <c r="A19" s="7"/>
      <c r="B19" s="169" t="s">
        <v>904</v>
      </c>
      <c r="C19" s="149">
        <v>41451</v>
      </c>
      <c r="D19" s="170" t="s">
        <v>883</v>
      </c>
      <c r="E19" s="151">
        <v>475518034</v>
      </c>
      <c r="F19" s="150" t="s">
        <v>769</v>
      </c>
      <c r="G19" s="150" t="s">
        <v>921</v>
      </c>
      <c r="H19" s="7">
        <v>2</v>
      </c>
    </row>
    <row r="20" spans="1:8" x14ac:dyDescent="0.2">
      <c r="A20" s="7"/>
      <c r="B20" s="169" t="s">
        <v>905</v>
      </c>
      <c r="C20" s="149">
        <v>41521</v>
      </c>
      <c r="D20" s="170" t="s">
        <v>884</v>
      </c>
      <c r="E20" s="151">
        <v>440525457</v>
      </c>
      <c r="F20" s="150" t="s">
        <v>816</v>
      </c>
      <c r="G20" s="150" t="s">
        <v>921</v>
      </c>
      <c r="H20" s="7">
        <v>2</v>
      </c>
    </row>
    <row r="21" spans="1:8" x14ac:dyDescent="0.2">
      <c r="A21" s="7"/>
      <c r="B21" s="169" t="s">
        <v>906</v>
      </c>
      <c r="C21" s="149">
        <v>41522</v>
      </c>
      <c r="D21" s="170" t="s">
        <v>885</v>
      </c>
      <c r="E21" s="151">
        <v>365813408</v>
      </c>
      <c r="F21" s="150" t="s">
        <v>886</v>
      </c>
      <c r="G21" s="150" t="s">
        <v>910</v>
      </c>
      <c r="H21" s="7">
        <v>1</v>
      </c>
    </row>
    <row r="22" spans="1:8" x14ac:dyDescent="0.2">
      <c r="A22" s="7"/>
      <c r="B22" s="169" t="s">
        <v>907</v>
      </c>
      <c r="C22" s="149">
        <v>41528</v>
      </c>
      <c r="D22" s="170" t="s">
        <v>887</v>
      </c>
      <c r="E22" s="151">
        <v>525322143</v>
      </c>
      <c r="F22" s="30"/>
      <c r="G22" s="30" t="s">
        <v>921</v>
      </c>
      <c r="H22" s="7">
        <v>1</v>
      </c>
    </row>
    <row r="23" spans="1:8" x14ac:dyDescent="0.2">
      <c r="A23" s="7"/>
      <c r="B23" s="169" t="s">
        <v>908</v>
      </c>
      <c r="C23" s="149">
        <v>41537</v>
      </c>
      <c r="D23" s="170" t="s">
        <v>888</v>
      </c>
      <c r="E23" s="151">
        <v>311109444</v>
      </c>
      <c r="F23" s="150" t="s">
        <v>889</v>
      </c>
      <c r="G23" s="150" t="s">
        <v>930</v>
      </c>
      <c r="H23" s="7">
        <v>2</v>
      </c>
    </row>
    <row r="24" spans="1:8" x14ac:dyDescent="0.2">
      <c r="A24" s="7"/>
      <c r="B24" s="169" t="s">
        <v>909</v>
      </c>
      <c r="C24" s="149">
        <v>41544</v>
      </c>
      <c r="D24" s="170" t="s">
        <v>890</v>
      </c>
      <c r="E24" s="151">
        <v>350927116</v>
      </c>
      <c r="F24" s="150" t="s">
        <v>758</v>
      </c>
      <c r="G24" s="150" t="s">
        <v>910</v>
      </c>
      <c r="H24" s="7">
        <v>2</v>
      </c>
    </row>
    <row r="29" spans="1:8" x14ac:dyDescent="0.2">
      <c r="A29" s="179" t="s">
        <v>962</v>
      </c>
      <c r="D29" s="178"/>
    </row>
    <row r="30" spans="1:8" x14ac:dyDescent="0.2">
      <c r="A30" s="7"/>
      <c r="B30" s="7" t="s">
        <v>944</v>
      </c>
      <c r="C30" s="6">
        <v>41571</v>
      </c>
      <c r="D30" s="30" t="s">
        <v>945</v>
      </c>
      <c r="E30" s="7" t="s">
        <v>946</v>
      </c>
      <c r="F30" s="150" t="s">
        <v>816</v>
      </c>
      <c r="G30" s="7"/>
      <c r="H30" s="7"/>
    </row>
    <row r="31" spans="1:8" x14ac:dyDescent="0.2">
      <c r="A31" s="7"/>
      <c r="B31" s="7" t="s">
        <v>947</v>
      </c>
      <c r="C31" s="6">
        <v>41577</v>
      </c>
      <c r="D31" s="30" t="s">
        <v>948</v>
      </c>
      <c r="E31" s="7" t="s">
        <v>949</v>
      </c>
      <c r="F31" s="150" t="s">
        <v>769</v>
      </c>
      <c r="G31" s="7"/>
      <c r="H31" s="7"/>
    </row>
    <row r="32" spans="1:8" x14ac:dyDescent="0.2">
      <c r="A32" s="7"/>
      <c r="B32" s="7" t="s">
        <v>950</v>
      </c>
      <c r="C32" s="6">
        <v>41577</v>
      </c>
      <c r="D32" s="30" t="s">
        <v>951</v>
      </c>
      <c r="E32" s="7" t="s">
        <v>952</v>
      </c>
      <c r="F32" s="150" t="s">
        <v>953</v>
      </c>
      <c r="G32" s="7"/>
      <c r="H32" s="7"/>
    </row>
    <row r="33" spans="1:16" x14ac:dyDescent="0.2">
      <c r="A33" s="7"/>
      <c r="B33" s="7" t="s">
        <v>954</v>
      </c>
      <c r="C33" s="6">
        <v>41583</v>
      </c>
      <c r="D33" s="30" t="s">
        <v>955</v>
      </c>
      <c r="E33" s="7" t="s">
        <v>956</v>
      </c>
      <c r="F33" s="7" t="s">
        <v>957</v>
      </c>
      <c r="G33" s="7"/>
      <c r="H33" s="7"/>
    </row>
    <row r="34" spans="1:16" x14ac:dyDescent="0.2">
      <c r="A34" s="7"/>
      <c r="B34" s="7" t="s">
        <v>958</v>
      </c>
      <c r="C34" s="6">
        <v>41585</v>
      </c>
      <c r="D34" s="30" t="s">
        <v>959</v>
      </c>
      <c r="E34" s="7" t="s">
        <v>960</v>
      </c>
      <c r="F34" s="7" t="s">
        <v>961</v>
      </c>
      <c r="G34" s="7"/>
      <c r="H34" s="7"/>
    </row>
    <row r="35" spans="1:16" x14ac:dyDescent="0.2">
      <c r="A35" s="7"/>
      <c r="B35" s="183" t="s">
        <v>968</v>
      </c>
      <c r="C35" s="149">
        <v>41590</v>
      </c>
      <c r="D35" s="150" t="s">
        <v>964</v>
      </c>
      <c r="E35" s="151">
        <v>425817433</v>
      </c>
      <c r="F35" s="150" t="s">
        <v>277</v>
      </c>
      <c r="G35" s="7"/>
      <c r="H35" s="7"/>
      <c r="K35" s="181"/>
      <c r="N35" s="126"/>
      <c r="O35" s="182"/>
      <c r="P35" s="182"/>
    </row>
    <row r="36" spans="1:16" x14ac:dyDescent="0.2">
      <c r="A36" s="7"/>
      <c r="B36" s="183" t="s">
        <v>969</v>
      </c>
      <c r="C36" s="149">
        <v>41590</v>
      </c>
      <c r="D36" s="150" t="s">
        <v>965</v>
      </c>
      <c r="E36" s="151">
        <v>6904235107</v>
      </c>
      <c r="F36" s="150" t="s">
        <v>277</v>
      </c>
      <c r="G36" s="7"/>
      <c r="H36" s="7"/>
      <c r="K36" s="181"/>
      <c r="N36" s="126"/>
      <c r="O36" s="182"/>
      <c r="P36" s="182"/>
    </row>
    <row r="37" spans="1:16" x14ac:dyDescent="0.2">
      <c r="A37" s="7"/>
      <c r="B37" s="183" t="s">
        <v>970</v>
      </c>
      <c r="C37" s="149">
        <v>41590</v>
      </c>
      <c r="D37" s="150" t="s">
        <v>966</v>
      </c>
      <c r="E37" s="151">
        <v>460318405</v>
      </c>
      <c r="F37" s="150" t="s">
        <v>280</v>
      </c>
      <c r="G37" s="7"/>
      <c r="H37" s="7"/>
      <c r="K37" s="181"/>
      <c r="N37" s="126"/>
      <c r="O37" s="182"/>
      <c r="P37" s="182"/>
    </row>
    <row r="38" spans="1:16" x14ac:dyDescent="0.2">
      <c r="A38" s="7"/>
      <c r="B38" s="183" t="s">
        <v>971</v>
      </c>
      <c r="C38" s="149">
        <v>41590</v>
      </c>
      <c r="D38" s="150" t="s">
        <v>967</v>
      </c>
      <c r="E38" s="151">
        <v>410113423</v>
      </c>
      <c r="F38" s="150" t="s">
        <v>296</v>
      </c>
      <c r="G38" s="7"/>
      <c r="H38" s="7"/>
      <c r="K38" s="181"/>
      <c r="N38" s="126"/>
      <c r="O38" s="182"/>
      <c r="P38" s="182"/>
    </row>
    <row r="39" spans="1:16" x14ac:dyDescent="0.2">
      <c r="A39" s="30"/>
      <c r="B39" s="183" t="s">
        <v>975</v>
      </c>
      <c r="C39" s="149">
        <v>41591</v>
      </c>
      <c r="D39" s="150" t="s">
        <v>972</v>
      </c>
      <c r="E39" s="151">
        <v>5760230212</v>
      </c>
      <c r="F39" s="150" t="s">
        <v>973</v>
      </c>
      <c r="G39" s="30"/>
      <c r="H39" s="30"/>
      <c r="I39" s="184"/>
      <c r="J39" s="181"/>
      <c r="K39" s="185"/>
      <c r="L39" s="186"/>
      <c r="M39" s="182"/>
      <c r="N39" s="182"/>
      <c r="O39" s="182"/>
    </row>
    <row r="40" spans="1:16" x14ac:dyDescent="0.2">
      <c r="A40" s="30"/>
      <c r="B40" s="183" t="s">
        <v>976</v>
      </c>
      <c r="C40" s="149">
        <v>41591</v>
      </c>
      <c r="D40" s="150" t="s">
        <v>974</v>
      </c>
      <c r="E40" s="151">
        <v>475930171</v>
      </c>
      <c r="F40" s="150" t="s">
        <v>277</v>
      </c>
      <c r="G40" s="30"/>
      <c r="H40" s="30"/>
      <c r="I40" s="184"/>
      <c r="J40" s="181"/>
      <c r="K40" s="185"/>
      <c r="L40" s="186"/>
      <c r="M40" s="182"/>
      <c r="N40" s="182"/>
      <c r="O40" s="182"/>
    </row>
    <row r="41" spans="1:16" x14ac:dyDescent="0.2">
      <c r="A41" s="7"/>
      <c r="B41" s="169">
        <v>1534</v>
      </c>
      <c r="C41" s="187">
        <v>41592</v>
      </c>
      <c r="D41" s="150" t="s">
        <v>977</v>
      </c>
      <c r="E41" s="188">
        <v>505320047</v>
      </c>
      <c r="F41" s="189" t="s">
        <v>973</v>
      </c>
      <c r="G41" s="7"/>
      <c r="H41" s="7"/>
    </row>
    <row r="42" spans="1:16" x14ac:dyDescent="0.2">
      <c r="A42" s="7"/>
      <c r="B42" s="169">
        <v>1537</v>
      </c>
      <c r="C42" s="187">
        <v>41596</v>
      </c>
      <c r="D42" s="150" t="s">
        <v>978</v>
      </c>
      <c r="E42" s="188">
        <v>435423403</v>
      </c>
      <c r="F42" s="189" t="s">
        <v>277</v>
      </c>
      <c r="G42" s="7"/>
      <c r="H42" s="7"/>
    </row>
    <row r="43" spans="1:16" x14ac:dyDescent="0.2">
      <c r="A43" s="7"/>
      <c r="B43" s="169">
        <v>1539</v>
      </c>
      <c r="C43" s="187">
        <v>41596</v>
      </c>
      <c r="D43" s="150" t="s">
        <v>979</v>
      </c>
      <c r="E43" s="188">
        <v>5755201837</v>
      </c>
      <c r="F43" s="189" t="s">
        <v>296</v>
      </c>
      <c r="G43" s="7"/>
      <c r="H43" s="7"/>
    </row>
    <row r="44" spans="1:16" x14ac:dyDescent="0.2">
      <c r="A44" s="7"/>
      <c r="B44" s="169">
        <v>1540</v>
      </c>
      <c r="C44" s="187">
        <v>41596</v>
      </c>
      <c r="D44" s="150" t="s">
        <v>980</v>
      </c>
      <c r="E44" s="188">
        <v>395603406</v>
      </c>
      <c r="F44" s="189" t="s">
        <v>277</v>
      </c>
      <c r="G44" s="7"/>
      <c r="H44" s="7"/>
    </row>
    <row r="45" spans="1:16" x14ac:dyDescent="0.2">
      <c r="A45" s="7"/>
      <c r="B45" s="169">
        <v>1557</v>
      </c>
      <c r="C45" s="187">
        <v>41599</v>
      </c>
      <c r="D45" s="150" t="s">
        <v>981</v>
      </c>
      <c r="E45" s="188">
        <v>245303478</v>
      </c>
      <c r="F45" s="189" t="s">
        <v>973</v>
      </c>
      <c r="G45" s="7"/>
      <c r="H45" s="7"/>
    </row>
    <row r="46" spans="1:16" x14ac:dyDescent="0.2">
      <c r="A46" s="7"/>
      <c r="B46" s="169">
        <v>1568</v>
      </c>
      <c r="C46" s="187">
        <v>41604</v>
      </c>
      <c r="D46" s="32" t="s">
        <v>982</v>
      </c>
      <c r="E46" s="188">
        <v>355410430</v>
      </c>
      <c r="F46" s="189" t="s">
        <v>296</v>
      </c>
      <c r="G46" s="7"/>
      <c r="H46" s="7"/>
    </row>
    <row r="47" spans="1:16" x14ac:dyDescent="0.2">
      <c r="A47" s="7"/>
      <c r="B47" s="169">
        <v>1569</v>
      </c>
      <c r="C47" s="187">
        <v>41604</v>
      </c>
      <c r="D47" s="150" t="s">
        <v>983</v>
      </c>
      <c r="E47" s="188">
        <v>446229441</v>
      </c>
      <c r="F47" s="189" t="s">
        <v>984</v>
      </c>
      <c r="G47" s="7"/>
      <c r="H47" s="7"/>
    </row>
    <row r="48" spans="1:16" x14ac:dyDescent="0.2">
      <c r="A48" s="7"/>
      <c r="B48" s="169">
        <v>1570</v>
      </c>
      <c r="C48" s="187">
        <v>41605</v>
      </c>
      <c r="D48" s="150" t="s">
        <v>79</v>
      </c>
      <c r="E48" s="188">
        <v>6260211881</v>
      </c>
      <c r="F48" s="189" t="s">
        <v>769</v>
      </c>
      <c r="G48" s="7"/>
      <c r="H48" s="7"/>
    </row>
    <row r="49" spans="1:8" x14ac:dyDescent="0.2">
      <c r="A49" s="7"/>
      <c r="B49" s="169">
        <v>1571</v>
      </c>
      <c r="C49" s="187">
        <v>41605</v>
      </c>
      <c r="D49" s="150" t="s">
        <v>985</v>
      </c>
      <c r="E49" s="188">
        <v>420303412</v>
      </c>
      <c r="F49" s="189" t="s">
        <v>296</v>
      </c>
      <c r="G49" s="7"/>
      <c r="H49" s="7"/>
    </row>
    <row r="50" spans="1:8" x14ac:dyDescent="0.2">
      <c r="A50" s="7"/>
      <c r="B50" s="169">
        <v>1572</v>
      </c>
      <c r="C50" s="187">
        <v>41606</v>
      </c>
      <c r="D50" s="150" t="s">
        <v>986</v>
      </c>
      <c r="E50" s="188">
        <v>6260011692</v>
      </c>
      <c r="F50" s="189" t="s">
        <v>296</v>
      </c>
      <c r="G50" s="7"/>
      <c r="H50" s="7"/>
    </row>
    <row r="51" spans="1:8" x14ac:dyDescent="0.2">
      <c r="A51" s="7"/>
      <c r="B51" s="169">
        <v>1574</v>
      </c>
      <c r="C51" s="187">
        <v>41607</v>
      </c>
      <c r="D51" s="150" t="s">
        <v>987</v>
      </c>
      <c r="E51" s="188">
        <v>350618450</v>
      </c>
      <c r="F51" s="189" t="s">
        <v>769</v>
      </c>
      <c r="G51" s="7"/>
      <c r="H51" s="7"/>
    </row>
    <row r="52" spans="1:8" x14ac:dyDescent="0.2">
      <c r="A52" s="7"/>
      <c r="B52" s="169">
        <v>1590</v>
      </c>
      <c r="C52" s="187">
        <v>41617</v>
      </c>
      <c r="D52" s="150" t="s">
        <v>988</v>
      </c>
      <c r="E52" s="188">
        <v>485706106</v>
      </c>
      <c r="F52" s="189" t="s">
        <v>816</v>
      </c>
      <c r="G52" s="7"/>
      <c r="H52" s="7"/>
    </row>
  </sheetData>
  <pageMargins left="0.7" right="0.7" top="0.78740157499999996" bottom="0.78740157499999996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Aseptické</vt:lpstr>
      <vt:lpstr>Septické tkáně</vt:lpstr>
      <vt:lpstr>Kontrolní tkáně-OA</vt:lpstr>
      <vt:lpstr>Kontroly TEP-bez mechan.selhání</vt:lpstr>
      <vt:lpstr>K doplnění a zařazení</vt:lpstr>
    </vt:vector>
  </TitlesOfParts>
  <Company>Fakultní nemocnice Olomouc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Petrek</dc:creator>
  <cp:lastModifiedBy>Fillerová Regina, Ing.</cp:lastModifiedBy>
  <dcterms:created xsi:type="dcterms:W3CDTF">2008-11-10T09:36:54Z</dcterms:created>
  <dcterms:modified xsi:type="dcterms:W3CDTF">2013-12-20T15:20:54Z</dcterms:modified>
</cp:coreProperties>
</file>