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 activeTab="1"/>
  </bookViews>
  <sheets>
    <sheet name="List1" sheetId="1" r:id="rId1"/>
    <sheet name="List2" sheetId="4" r:id="rId2"/>
    <sheet name="List3" sheetId="3" r:id="rId3"/>
  </sheets>
  <definedNames>
    <definedName name="_xlnm._FilterDatabase" localSheetId="1" hidden="1">List2!#REF!</definedName>
  </definedNames>
  <calcPr calcId="125725"/>
</workbook>
</file>

<file path=xl/calcChain.xml><?xml version="1.0" encoding="utf-8"?>
<calcChain xmlns="http://schemas.openxmlformats.org/spreadsheetml/2006/main">
  <c r="I46" i="4"/>
  <c r="G46"/>
  <c r="G48" s="1"/>
  <c r="I48" s="1"/>
  <c r="Q45"/>
  <c r="T45" s="1"/>
  <c r="U45" s="1"/>
  <c r="T44"/>
  <c r="U44" s="1"/>
  <c r="Q44"/>
  <c r="Q43"/>
  <c r="T43" s="1"/>
  <c r="U43" s="1"/>
  <c r="T42"/>
  <c r="Q42"/>
  <c r="Q41"/>
  <c r="T41" s="1"/>
  <c r="U41" s="1"/>
  <c r="T40"/>
  <c r="U40" s="1"/>
  <c r="Q40"/>
  <c r="Q39"/>
  <c r="T39" s="1"/>
  <c r="U39" s="1"/>
  <c r="T38"/>
  <c r="Q38"/>
  <c r="Q37"/>
  <c r="T37" s="1"/>
  <c r="U37" s="1"/>
  <c r="T36"/>
  <c r="U36" s="1"/>
  <c r="Q36"/>
  <c r="Q35"/>
  <c r="T35" s="1"/>
  <c r="U35" s="1"/>
  <c r="T34"/>
  <c r="Q34"/>
  <c r="Q33"/>
  <c r="T33" s="1"/>
  <c r="U33" s="1"/>
  <c r="T32"/>
  <c r="U32" s="1"/>
  <c r="Q32"/>
  <c r="Q31"/>
  <c r="T31" s="1"/>
  <c r="U31" s="1"/>
  <c r="T30"/>
  <c r="Q30"/>
  <c r="Q29"/>
  <c r="T29" s="1"/>
  <c r="U29" s="1"/>
  <c r="T28"/>
  <c r="U28" s="1"/>
  <c r="Q28"/>
  <c r="Q27"/>
  <c r="T27" s="1"/>
  <c r="U27" s="1"/>
  <c r="T26"/>
  <c r="Q26"/>
  <c r="Q25"/>
  <c r="T25" s="1"/>
  <c r="U25" s="1"/>
  <c r="T24"/>
  <c r="U24" s="1"/>
  <c r="Q24"/>
  <c r="Q23"/>
  <c r="T23" s="1"/>
  <c r="U23" s="1"/>
  <c r="T22"/>
  <c r="Q22"/>
  <c r="J22"/>
  <c r="Q21"/>
  <c r="T21" s="1"/>
  <c r="U21" s="1"/>
  <c r="J21"/>
  <c r="J47" s="1"/>
  <c r="Q47" s="1"/>
  <c r="T47" s="1"/>
  <c r="U47" s="1"/>
  <c r="Q20"/>
  <c r="T20" s="1"/>
  <c r="U20" s="1"/>
  <c r="T19"/>
  <c r="Q19"/>
  <c r="Q18"/>
  <c r="T18" s="1"/>
  <c r="U18" s="1"/>
  <c r="T17"/>
  <c r="U17" s="1"/>
  <c r="Q17"/>
  <c r="Q16"/>
  <c r="T16" s="1"/>
  <c r="U16" s="1"/>
  <c r="T15"/>
  <c r="Q15"/>
  <c r="Q14"/>
  <c r="T14" s="1"/>
  <c r="U14" s="1"/>
  <c r="T13"/>
  <c r="U13" s="1"/>
  <c r="Q13"/>
  <c r="Q12"/>
  <c r="T12" s="1"/>
  <c r="U12" s="1"/>
  <c r="T11"/>
  <c r="Q11"/>
  <c r="Q10"/>
  <c r="T10" s="1"/>
  <c r="U10" s="1"/>
  <c r="T9"/>
  <c r="U9" s="1"/>
  <c r="Q9"/>
  <c r="Q8"/>
  <c r="T8" s="1"/>
  <c r="U8" s="1"/>
  <c r="T7"/>
  <c r="Q7"/>
  <c r="Q6"/>
  <c r="T6" s="1"/>
  <c r="U6" s="1"/>
  <c r="T5"/>
  <c r="U5" s="1"/>
  <c r="Q5"/>
  <c r="Q4"/>
  <c r="T4" s="1"/>
  <c r="U4" s="1"/>
  <c r="T3"/>
  <c r="Q3"/>
  <c r="Q2"/>
  <c r="Q46" s="1"/>
  <c r="U42"/>
  <c r="U38"/>
  <c r="U34"/>
  <c r="U30"/>
  <c r="U26"/>
  <c r="U22"/>
  <c r="U19"/>
  <c r="U15"/>
  <c r="U11"/>
  <c r="U7"/>
  <c r="Q48" l="1"/>
  <c r="J46"/>
  <c r="T2"/>
  <c r="U3"/>
  <c r="T46" l="1"/>
  <c r="T48" s="1"/>
  <c r="U2"/>
  <c r="U48"/>
  <c r="U46"/>
  <c r="C10" i="1" l="1"/>
  <c r="D15" l="1"/>
  <c r="E15" s="1"/>
  <c r="F15" s="1"/>
  <c r="D6" l="1"/>
  <c r="E6" s="1"/>
  <c r="F6" s="1"/>
  <c r="D5"/>
  <c r="E5" s="1"/>
  <c r="F5" s="1"/>
  <c r="C5"/>
  <c r="D12"/>
  <c r="E12" s="1"/>
  <c r="F12" s="1"/>
  <c r="C12"/>
  <c r="C9"/>
  <c r="D13"/>
  <c r="E13" s="1"/>
  <c r="F13" s="1"/>
  <c r="C13"/>
  <c r="C8"/>
  <c r="C4"/>
  <c r="C6"/>
  <c r="C7"/>
  <c r="D7" l="1"/>
  <c r="E7" s="1"/>
  <c r="D9"/>
  <c r="E9" s="1"/>
  <c r="F9" s="1"/>
  <c r="D4"/>
  <c r="G4" s="1"/>
  <c r="G6"/>
  <c r="G13"/>
  <c r="C11"/>
  <c r="C14" s="1"/>
  <c r="C16" s="1"/>
  <c r="G9" l="1"/>
  <c r="G7"/>
  <c r="F7"/>
  <c r="E4"/>
  <c r="F4" l="1"/>
  <c r="D8" l="1"/>
  <c r="E8" l="1"/>
  <c r="G8"/>
  <c r="F8" l="1"/>
  <c r="D10" l="1"/>
  <c r="G10" s="1"/>
  <c r="D11" l="1"/>
  <c r="D14" s="1"/>
  <c r="D16" s="1"/>
  <c r="H10"/>
  <c r="E10"/>
  <c r="E11" s="1"/>
  <c r="E14" s="1"/>
  <c r="E16" s="1"/>
  <c r="G14" l="1"/>
  <c r="F10"/>
  <c r="F11" s="1"/>
  <c r="F14" s="1"/>
  <c r="F16" s="1"/>
</calcChain>
</file>

<file path=xl/sharedStrings.xml><?xml version="1.0" encoding="utf-8"?>
<sst xmlns="http://schemas.openxmlformats.org/spreadsheetml/2006/main" count="481" uniqueCount="128">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</sst>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0" fontId="9" fillId="0" borderId="0" xfId="1"/>
    <xf numFmtId="4" fontId="11" fillId="0" borderId="0" xfId="1" applyNumberFormat="1" applyFont="1" applyAlignment="1">
      <alignment horizontal="right" vertical="center"/>
    </xf>
    <xf numFmtId="0" fontId="11" fillId="0" borderId="0" xfId="0" applyFont="1"/>
    <xf numFmtId="164" fontId="11" fillId="0" borderId="0" xfId="0" applyNumberFormat="1" applyFont="1"/>
    <xf numFmtId="0" fontId="11" fillId="0" borderId="0" xfId="1" applyFont="1"/>
    <xf numFmtId="4" fontId="11" fillId="0" borderId="0" xfId="0" applyNumberFormat="1" applyFont="1"/>
    <xf numFmtId="4" fontId="9" fillId="0" borderId="0" xfId="1" applyNumberFormat="1"/>
    <xf numFmtId="164" fontId="4" fillId="2" borderId="0" xfId="1" applyNumberFormat="1" applyFont="1" applyFill="1" applyBorder="1" applyAlignment="1">
      <alignment horizontal="right" vertical="top"/>
    </xf>
    <xf numFmtId="2" fontId="11" fillId="12" borderId="0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7" sqref="D27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 t="e">
        <f>#REF!</f>
        <v>#REF!</v>
      </c>
      <c r="D4" s="8" t="e">
        <f>#REF!</f>
        <v>#REF!</v>
      </c>
      <c r="E4" s="8" t="e">
        <f>$E$2*D4</f>
        <v>#REF!</v>
      </c>
      <c r="F4" s="13" t="e">
        <f>D4+E4</f>
        <v>#REF!</v>
      </c>
      <c r="G4" s="45" t="e">
        <f>D4/C4</f>
        <v>#REF!</v>
      </c>
      <c r="H4" s="19">
        <v>570.11</v>
      </c>
    </row>
    <row r="5" spans="1:8" ht="15" customHeight="1">
      <c r="A5" s="29" t="s">
        <v>2</v>
      </c>
      <c r="B5" s="3" t="s">
        <v>3</v>
      </c>
      <c r="C5" s="43" t="e">
        <f>#REF!</f>
        <v>#REF!</v>
      </c>
      <c r="D5" s="43" t="e">
        <f>#REF!</f>
        <v>#REF!</v>
      </c>
      <c r="E5" s="43" t="e">
        <f t="shared" ref="E5:E10" si="0">$E$2*D5</f>
        <v>#REF!</v>
      </c>
      <c r="F5" s="44" t="e">
        <f t="shared" ref="F5:F10" si="1">D5+E5</f>
        <v>#REF!</v>
      </c>
      <c r="G5" s="45"/>
      <c r="H5" s="19">
        <v>516</v>
      </c>
    </row>
    <row r="6" spans="1:8" ht="15" customHeight="1" thickBot="1">
      <c r="A6" s="30"/>
      <c r="B6" s="2" t="s">
        <v>4</v>
      </c>
      <c r="C6" s="10" t="e">
        <f>#REF!</f>
        <v>#REF!</v>
      </c>
      <c r="D6" s="10" t="e">
        <f>#REF!</f>
        <v>#REF!</v>
      </c>
      <c r="E6" s="10" t="e">
        <f t="shared" si="0"/>
        <v>#REF!</v>
      </c>
      <c r="F6" s="15" t="e">
        <f t="shared" si="1"/>
        <v>#REF!</v>
      </c>
      <c r="G6" s="45" t="e">
        <f>D6/C6</f>
        <v>#REF!</v>
      </c>
      <c r="H6" s="19">
        <v>486.5</v>
      </c>
    </row>
    <row r="7" spans="1:8" ht="15" customHeight="1" thickBot="1">
      <c r="A7" s="28" t="s">
        <v>111</v>
      </c>
      <c r="B7" s="4"/>
      <c r="C7" s="8" t="e">
        <f>#REF!</f>
        <v>#REF!</v>
      </c>
      <c r="D7" s="8" t="e">
        <f>#REF!</f>
        <v>#REF!</v>
      </c>
      <c r="E7" s="8" t="e">
        <f t="shared" si="0"/>
        <v>#REF!</v>
      </c>
      <c r="F7" s="13" t="e">
        <f t="shared" si="1"/>
        <v>#REF!</v>
      </c>
      <c r="G7" s="45" t="e">
        <f>D7/C7</f>
        <v>#REF!</v>
      </c>
      <c r="H7" s="19">
        <v>516</v>
      </c>
    </row>
    <row r="8" spans="1:8" ht="15" customHeight="1">
      <c r="A8" s="26" t="s">
        <v>123</v>
      </c>
      <c r="B8" s="3" t="s">
        <v>3</v>
      </c>
      <c r="C8" s="9" t="e">
        <f>SUM(#REF!)</f>
        <v>#REF!</v>
      </c>
      <c r="D8" s="9" t="e">
        <f>SUM(#REF!)</f>
        <v>#REF!</v>
      </c>
      <c r="E8" s="9" t="e">
        <f t="shared" si="0"/>
        <v>#REF!</v>
      </c>
      <c r="F8" s="14" t="e">
        <f t="shared" si="1"/>
        <v>#REF!</v>
      </c>
      <c r="G8" s="45" t="e">
        <f>D8/C8</f>
        <v>#REF!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 t="e">
        <f>SUM(#REF!)</f>
        <v>#REF!</v>
      </c>
      <c r="D9" s="10" t="e">
        <f>SUM(#REF!)</f>
        <v>#REF!</v>
      </c>
      <c r="E9" s="10" t="e">
        <f t="shared" si="0"/>
        <v>#REF!</v>
      </c>
      <c r="F9" s="15" t="e">
        <f t="shared" si="1"/>
        <v>#REF!</v>
      </c>
      <c r="G9" s="45" t="e">
        <f>D9/C9</f>
        <v>#REF!</v>
      </c>
      <c r="H9" s="19">
        <v>420.08</v>
      </c>
    </row>
    <row r="10" spans="1:8" ht="15" customHeight="1" thickBot="1">
      <c r="A10" s="27" t="s">
        <v>121</v>
      </c>
      <c r="B10" s="4"/>
      <c r="C10" s="31" t="e">
        <f>SUM(#REF!)</f>
        <v>#REF!</v>
      </c>
      <c r="D10" s="8" t="e">
        <f>SUM(#REF!)</f>
        <v>#REF!</v>
      </c>
      <c r="E10" s="8" t="e">
        <f t="shared" si="0"/>
        <v>#REF!</v>
      </c>
      <c r="F10" s="13" t="e">
        <f t="shared" si="1"/>
        <v>#REF!</v>
      </c>
      <c r="G10" s="45" t="e">
        <f>D10/C10</f>
        <v>#REF!</v>
      </c>
      <c r="H10" s="19" t="e">
        <f>D10/C10</f>
        <v>#REF!</v>
      </c>
    </row>
    <row r="11" spans="1:8" ht="15" customHeight="1" thickBot="1">
      <c r="A11" s="32" t="s">
        <v>100</v>
      </c>
      <c r="B11" s="7"/>
      <c r="C11" s="11" t="e">
        <f>SUM(C4:C10)</f>
        <v>#REF!</v>
      </c>
      <c r="D11" s="11" t="e">
        <f>SUM(D4:D10)</f>
        <v>#REF!</v>
      </c>
      <c r="E11" s="11" t="e">
        <f>SUM(E4:E10)</f>
        <v>#REF!</v>
      </c>
      <c r="F11" s="16" t="e">
        <f>SUM(F4:F10)</f>
        <v>#REF!</v>
      </c>
      <c r="G11" s="45"/>
    </row>
    <row r="12" spans="1:8">
      <c r="A12" s="34" t="s">
        <v>101</v>
      </c>
      <c r="B12" s="35" t="s">
        <v>3</v>
      </c>
      <c r="C12" s="41" t="e">
        <f>#REF!</f>
        <v>#REF!</v>
      </c>
      <c r="D12" s="41" t="e">
        <f>#REF!</f>
        <v>#REF!</v>
      </c>
      <c r="E12" s="41" t="e">
        <f>D12*$E$2</f>
        <v>#REF!</v>
      </c>
      <c r="F12" s="42" t="e">
        <f>D12+E12</f>
        <v>#REF!</v>
      </c>
      <c r="G12" s="45"/>
    </row>
    <row r="13" spans="1:8" ht="13.5" thickBot="1">
      <c r="A13" s="36" t="s">
        <v>101</v>
      </c>
      <c r="B13" s="37" t="s">
        <v>4</v>
      </c>
      <c r="C13" s="38" t="e">
        <f>#REF!</f>
        <v>#REF!</v>
      </c>
      <c r="D13" s="38" t="e">
        <f>#REF!</f>
        <v>#REF!</v>
      </c>
      <c r="E13" s="38" t="e">
        <f>D13*$E$2</f>
        <v>#REF!</v>
      </c>
      <c r="F13" s="39" t="e">
        <f>D13+E13</f>
        <v>#REF!</v>
      </c>
      <c r="G13" s="45" t="e">
        <f>D13/C13</f>
        <v>#REF!</v>
      </c>
    </row>
    <row r="14" spans="1:8" ht="13.5" thickBot="1">
      <c r="A14" s="32" t="s">
        <v>102</v>
      </c>
      <c r="B14" s="7"/>
      <c r="C14" s="33" t="e">
        <f>SUM(C11+C12+C13)</f>
        <v>#REF!</v>
      </c>
      <c r="D14" s="33" t="e">
        <f>SUM(D11+D12+D13)</f>
        <v>#REF!</v>
      </c>
      <c r="E14" s="33" t="e">
        <f>SUM(E11+E12+E13)</f>
        <v>#REF!</v>
      </c>
      <c r="F14" s="40" t="e">
        <f>SUM(F11+F12+F13)</f>
        <v>#REF!</v>
      </c>
      <c r="G14" s="46" t="e">
        <f>D14/C14</f>
        <v>#REF!</v>
      </c>
    </row>
    <row r="15" spans="1:8" ht="13.5" thickBot="1">
      <c r="A15" s="53" t="s">
        <v>126</v>
      </c>
      <c r="B15" s="54"/>
      <c r="C15" s="54">
        <v>0</v>
      </c>
      <c r="D15" s="54" t="e">
        <f>#REF!</f>
        <v>#REF!</v>
      </c>
      <c r="E15" s="54" t="e">
        <f>D15*0.15</f>
        <v>#REF!</v>
      </c>
      <c r="F15" s="55" t="e">
        <f>D15+E15</f>
        <v>#REF!</v>
      </c>
    </row>
    <row r="16" spans="1:8" ht="13.5" thickBot="1">
      <c r="A16" s="53" t="s">
        <v>127</v>
      </c>
      <c r="B16" s="54"/>
      <c r="C16" s="56" t="e">
        <f>C14+C15</f>
        <v>#REF!</v>
      </c>
      <c r="D16" s="56" t="e">
        <f t="shared" ref="D16:F16" si="2">D14+D15</f>
        <v>#REF!</v>
      </c>
      <c r="E16" s="56" t="e">
        <f t="shared" si="2"/>
        <v>#REF!</v>
      </c>
      <c r="F16" s="57" t="e">
        <f t="shared" si="2"/>
        <v>#REF!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tabSelected="1" zoomScaleNormal="100" workbookViewId="0">
      <selection activeCell="D54" sqref="D54"/>
    </sheetView>
  </sheetViews>
  <sheetFormatPr defaultRowHeight="12.75"/>
  <cols>
    <col min="1" max="1" width="2.85546875" style="59" customWidth="1"/>
    <col min="2" max="2" width="12.7109375" style="59" customWidth="1"/>
    <col min="3" max="3" width="2.85546875" style="59" customWidth="1"/>
    <col min="4" max="4" width="14.7109375" style="59" customWidth="1"/>
    <col min="5" max="5" width="5.7109375" style="59" customWidth="1"/>
    <col min="6" max="6" width="6.140625" style="59" customWidth="1"/>
    <col min="7" max="7" width="9.140625" style="59"/>
    <col min="8" max="8" width="7.5703125" style="59" customWidth="1"/>
    <col min="9" max="9" width="9.140625" style="59"/>
    <col min="10" max="10" width="7" style="59" customWidth="1"/>
    <col min="11" max="11" width="13.42578125" style="59" customWidth="1"/>
    <col min="12" max="12" width="2.5703125" style="59" customWidth="1"/>
    <col min="13" max="13" width="9.140625" style="59"/>
    <col min="14" max="14" width="5.42578125" style="59" customWidth="1"/>
    <col min="15" max="15" width="9.140625" style="59"/>
    <col min="16" max="16" width="4.85546875" style="59" customWidth="1"/>
    <col min="17" max="17" width="10.7109375" style="59" customWidth="1"/>
    <col min="18" max="18" width="5.28515625" style="59" customWidth="1"/>
    <col min="19" max="19" width="5.85546875" style="59" customWidth="1"/>
    <col min="20" max="21" width="10.7109375" style="59" customWidth="1"/>
    <col min="22" max="16384" width="9.140625" style="59"/>
  </cols>
  <sheetData>
    <row r="1" spans="1:21">
      <c r="A1" s="61"/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61"/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 s="61">
        <v>1</v>
      </c>
      <c r="B2" s="50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58">
        <v>0</v>
      </c>
      <c r="H2" s="21">
        <v>0</v>
      </c>
      <c r="I2" s="21">
        <v>0</v>
      </c>
      <c r="J2" s="51">
        <v>641.5</v>
      </c>
      <c r="K2" s="5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0</v>
      </c>
      <c r="R2" s="23"/>
      <c r="S2" s="21">
        <v>0</v>
      </c>
      <c r="T2" s="21">
        <f t="shared" ref="T2:T45" si="0">S2+Q2</f>
        <v>0</v>
      </c>
      <c r="U2" s="60">
        <f>1.15*T2</f>
        <v>0</v>
      </c>
    </row>
    <row r="3" spans="1:21">
      <c r="A3" s="61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58">
        <v>0</v>
      </c>
      <c r="H3" s="21">
        <v>0</v>
      </c>
      <c r="I3" s="21">
        <v>0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5" si="1">G3*J3</f>
        <v>0</v>
      </c>
      <c r="R3" s="23"/>
      <c r="S3" s="21">
        <v>0</v>
      </c>
      <c r="T3" s="21">
        <f t="shared" si="0"/>
        <v>0</v>
      </c>
      <c r="U3" s="60">
        <f t="shared" ref="U3:U48" si="2">1.15*T3</f>
        <v>0</v>
      </c>
    </row>
    <row r="4" spans="1:21">
      <c r="A4" s="61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58">
        <v>0</v>
      </c>
      <c r="H4" s="21">
        <v>0</v>
      </c>
      <c r="I4" s="21">
        <v>0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0</v>
      </c>
      <c r="R4" s="23"/>
      <c r="S4" s="21">
        <v>0</v>
      </c>
      <c r="T4" s="21">
        <f t="shared" si="0"/>
        <v>0</v>
      </c>
      <c r="U4" s="60">
        <f t="shared" si="2"/>
        <v>0</v>
      </c>
    </row>
    <row r="5" spans="1:21">
      <c r="A5" s="61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58">
        <v>0</v>
      </c>
      <c r="H5" s="21">
        <v>0</v>
      </c>
      <c r="I5" s="21">
        <v>0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0</v>
      </c>
      <c r="R5" s="23"/>
      <c r="S5" s="21">
        <v>0</v>
      </c>
      <c r="T5" s="21">
        <f t="shared" si="0"/>
        <v>0</v>
      </c>
      <c r="U5" s="60">
        <f t="shared" si="2"/>
        <v>0</v>
      </c>
    </row>
    <row r="6" spans="1:21">
      <c r="A6" s="61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58">
        <v>0</v>
      </c>
      <c r="H6" s="21">
        <v>0</v>
      </c>
      <c r="I6" s="21">
        <v>0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0</v>
      </c>
      <c r="R6" s="23"/>
      <c r="S6" s="21">
        <v>0</v>
      </c>
      <c r="T6" s="21">
        <f t="shared" si="0"/>
        <v>0</v>
      </c>
      <c r="U6" s="60">
        <f t="shared" si="2"/>
        <v>0</v>
      </c>
    </row>
    <row r="7" spans="1:21">
      <c r="A7" s="61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21">
        <v>0</v>
      </c>
      <c r="H7" s="21">
        <v>0</v>
      </c>
      <c r="I7" s="21">
        <v>0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0</v>
      </c>
      <c r="R7" s="23"/>
      <c r="S7" s="21">
        <v>0</v>
      </c>
      <c r="T7" s="21">
        <f t="shared" si="0"/>
        <v>0</v>
      </c>
      <c r="U7" s="60">
        <f t="shared" si="2"/>
        <v>0</v>
      </c>
    </row>
    <row r="8" spans="1:21">
      <c r="A8" s="61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21">
        <v>1</v>
      </c>
      <c r="H8" s="21">
        <v>0</v>
      </c>
      <c r="I8" s="21">
        <v>1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448.6</v>
      </c>
      <c r="R8" s="23"/>
      <c r="S8" s="21">
        <v>0</v>
      </c>
      <c r="T8" s="21">
        <f t="shared" si="0"/>
        <v>448.6</v>
      </c>
      <c r="U8" s="60">
        <f t="shared" si="2"/>
        <v>515.89</v>
      </c>
    </row>
    <row r="9" spans="1:21">
      <c r="A9" s="61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21">
        <v>2</v>
      </c>
      <c r="H9" s="21">
        <v>0</v>
      </c>
      <c r="I9" s="21">
        <v>2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897.2</v>
      </c>
      <c r="R9" s="23"/>
      <c r="S9" s="21">
        <v>0</v>
      </c>
      <c r="T9" s="21">
        <f t="shared" si="0"/>
        <v>897.2</v>
      </c>
      <c r="U9" s="60">
        <f t="shared" si="2"/>
        <v>1031.78</v>
      </c>
    </row>
    <row r="10" spans="1:21">
      <c r="A10" s="61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21">
        <v>101</v>
      </c>
      <c r="H10" s="21">
        <v>0</v>
      </c>
      <c r="I10" s="21">
        <v>101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45308.600000000006</v>
      </c>
      <c r="R10" s="23"/>
      <c r="S10" s="21">
        <v>0</v>
      </c>
      <c r="T10" s="21">
        <f t="shared" si="0"/>
        <v>45308.600000000006</v>
      </c>
      <c r="U10" s="60">
        <f t="shared" si="2"/>
        <v>52104.89</v>
      </c>
    </row>
    <row r="11" spans="1:21">
      <c r="A11" s="6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21">
        <v>25</v>
      </c>
      <c r="H11" s="21">
        <v>0</v>
      </c>
      <c r="I11" s="21">
        <v>25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11215</v>
      </c>
      <c r="R11" s="23"/>
      <c r="S11" s="21">
        <v>0</v>
      </c>
      <c r="T11" s="21">
        <f t="shared" si="0"/>
        <v>11215</v>
      </c>
      <c r="U11" s="60">
        <f t="shared" si="2"/>
        <v>12897.249999999998</v>
      </c>
    </row>
    <row r="12" spans="1:21">
      <c r="A12" s="61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21">
        <v>31.3</v>
      </c>
      <c r="H12" s="21">
        <v>0</v>
      </c>
      <c r="I12" s="21">
        <v>31.3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14041.18</v>
      </c>
      <c r="R12" s="23"/>
      <c r="S12" s="21">
        <v>0</v>
      </c>
      <c r="T12" s="21">
        <f t="shared" si="0"/>
        <v>14041.18</v>
      </c>
      <c r="U12" s="60">
        <f t="shared" si="2"/>
        <v>16147.357</v>
      </c>
    </row>
    <row r="13" spans="1:21">
      <c r="A13" s="61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21">
        <v>68.3</v>
      </c>
      <c r="H13" s="21">
        <v>0</v>
      </c>
      <c r="I13" s="21">
        <v>68.3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30639.38</v>
      </c>
      <c r="R13" s="23"/>
      <c r="S13" s="21">
        <v>0</v>
      </c>
      <c r="T13" s="21">
        <f t="shared" si="0"/>
        <v>30639.38</v>
      </c>
      <c r="U13" s="60">
        <f t="shared" si="2"/>
        <v>35235.286999999997</v>
      </c>
    </row>
    <row r="14" spans="1:21">
      <c r="A14" s="61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21">
        <v>20.2</v>
      </c>
      <c r="H14" s="21">
        <v>0</v>
      </c>
      <c r="I14" s="21">
        <v>20.2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9061.7199999999993</v>
      </c>
      <c r="R14" s="23"/>
      <c r="S14" s="21">
        <v>0</v>
      </c>
      <c r="T14" s="21">
        <f t="shared" si="0"/>
        <v>9061.7199999999993</v>
      </c>
      <c r="U14" s="60">
        <f t="shared" si="2"/>
        <v>10420.977999999999</v>
      </c>
    </row>
    <row r="15" spans="1:21">
      <c r="A15" s="61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21">
        <v>6.4</v>
      </c>
      <c r="H15" s="21">
        <v>0</v>
      </c>
      <c r="I15" s="21">
        <v>6.4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2871.0400000000004</v>
      </c>
      <c r="R15" s="23"/>
      <c r="S15" s="21">
        <v>0</v>
      </c>
      <c r="T15" s="21">
        <f t="shared" si="0"/>
        <v>2871.0400000000004</v>
      </c>
      <c r="U15" s="60">
        <f t="shared" si="2"/>
        <v>3301.6960000000004</v>
      </c>
    </row>
    <row r="16" spans="1:21">
      <c r="A16" s="61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58">
        <v>2</v>
      </c>
      <c r="H16" s="21">
        <v>0</v>
      </c>
      <c r="I16" s="21">
        <v>2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si="1"/>
        <v>897.2</v>
      </c>
      <c r="R16" s="23"/>
      <c r="S16" s="21">
        <v>0</v>
      </c>
      <c r="T16" s="21">
        <f t="shared" si="0"/>
        <v>897.2</v>
      </c>
      <c r="U16" s="60">
        <f t="shared" si="2"/>
        <v>1031.78</v>
      </c>
    </row>
    <row r="17" spans="1:21">
      <c r="A17" s="61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21">
        <v>32</v>
      </c>
      <c r="H17" s="21">
        <v>0</v>
      </c>
      <c r="I17" s="21">
        <v>32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14355.2</v>
      </c>
      <c r="R17" s="23"/>
      <c r="S17" s="21">
        <v>0</v>
      </c>
      <c r="T17" s="21">
        <f t="shared" si="0"/>
        <v>14355.2</v>
      </c>
      <c r="U17" s="60">
        <f t="shared" si="2"/>
        <v>16508.48</v>
      </c>
    </row>
    <row r="18" spans="1:21">
      <c r="A18" s="61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21">
        <v>91</v>
      </c>
      <c r="H18" s="21">
        <v>0</v>
      </c>
      <c r="I18" s="21">
        <v>91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40822.6</v>
      </c>
      <c r="R18" s="23"/>
      <c r="S18" s="21">
        <v>0</v>
      </c>
      <c r="T18" s="21">
        <f t="shared" si="0"/>
        <v>40822.6</v>
      </c>
      <c r="U18" s="60">
        <f t="shared" si="2"/>
        <v>46945.99</v>
      </c>
    </row>
    <row r="19" spans="1:21">
      <c r="A19" s="61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21">
        <v>24</v>
      </c>
      <c r="H19" s="21">
        <v>0</v>
      </c>
      <c r="I19" s="21">
        <v>24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10766.400000000001</v>
      </c>
      <c r="R19" s="23"/>
      <c r="S19" s="21">
        <v>0</v>
      </c>
      <c r="T19" s="21">
        <f t="shared" si="0"/>
        <v>10766.400000000001</v>
      </c>
      <c r="U19" s="60">
        <f t="shared" si="2"/>
        <v>12381.36</v>
      </c>
    </row>
    <row r="20" spans="1:21">
      <c r="A20" s="61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21">
        <v>33</v>
      </c>
      <c r="H20" s="21">
        <v>0</v>
      </c>
      <c r="I20" s="21">
        <v>33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14803.800000000001</v>
      </c>
      <c r="R20" s="23"/>
      <c r="S20" s="21">
        <v>0</v>
      </c>
      <c r="T20" s="21">
        <f t="shared" si="0"/>
        <v>14803.800000000001</v>
      </c>
      <c r="U20" s="60">
        <f t="shared" si="2"/>
        <v>17024.37</v>
      </c>
    </row>
    <row r="21" spans="1:21">
      <c r="A21" s="61">
        <v>4</v>
      </c>
      <c r="B21" s="50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58">
        <v>860.88</v>
      </c>
      <c r="H21" s="21">
        <v>0</v>
      </c>
      <c r="I21" s="21">
        <v>860.88</v>
      </c>
      <c r="J21" s="51">
        <f>J2</f>
        <v>641.5</v>
      </c>
      <c r="K21" s="50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552254.52</v>
      </c>
      <c r="R21" s="23"/>
      <c r="S21" s="21">
        <v>0</v>
      </c>
      <c r="T21" s="21">
        <f t="shared" si="0"/>
        <v>552254.52</v>
      </c>
      <c r="U21" s="60">
        <f t="shared" si="2"/>
        <v>635092.69799999997</v>
      </c>
    </row>
    <row r="22" spans="1:21">
      <c r="A22" s="61">
        <v>4</v>
      </c>
      <c r="B22" s="50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58">
        <v>207.70000000000002</v>
      </c>
      <c r="H22" s="21">
        <v>0</v>
      </c>
      <c r="I22" s="21">
        <v>207.70000000000002</v>
      </c>
      <c r="J22" s="51">
        <f>J2</f>
        <v>641.5</v>
      </c>
      <c r="K22" s="50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133239.55000000002</v>
      </c>
      <c r="R22" s="23"/>
      <c r="S22" s="21">
        <v>0</v>
      </c>
      <c r="T22" s="21">
        <f t="shared" si="0"/>
        <v>133239.55000000002</v>
      </c>
      <c r="U22" s="60">
        <f t="shared" si="2"/>
        <v>153225.48250000001</v>
      </c>
    </row>
    <row r="23" spans="1:21">
      <c r="A23" s="61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21">
        <v>123.9</v>
      </c>
      <c r="H23" s="21">
        <v>0</v>
      </c>
      <c r="I23" s="21">
        <v>123.9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55581.540000000008</v>
      </c>
      <c r="R23" s="23"/>
      <c r="S23" s="21">
        <v>0</v>
      </c>
      <c r="T23" s="21">
        <f t="shared" si="0"/>
        <v>55581.540000000008</v>
      </c>
      <c r="U23" s="60">
        <f t="shared" si="2"/>
        <v>63918.771000000008</v>
      </c>
    </row>
    <row r="24" spans="1:21">
      <c r="A24" s="61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21">
        <v>44.1</v>
      </c>
      <c r="H24" s="21">
        <v>0</v>
      </c>
      <c r="I24" s="21">
        <v>44.1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19783.260000000002</v>
      </c>
      <c r="R24" s="23"/>
      <c r="S24" s="21">
        <v>0</v>
      </c>
      <c r="T24" s="21">
        <f t="shared" si="0"/>
        <v>19783.260000000002</v>
      </c>
      <c r="U24" s="60">
        <f t="shared" si="2"/>
        <v>22750.749</v>
      </c>
    </row>
    <row r="25" spans="1:21">
      <c r="A25" s="61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58">
        <v>0</v>
      </c>
      <c r="H25" s="21">
        <v>0</v>
      </c>
      <c r="I25" s="21">
        <v>0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0</v>
      </c>
      <c r="R25" s="23"/>
      <c r="S25" s="21">
        <v>0</v>
      </c>
      <c r="T25" s="21">
        <f t="shared" si="0"/>
        <v>0</v>
      </c>
      <c r="U25" s="60">
        <f t="shared" si="2"/>
        <v>0</v>
      </c>
    </row>
    <row r="26" spans="1:21">
      <c r="A26" s="61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21">
        <v>543.9</v>
      </c>
      <c r="H26" s="21">
        <v>0</v>
      </c>
      <c r="I26" s="21">
        <v>543.9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243993.54</v>
      </c>
      <c r="R26" s="23"/>
      <c r="S26" s="21">
        <v>0</v>
      </c>
      <c r="T26" s="21">
        <f t="shared" si="0"/>
        <v>243993.54</v>
      </c>
      <c r="U26" s="60">
        <f t="shared" si="2"/>
        <v>280592.571</v>
      </c>
    </row>
    <row r="27" spans="1:21">
      <c r="A27" s="61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21">
        <v>25</v>
      </c>
      <c r="H27" s="21">
        <v>0</v>
      </c>
      <c r="I27" s="21">
        <v>25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11215</v>
      </c>
      <c r="R27" s="23"/>
      <c r="S27" s="21">
        <v>0</v>
      </c>
      <c r="T27" s="21">
        <f t="shared" si="0"/>
        <v>11215</v>
      </c>
      <c r="U27" s="60">
        <f t="shared" si="2"/>
        <v>12897.249999999998</v>
      </c>
    </row>
    <row r="28" spans="1:21">
      <c r="A28" s="61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21">
        <v>20</v>
      </c>
      <c r="H28" s="21">
        <v>0</v>
      </c>
      <c r="I28" s="21">
        <v>20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8972</v>
      </c>
      <c r="R28" s="23"/>
      <c r="S28" s="21">
        <v>0</v>
      </c>
      <c r="T28" s="21">
        <f t="shared" si="0"/>
        <v>8972</v>
      </c>
      <c r="U28" s="60">
        <f t="shared" si="2"/>
        <v>10317.799999999999</v>
      </c>
    </row>
    <row r="29" spans="1:21">
      <c r="A29" s="61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21">
        <v>69</v>
      </c>
      <c r="H29" s="21">
        <v>0</v>
      </c>
      <c r="I29" s="21">
        <v>69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30953.4</v>
      </c>
      <c r="R29" s="23"/>
      <c r="S29" s="21">
        <v>0</v>
      </c>
      <c r="T29" s="21">
        <f t="shared" si="0"/>
        <v>30953.4</v>
      </c>
      <c r="U29" s="60">
        <f t="shared" si="2"/>
        <v>35596.409999999996</v>
      </c>
    </row>
    <row r="30" spans="1:21">
      <c r="A30" s="61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21">
        <v>0</v>
      </c>
      <c r="H30" s="21">
        <v>0</v>
      </c>
      <c r="I30" s="21">
        <v>0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0</v>
      </c>
      <c r="R30" s="23"/>
      <c r="S30" s="21">
        <v>0</v>
      </c>
      <c r="T30" s="21">
        <f t="shared" si="0"/>
        <v>0</v>
      </c>
      <c r="U30" s="60">
        <f t="shared" si="2"/>
        <v>0</v>
      </c>
    </row>
    <row r="31" spans="1:21">
      <c r="A31" s="6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21">
        <v>24</v>
      </c>
      <c r="H31" s="21">
        <v>0</v>
      </c>
      <c r="I31" s="21">
        <v>24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10766.400000000001</v>
      </c>
      <c r="R31" s="23"/>
      <c r="S31" s="21">
        <v>0</v>
      </c>
      <c r="T31" s="21">
        <f t="shared" si="0"/>
        <v>10766.400000000001</v>
      </c>
      <c r="U31" s="60">
        <f t="shared" si="2"/>
        <v>12381.36</v>
      </c>
    </row>
    <row r="32" spans="1:21">
      <c r="A32" s="61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21">
        <v>256.8</v>
      </c>
      <c r="H32" s="21">
        <v>0</v>
      </c>
      <c r="I32" s="21">
        <v>256.8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115200.48000000001</v>
      </c>
      <c r="R32" s="23"/>
      <c r="S32" s="21">
        <v>0</v>
      </c>
      <c r="T32" s="21">
        <f t="shared" si="0"/>
        <v>115200.48000000001</v>
      </c>
      <c r="U32" s="60">
        <f t="shared" si="2"/>
        <v>132480.552</v>
      </c>
    </row>
    <row r="33" spans="1:21">
      <c r="A33" s="61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21">
        <v>0</v>
      </c>
      <c r="H33" s="21">
        <v>0</v>
      </c>
      <c r="I33" s="21">
        <v>0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0</v>
      </c>
      <c r="R33" s="23"/>
      <c r="S33" s="21">
        <v>0</v>
      </c>
      <c r="T33" s="21">
        <f t="shared" si="0"/>
        <v>0</v>
      </c>
      <c r="U33" s="60">
        <f t="shared" si="2"/>
        <v>0</v>
      </c>
    </row>
    <row r="34" spans="1:21">
      <c r="A34" s="61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21">
        <v>134.4</v>
      </c>
      <c r="H34" s="21">
        <v>0</v>
      </c>
      <c r="I34" s="21">
        <v>134.4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60291.840000000004</v>
      </c>
      <c r="R34" s="23"/>
      <c r="S34" s="21">
        <v>0</v>
      </c>
      <c r="T34" s="21">
        <f t="shared" si="0"/>
        <v>60291.840000000004</v>
      </c>
      <c r="U34" s="60">
        <f t="shared" si="2"/>
        <v>69335.615999999995</v>
      </c>
    </row>
    <row r="35" spans="1:21">
      <c r="A35" s="61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21">
        <v>4</v>
      </c>
      <c r="H35" s="21">
        <v>0</v>
      </c>
      <c r="I35" s="21">
        <v>4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1794.4</v>
      </c>
      <c r="R35" s="23"/>
      <c r="S35" s="21">
        <v>0</v>
      </c>
      <c r="T35" s="21">
        <f t="shared" si="0"/>
        <v>1794.4</v>
      </c>
      <c r="U35" s="60">
        <f t="shared" si="2"/>
        <v>2063.56</v>
      </c>
    </row>
    <row r="36" spans="1:21">
      <c r="A36" s="61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21">
        <v>30.900000000000002</v>
      </c>
      <c r="H36" s="21">
        <v>0</v>
      </c>
      <c r="I36" s="21">
        <v>30.900000000000002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13861.740000000002</v>
      </c>
      <c r="R36" s="23"/>
      <c r="S36" s="21">
        <v>0</v>
      </c>
      <c r="T36" s="21">
        <f t="shared" si="0"/>
        <v>13861.740000000002</v>
      </c>
      <c r="U36" s="60">
        <f t="shared" si="2"/>
        <v>15941.001</v>
      </c>
    </row>
    <row r="37" spans="1:21">
      <c r="A37" s="61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21">
        <v>0</v>
      </c>
      <c r="H37" s="21">
        <v>0</v>
      </c>
      <c r="I37" s="21">
        <v>0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0</v>
      </c>
      <c r="R37" s="23"/>
      <c r="S37" s="21">
        <v>0</v>
      </c>
      <c r="T37" s="21">
        <f t="shared" si="0"/>
        <v>0</v>
      </c>
      <c r="U37" s="60">
        <f t="shared" si="2"/>
        <v>0</v>
      </c>
    </row>
    <row r="38" spans="1:21">
      <c r="A38" s="61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21">
        <v>6</v>
      </c>
      <c r="H38" s="21">
        <v>0</v>
      </c>
      <c r="I38" s="21">
        <v>6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2691.6000000000004</v>
      </c>
      <c r="R38" s="23"/>
      <c r="S38" s="21">
        <v>0</v>
      </c>
      <c r="T38" s="21">
        <f t="shared" si="0"/>
        <v>2691.6000000000004</v>
      </c>
      <c r="U38" s="60">
        <f t="shared" si="2"/>
        <v>3095.34</v>
      </c>
    </row>
    <row r="39" spans="1:21">
      <c r="A39" s="61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21">
        <v>0</v>
      </c>
      <c r="H39" s="21">
        <v>0</v>
      </c>
      <c r="I39" s="21">
        <v>0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0</v>
      </c>
      <c r="R39" s="23"/>
      <c r="S39" s="21">
        <v>0</v>
      </c>
      <c r="T39" s="21">
        <f t="shared" si="0"/>
        <v>0</v>
      </c>
      <c r="U39" s="60">
        <f t="shared" si="2"/>
        <v>0</v>
      </c>
    </row>
    <row r="40" spans="1:21">
      <c r="A40" s="61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21">
        <v>106</v>
      </c>
      <c r="H40" s="21">
        <v>0</v>
      </c>
      <c r="I40" s="21">
        <v>106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47551.600000000006</v>
      </c>
      <c r="R40" s="23"/>
      <c r="S40" s="21">
        <v>0</v>
      </c>
      <c r="T40" s="21">
        <f t="shared" si="0"/>
        <v>47551.600000000006</v>
      </c>
      <c r="U40" s="60">
        <f t="shared" si="2"/>
        <v>54684.340000000004</v>
      </c>
    </row>
    <row r="41" spans="1:21">
      <c r="A41" s="61"/>
      <c r="B41" s="52" t="s">
        <v>93</v>
      </c>
      <c r="C41" s="20" t="s">
        <v>43</v>
      </c>
      <c r="D41" s="20" t="s">
        <v>94</v>
      </c>
      <c r="E41" s="20" t="s">
        <v>13</v>
      </c>
      <c r="F41" s="20" t="s">
        <v>95</v>
      </c>
      <c r="G41" s="58">
        <v>0</v>
      </c>
      <c r="H41" s="21">
        <v>0</v>
      </c>
      <c r="I41" s="21">
        <v>0</v>
      </c>
      <c r="J41" s="67">
        <v>547.70000000000005</v>
      </c>
      <c r="K41" s="52" t="s">
        <v>93</v>
      </c>
      <c r="L41" s="20" t="s">
        <v>43</v>
      </c>
      <c r="M41" s="20" t="s">
        <v>94</v>
      </c>
      <c r="N41" s="20" t="s">
        <v>13</v>
      </c>
      <c r="O41" s="20" t="s">
        <v>95</v>
      </c>
      <c r="P41" s="23"/>
      <c r="Q41" s="21">
        <f t="shared" si="1"/>
        <v>0</v>
      </c>
      <c r="R41" s="23"/>
      <c r="S41" s="21">
        <v>0</v>
      </c>
      <c r="T41" s="21">
        <f t="shared" si="0"/>
        <v>0</v>
      </c>
      <c r="U41" s="60">
        <f t="shared" si="2"/>
        <v>0</v>
      </c>
    </row>
    <row r="42" spans="1:21">
      <c r="A42" s="61"/>
      <c r="B42" s="52" t="s">
        <v>103</v>
      </c>
      <c r="C42" s="20" t="s">
        <v>38</v>
      </c>
      <c r="D42" s="20" t="s">
        <v>96</v>
      </c>
      <c r="E42" s="20" t="s">
        <v>13</v>
      </c>
      <c r="F42" s="20" t="s">
        <v>95</v>
      </c>
      <c r="G42" s="58">
        <v>0</v>
      </c>
      <c r="H42" s="21">
        <v>0</v>
      </c>
      <c r="I42" s="21">
        <v>0</v>
      </c>
      <c r="J42" s="67">
        <v>547.70000000000005</v>
      </c>
      <c r="K42" s="52" t="s">
        <v>103</v>
      </c>
      <c r="L42" s="20" t="s">
        <v>38</v>
      </c>
      <c r="M42" s="20" t="s">
        <v>96</v>
      </c>
      <c r="N42" s="20" t="s">
        <v>13</v>
      </c>
      <c r="O42" s="20" t="s">
        <v>95</v>
      </c>
      <c r="P42" s="23"/>
      <c r="Q42" s="21">
        <f t="shared" si="1"/>
        <v>0</v>
      </c>
      <c r="R42" s="23"/>
      <c r="S42" s="21">
        <v>0</v>
      </c>
      <c r="T42" s="21">
        <f t="shared" si="0"/>
        <v>0</v>
      </c>
      <c r="U42" s="60">
        <f t="shared" si="2"/>
        <v>0</v>
      </c>
    </row>
    <row r="43" spans="1:21">
      <c r="A43" s="61"/>
      <c r="B43" s="52" t="s">
        <v>97</v>
      </c>
      <c r="C43" s="20" t="s">
        <v>98</v>
      </c>
      <c r="D43" s="20" t="s">
        <v>96</v>
      </c>
      <c r="E43" s="20" t="s">
        <v>13</v>
      </c>
      <c r="F43" s="20" t="s">
        <v>99</v>
      </c>
      <c r="G43" s="21">
        <v>25.330000000000002</v>
      </c>
      <c r="H43" s="21">
        <v>0</v>
      </c>
      <c r="I43" s="21">
        <v>25.330000000000002</v>
      </c>
      <c r="J43" s="67">
        <v>520.70000000000005</v>
      </c>
      <c r="K43" s="52" t="s">
        <v>97</v>
      </c>
      <c r="L43" s="20" t="s">
        <v>98</v>
      </c>
      <c r="M43" s="20" t="s">
        <v>96</v>
      </c>
      <c r="N43" s="20" t="s">
        <v>13</v>
      </c>
      <c r="O43" s="20" t="s">
        <v>99</v>
      </c>
      <c r="P43" s="23"/>
      <c r="Q43" s="21">
        <f t="shared" si="1"/>
        <v>13189.331000000002</v>
      </c>
      <c r="R43" s="23"/>
      <c r="S43" s="21">
        <v>0</v>
      </c>
      <c r="T43" s="21">
        <f t="shared" si="0"/>
        <v>13189.331000000002</v>
      </c>
      <c r="U43" s="60">
        <f t="shared" si="2"/>
        <v>15167.730650000001</v>
      </c>
    </row>
    <row r="44" spans="1:21">
      <c r="A44" s="61"/>
      <c r="B44" s="47" t="s">
        <v>104</v>
      </c>
      <c r="C44" s="47" t="s">
        <v>21</v>
      </c>
      <c r="D44" s="47" t="s">
        <v>36</v>
      </c>
      <c r="E44" s="47" t="s">
        <v>13</v>
      </c>
      <c r="F44" s="47" t="s">
        <v>23</v>
      </c>
      <c r="G44" s="58">
        <v>14.200000000000001</v>
      </c>
      <c r="H44" s="21">
        <v>0</v>
      </c>
      <c r="I44" s="21">
        <v>14.200000000000001</v>
      </c>
      <c r="J44" s="48">
        <v>448.6</v>
      </c>
      <c r="K44" s="47" t="s">
        <v>104</v>
      </c>
      <c r="L44" s="47" t="s">
        <v>21</v>
      </c>
      <c r="M44" s="47" t="s">
        <v>36</v>
      </c>
      <c r="N44" s="47" t="s">
        <v>13</v>
      </c>
      <c r="O44" s="47" t="s">
        <v>23</v>
      </c>
      <c r="P44" s="23"/>
      <c r="Q44" s="21">
        <f t="shared" si="1"/>
        <v>6370.1200000000008</v>
      </c>
      <c r="R44" s="23"/>
      <c r="S44" s="21">
        <v>0</v>
      </c>
      <c r="T44" s="21">
        <f t="shared" si="0"/>
        <v>6370.1200000000008</v>
      </c>
      <c r="U44" s="60">
        <f t="shared" si="2"/>
        <v>7325.6379999999999</v>
      </c>
    </row>
    <row r="45" spans="1:21">
      <c r="A45" s="61"/>
      <c r="B45" s="47" t="s">
        <v>92</v>
      </c>
      <c r="C45" s="47" t="s">
        <v>25</v>
      </c>
      <c r="D45" s="47" t="s">
        <v>36</v>
      </c>
      <c r="E45" s="47" t="s">
        <v>13</v>
      </c>
      <c r="F45" s="47" t="s">
        <v>26</v>
      </c>
      <c r="G45" s="58">
        <v>17.400000000000002</v>
      </c>
      <c r="H45" s="21">
        <v>0</v>
      </c>
      <c r="I45" s="21">
        <v>17.400000000000002</v>
      </c>
      <c r="J45" s="48">
        <v>448.6</v>
      </c>
      <c r="K45" s="47" t="s">
        <v>92</v>
      </c>
      <c r="L45" s="47" t="s">
        <v>25</v>
      </c>
      <c r="M45" s="47" t="s">
        <v>36</v>
      </c>
      <c r="N45" s="47" t="s">
        <v>13</v>
      </c>
      <c r="O45" s="47" t="s">
        <v>26</v>
      </c>
      <c r="P45" s="23"/>
      <c r="Q45" s="21">
        <f t="shared" si="1"/>
        <v>7805.6400000000012</v>
      </c>
      <c r="R45" s="23"/>
      <c r="S45" s="21">
        <v>0</v>
      </c>
      <c r="T45" s="21">
        <f t="shared" si="0"/>
        <v>7805.6400000000012</v>
      </c>
      <c r="U45" s="60">
        <f t="shared" si="2"/>
        <v>8976.4860000000008</v>
      </c>
    </row>
    <row r="46" spans="1:21" s="63" customFormat="1" ht="10.5">
      <c r="A46" s="61"/>
      <c r="B46" s="61"/>
      <c r="C46" s="61"/>
      <c r="D46" s="61"/>
      <c r="E46" s="61"/>
      <c r="F46" s="61"/>
      <c r="G46" s="62">
        <f>SUM(G2:G45)</f>
        <v>2950.71</v>
      </c>
      <c r="H46" s="61"/>
      <c r="I46" s="62">
        <f>SUM(I2:I45)</f>
        <v>2950.71</v>
      </c>
      <c r="J46" s="62">
        <f>Q46/I46</f>
        <v>519.07638534454418</v>
      </c>
      <c r="K46" s="61"/>
      <c r="L46" s="61"/>
      <c r="M46" s="61"/>
      <c r="N46" s="61"/>
      <c r="O46" s="61"/>
      <c r="P46" s="61"/>
      <c r="Q46" s="62">
        <f>SUM(Q2:Q45)</f>
        <v>1531643.8810000001</v>
      </c>
      <c r="R46" s="62"/>
      <c r="S46" s="62"/>
      <c r="T46" s="62">
        <f>SUM(T2:T45)</f>
        <v>1531643.8810000001</v>
      </c>
      <c r="U46" s="60">
        <f t="shared" si="2"/>
        <v>1761390.46315</v>
      </c>
    </row>
    <row r="47" spans="1:21">
      <c r="A47" s="61"/>
      <c r="B47" s="20" t="s">
        <v>124</v>
      </c>
      <c r="C47" s="20" t="s">
        <v>15</v>
      </c>
      <c r="D47" s="20" t="s">
        <v>125</v>
      </c>
      <c r="E47" s="20" t="s">
        <v>13</v>
      </c>
      <c r="F47" s="20" t="s">
        <v>14</v>
      </c>
      <c r="G47" s="21">
        <v>0</v>
      </c>
      <c r="H47" s="21">
        <v>0</v>
      </c>
      <c r="I47" s="21">
        <v>0</v>
      </c>
      <c r="J47" s="51">
        <f>J21</f>
        <v>641.5</v>
      </c>
      <c r="K47" s="20" t="s">
        <v>124</v>
      </c>
      <c r="L47" s="20" t="s">
        <v>15</v>
      </c>
      <c r="M47" s="20" t="s">
        <v>125</v>
      </c>
      <c r="N47" s="20" t="s">
        <v>13</v>
      </c>
      <c r="O47" s="20" t="s">
        <v>14</v>
      </c>
      <c r="P47" s="21"/>
      <c r="Q47" s="21">
        <f>G47*J47</f>
        <v>0</v>
      </c>
      <c r="R47" s="21"/>
      <c r="S47" s="21">
        <v>0</v>
      </c>
      <c r="T47" s="21">
        <f>Q47</f>
        <v>0</v>
      </c>
      <c r="U47" s="60">
        <f t="shared" si="2"/>
        <v>0</v>
      </c>
    </row>
    <row r="48" spans="1:21" s="63" customFormat="1" ht="10.5">
      <c r="A48" s="61"/>
      <c r="B48" s="61" t="s">
        <v>102</v>
      </c>
      <c r="C48" s="61"/>
      <c r="D48" s="61"/>
      <c r="E48" s="61"/>
      <c r="F48" s="61"/>
      <c r="G48" s="64">
        <f>G46+G47</f>
        <v>2950.71</v>
      </c>
      <c r="H48" s="49">
        <v>0</v>
      </c>
      <c r="I48" s="64">
        <f>G48</f>
        <v>2950.71</v>
      </c>
      <c r="J48" s="61"/>
      <c r="K48" s="61"/>
      <c r="L48" s="61"/>
      <c r="M48" s="61"/>
      <c r="N48" s="61"/>
      <c r="O48" s="61"/>
      <c r="P48" s="61"/>
      <c r="Q48" s="62">
        <f>Q46+Q47</f>
        <v>1531643.8810000001</v>
      </c>
      <c r="R48" s="61"/>
      <c r="S48" s="61"/>
      <c r="T48" s="62">
        <f>T46+T47</f>
        <v>1531643.8810000001</v>
      </c>
      <c r="U48" s="60">
        <f t="shared" si="2"/>
        <v>1761390.46315</v>
      </c>
    </row>
    <row r="51" spans="7:20">
      <c r="G51" s="65"/>
      <c r="I51" s="65"/>
      <c r="Q51" s="65"/>
      <c r="T51" s="66"/>
    </row>
    <row r="52" spans="7:20">
      <c r="G52" s="65"/>
    </row>
  </sheetData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2014-05-07T11:56:37Z</cp:lastPrinted>
  <dcterms:created xsi:type="dcterms:W3CDTF">2013-11-06T10:00:51Z</dcterms:created>
  <dcterms:modified xsi:type="dcterms:W3CDTF">2019-12-20T11:50:04Z</dcterms:modified>
</cp:coreProperties>
</file>