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5" r:id="rId1"/>
    <sheet name="List2" sheetId="4" r:id="rId2"/>
    <sheet name="Lis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List2!#REF!</definedName>
    <definedName name="_xlnm.Print_Area" localSheetId="1">List2!$A$1:$U$48</definedName>
  </definedNames>
  <calcPr calcId="125725"/>
</workbook>
</file>

<file path=xl/calcChain.xml><?xml version="1.0" encoding="utf-8"?>
<calcChain xmlns="http://schemas.openxmlformats.org/spreadsheetml/2006/main">
  <c r="U49" i="4"/>
  <c r="I4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2"/>
  <c r="G48"/>
  <c r="G43"/>
  <c r="G44"/>
  <c r="G45"/>
  <c r="G46"/>
  <c r="G42"/>
  <c r="G4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2"/>
  <c r="I47" l="1"/>
  <c r="G47"/>
  <c r="G49" s="1"/>
  <c r="I49" s="1"/>
  <c r="Q46"/>
  <c r="T46" s="1"/>
  <c r="T45"/>
  <c r="Q45"/>
  <c r="Q44"/>
  <c r="T44" s="1"/>
  <c r="T43"/>
  <c r="Q43"/>
  <c r="Q42"/>
  <c r="T42" s="1"/>
  <c r="T41"/>
  <c r="Q41"/>
  <c r="Q40"/>
  <c r="T40" s="1"/>
  <c r="Q39"/>
  <c r="T39" s="1"/>
  <c r="Q38"/>
  <c r="T38" s="1"/>
  <c r="T37"/>
  <c r="Q37"/>
  <c r="Q36"/>
  <c r="T36" s="1"/>
  <c r="T35"/>
  <c r="Q35"/>
  <c r="Q34"/>
  <c r="T34" s="1"/>
  <c r="T33"/>
  <c r="Q33"/>
  <c r="Q32"/>
  <c r="T32" s="1"/>
  <c r="Q31"/>
  <c r="T31" s="1"/>
  <c r="Q30"/>
  <c r="T30" s="1"/>
  <c r="T29"/>
  <c r="Q29"/>
  <c r="Q28"/>
  <c r="T28" s="1"/>
  <c r="T27"/>
  <c r="Q27"/>
  <c r="Q26"/>
  <c r="T26" s="1"/>
  <c r="T25"/>
  <c r="Q25"/>
  <c r="Q24"/>
  <c r="T24" s="1"/>
  <c r="Q23"/>
  <c r="T23" s="1"/>
  <c r="Q22"/>
  <c r="T22" s="1"/>
  <c r="J22"/>
  <c r="J21"/>
  <c r="Q21" s="1"/>
  <c r="T21" s="1"/>
  <c r="T20"/>
  <c r="Q20"/>
  <c r="Q19"/>
  <c r="T19" s="1"/>
  <c r="Q18"/>
  <c r="T18" s="1"/>
  <c r="Q17"/>
  <c r="T17" s="1"/>
  <c r="T16"/>
  <c r="Q16"/>
  <c r="Q15"/>
  <c r="T15" s="1"/>
  <c r="T14"/>
  <c r="Q14"/>
  <c r="Q13"/>
  <c r="T13" s="1"/>
  <c r="T12"/>
  <c r="Q12"/>
  <c r="Q11"/>
  <c r="T11" s="1"/>
  <c r="Q10"/>
  <c r="T10" s="1"/>
  <c r="Q9"/>
  <c r="T9" s="1"/>
  <c r="T8"/>
  <c r="Q8"/>
  <c r="Q7"/>
  <c r="T7" s="1"/>
  <c r="T6"/>
  <c r="Q6"/>
  <c r="Q5"/>
  <c r="T5" s="1"/>
  <c r="T4"/>
  <c r="Q4"/>
  <c r="Q3"/>
  <c r="T3" s="1"/>
  <c r="Q2"/>
  <c r="Q47" l="1"/>
  <c r="J47" s="1"/>
  <c r="T2"/>
  <c r="T47" s="1"/>
  <c r="T49" s="1"/>
  <c r="J48"/>
  <c r="Q48" s="1"/>
  <c r="T48" s="1"/>
  <c r="Q49" l="1"/>
  <c r="D15" i="5" l="1"/>
  <c r="E15" s="1"/>
  <c r="D13"/>
  <c r="E13" s="1"/>
  <c r="F13" s="1"/>
  <c r="C13"/>
  <c r="D12"/>
  <c r="E12" s="1"/>
  <c r="F12" s="1"/>
  <c r="C12"/>
  <c r="D10"/>
  <c r="C10"/>
  <c r="D9"/>
  <c r="G9" s="1"/>
  <c r="C9"/>
  <c r="D8"/>
  <c r="G8" s="1"/>
  <c r="C8"/>
  <c r="D7"/>
  <c r="E7" s="1"/>
  <c r="C7"/>
  <c r="E6"/>
  <c r="D6"/>
  <c r="C6"/>
  <c r="D5"/>
  <c r="E5" s="1"/>
  <c r="C5"/>
  <c r="D4"/>
  <c r="C4"/>
  <c r="C11" s="1"/>
  <c r="C14" s="1"/>
  <c r="C16" s="1"/>
  <c r="D11" l="1"/>
  <c r="D14" s="1"/>
  <c r="D16" s="1"/>
  <c r="F4"/>
  <c r="E4"/>
  <c r="E8"/>
  <c r="F8" s="1"/>
  <c r="E9"/>
  <c r="F9" s="1"/>
  <c r="F5"/>
  <c r="G13"/>
  <c r="F6"/>
  <c r="E10"/>
  <c r="F10" s="1"/>
  <c r="F15"/>
  <c r="H10"/>
  <c r="G10"/>
  <c r="G7"/>
  <c r="G6"/>
  <c r="F7"/>
  <c r="G4"/>
  <c r="G14" l="1"/>
  <c r="F11"/>
  <c r="F14" s="1"/>
  <c r="F16" s="1"/>
  <c r="E11"/>
  <c r="E14" s="1"/>
  <c r="E16" s="1"/>
  <c r="U45" i="4" l="1"/>
  <c r="U44"/>
  <c r="U43"/>
  <c r="U41"/>
  <c r="U40"/>
  <c r="U39"/>
  <c r="U37"/>
  <c r="U36"/>
  <c r="U35"/>
  <c r="U33"/>
  <c r="U32"/>
  <c r="U31"/>
  <c r="U29"/>
  <c r="U28"/>
  <c r="U27"/>
  <c r="U25"/>
  <c r="U24"/>
  <c r="U23"/>
  <c r="U21"/>
  <c r="U47"/>
  <c r="U20"/>
  <c r="U18"/>
  <c r="U17"/>
  <c r="U16"/>
  <c r="U14"/>
  <c r="U13"/>
  <c r="U12"/>
  <c r="U10"/>
  <c r="U9"/>
  <c r="U8"/>
  <c r="U6"/>
  <c r="U5"/>
  <c r="U4"/>
  <c r="U42"/>
  <c r="U38"/>
  <c r="U34"/>
  <c r="U30"/>
  <c r="U26"/>
  <c r="U22"/>
  <c r="U19"/>
  <c r="U15"/>
  <c r="U11"/>
  <c r="U7"/>
  <c r="U3" l="1"/>
  <c r="U2" l="1"/>
  <c r="U48"/>
  <c r="U46"/>
</calcChain>
</file>

<file path=xl/sharedStrings.xml><?xml version="1.0" encoding="utf-8"?>
<sst xmlns="http://schemas.openxmlformats.org/spreadsheetml/2006/main" count="491" uniqueCount="172">
  <si>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</si>
  <si>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</si>
  <si>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</si>
  <si>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</si>
  <si>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</si>
  <si>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</si>
  <si>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</si>
  <si>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</si>
  <si>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</si>
  <si>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</si>
  <si>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</si>
  <si>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</si>
  <si>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</si>
  <si>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</si>
  <si>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</si>
  <si>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</si>
  <si>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</si>
  <si>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</si>
  <si>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</si>
  <si>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</si>
  <si>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</si>
  <si>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</si>
  <si>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</si>
  <si>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</si>
  <si>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</si>
  <si>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</si>
  <si>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</si>
  <si>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</si>
  <si>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</si>
  <si>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</si>
  <si>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</si>
  <si>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</si>
  <si>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</si>
  <si>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</si>
  <si>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</si>
  <si>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</si>
  <si>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</si>
  <si>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</si>
  <si>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</si>
  <si>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</si>
  <si>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</si>
  <si>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</si>
  <si>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</si>
  <si>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</si>
  <si>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</si>
  <si>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</si>
  <si>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</si>
  <si>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</si>
  <si>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</si>
  <si>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</si>
  <si>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</si>
  <si>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</si>
  <si>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</si>
  <si>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</si>
  <si>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</si>
  <si>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</si>
  <si>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</si>
  <si>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</si>
  <si>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</si>
  <si>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</si>
  <si>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</si>
  <si>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</si>
  <si>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</si>
  <si>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</si>
  <si>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</si>
  <si>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</si>
  <si>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</si>
  <si>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</si>
  <si>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</si>
  <si>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</si>
  <si>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</si>
  <si>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</si>
  <si>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</si>
  <si>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</si>
  <si>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</si>
  <si>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</si>
  <si>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</si>
  <si>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</si>
  <si>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</si>
  <si>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</si>
  <si>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</si>
  <si>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</si>
  <si>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</si>
  <si>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</si>
  <si>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</si>
  <si>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</si>
  <si>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</si>
  <si>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</si>
  <si>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</si>
  <si>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</si>
  <si>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</si>
  <si>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</si>
  <si>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</si>
  <si>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</si>
  <si>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</si>
  <si>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</si>
  <si>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</si>
  <si>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</si>
  <si>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</si>
  <si>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</si>
  <si>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</si>
  <si>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</si>
  <si>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</si>
  <si>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</si>
  <si>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</si>
  <si>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</si>
  <si>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</si>
  <si>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</si>
  <si>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</si>
  <si>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</si>
  <si>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</si>
  <si>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</si>
  <si>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</si>
  <si>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</si>
  <si>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</si>
  <si>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</si>
  <si>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</si>
  <si>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</si>
  <si>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</si>
  <si>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</si>
  <si>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</si>
  <si>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</si>
  <si>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</si>
  <si>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</si>
  <si>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</si>
  <si>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</si>
  <si>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</si>
  <si>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</si>
  <si>
    <t>C530-447/001</t>
  </si>
  <si>
    <t>FN-Hemato-onkologická kl., příst.obj."P"</t>
  </si>
  <si>
    <t>FN-YC ubytovna "NOVÁ", IPP31 ÚT</t>
  </si>
  <si>
    <t>FN-YD ubytovna "ZAHRADNÍ", IPP23 ÚT</t>
  </si>
  <si>
    <t>FN-YE ubytovna "LOTOS", IPP19 ÚT</t>
  </si>
  <si>
    <t>FN-WT Zahradnictví ÚT</t>
  </si>
  <si>
    <t>FN-XA ČOV		 ÚT</t>
  </si>
  <si>
    <t xml:space="preserve">FN-XC Údržba ZVIT ÚT		</t>
  </si>
  <si>
    <t>FN-P budovy O, P ÚT</t>
  </si>
  <si>
    <t>FN-WP budovy Q, R ÚT</t>
  </si>
  <si>
    <t>FN-YA budovy S, YA, YB ÚT</t>
  </si>
  <si>
    <t>FN-Z lékárna ÚT</t>
  </si>
  <si>
    <t>FN-M budovy L,M ÚT</t>
  </si>
  <si>
    <t>FN-K Hematoonkologie ÚT</t>
  </si>
  <si>
    <t>FN-YC ubytovna "NOVÁ", IPP31 TUV</t>
  </si>
  <si>
    <t>FN-YD ubytovna "ZAHRADNÍ", IPP23 TUV</t>
  </si>
  <si>
    <t>FN-YE ubytovna "LOTOS", IPP19 TUV</t>
  </si>
  <si>
    <t>FN-WT Zahradnictví TUV</t>
  </si>
  <si>
    <t xml:space="preserve">FN-XC Údržba ZVIT TUV		</t>
  </si>
  <si>
    <t>FN-P budovy O, P TUV</t>
  </si>
  <si>
    <t>FN-WP budovy Q, R TUV</t>
  </si>
  <si>
    <t>FN-YA budova YA TUV</t>
  </si>
  <si>
    <t>FN-YA budova S TUV</t>
  </si>
  <si>
    <t>FN-Z lékárna TUV</t>
  </si>
  <si>
    <t>FN-M budovy L, M TUV</t>
  </si>
  <si>
    <t>FN-WE CVS HV</t>
  </si>
  <si>
    <t>FN-U Psychiatrie (VST1)</t>
  </si>
  <si>
    <t>FN-T Genetika, mamografie (VST1)</t>
  </si>
  <si>
    <t>FN-C Porodnice (VST1)</t>
  </si>
  <si>
    <t>FN-YF Ředitelská vila (VST1)</t>
  </si>
  <si>
    <t>FN-A budovy D1, D2 ÚT (VST1)</t>
  </si>
  <si>
    <t>FN-A budova A, B, D TUV (VST1)</t>
  </si>
  <si>
    <t>FN-A budova A ÚT (VST1)</t>
  </si>
  <si>
    <t>FN-A VZT2 (VST1)</t>
  </si>
  <si>
    <t>FN-WV bufet u porodnice (VST1)</t>
  </si>
  <si>
    <t>FN-A VZT1 (VST1)</t>
  </si>
  <si>
    <t>FN-A budova B ÚT (VST1)</t>
  </si>
  <si>
    <t>FN-A budova B klimatizace, VZT (VST1)</t>
  </si>
  <si>
    <t>FN-A dveřní clona vstup (VST1)</t>
  </si>
  <si>
    <t>FN-Y II.IK a GER</t>
  </si>
  <si>
    <t>FN-UZQ Stomatologická klinika ÚT</t>
  </si>
  <si>
    <t>FN-UZQ Stomatologická klinika TUV</t>
  </si>
  <si>
    <t>FN-Zámečnictví - zrušeno</t>
  </si>
  <si>
    <t>FN-P HOK stacionář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</si>
</sst>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164" fontId="4" fillId="2" borderId="24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0" fontId="4" fillId="10" borderId="12" xfId="0" applyFont="1" applyFill="1" applyBorder="1" applyAlignment="1">
      <alignment horizontal="left" vertical="top"/>
    </xf>
    <xf numFmtId="164" fontId="8" fillId="10" borderId="24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9" fillId="0" borderId="0" xfId="1"/>
    <xf numFmtId="4" fontId="11" fillId="0" borderId="0" xfId="1" applyNumberFormat="1" applyFont="1" applyAlignment="1">
      <alignment horizontal="right" vertical="center"/>
    </xf>
    <xf numFmtId="0" fontId="11" fillId="0" borderId="0" xfId="1" applyFont="1"/>
    <xf numFmtId="164" fontId="4" fillId="2" borderId="0" xfId="1" applyNumberFormat="1" applyFont="1" applyFill="1" applyBorder="1" applyAlignment="1">
      <alignment horizontal="right" vertical="top"/>
    </xf>
    <xf numFmtId="4" fontId="9" fillId="0" borderId="0" xfId="1" applyNumberFormat="1"/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  <xf numFmtId="2" fontId="2" fillId="11" borderId="0" xfId="0" applyNumberFormat="1" applyFont="1" applyFill="1" applyBorder="1"/>
    <xf numFmtId="164" fontId="4" fillId="0" borderId="12" xfId="0" applyNumberFormat="1" applyFont="1" applyFill="1" applyBorder="1" applyAlignment="1">
      <alignment horizontal="right" vertical="top"/>
    </xf>
    <xf numFmtId="0" fontId="11" fillId="2" borderId="12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12" borderId="12" xfId="0" applyFont="1" applyFill="1" applyBorder="1" applyAlignment="1">
      <alignment horizontal="left" vertical="top"/>
    </xf>
    <xf numFmtId="0" fontId="11" fillId="13" borderId="12" xfId="0" applyFont="1" applyFill="1" applyBorder="1" applyAlignment="1">
      <alignment horizontal="left" vertical="top"/>
    </xf>
    <xf numFmtId="0" fontId="4" fillId="14" borderId="12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164" fontId="10" fillId="0" borderId="12" xfId="0" applyNumberFormat="1" applyFont="1" applyFill="1" applyBorder="1" applyAlignment="1">
      <alignment horizontal="right" vertical="top"/>
    </xf>
    <xf numFmtId="164" fontId="4" fillId="0" borderId="24" xfId="0" applyNumberFormat="1" applyFont="1" applyFill="1" applyBorder="1" applyAlignment="1">
      <alignment horizontal="right" vertical="top"/>
    </xf>
    <xf numFmtId="0" fontId="4" fillId="15" borderId="12" xfId="0" applyFont="1" applyFill="1" applyBorder="1" applyAlignment="1">
      <alignment horizontal="left" vertical="top"/>
    </xf>
    <xf numFmtId="0" fontId="4" fillId="12" borderId="12" xfId="0" applyFont="1" applyFill="1" applyBorder="1" applyAlignment="1">
      <alignment horizontal="left" vertical="top"/>
    </xf>
    <xf numFmtId="164" fontId="8" fillId="0" borderId="24" xfId="0" applyNumberFormat="1" applyFont="1" applyFill="1" applyBorder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ledov&#225;n&#237;%20spot&#345;eby%20energi&#237;/Ne&#269;esan&#225;/2019/11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1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2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3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4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5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6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7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8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09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10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11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ouhrn%20fakturace%2012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I2">
            <v>0</v>
          </cell>
          <cell r="T2">
            <v>0</v>
          </cell>
        </row>
        <row r="3">
          <cell r="I3">
            <v>89.7</v>
          </cell>
          <cell r="T3">
            <v>40239.420000000006</v>
          </cell>
        </row>
        <row r="4">
          <cell r="I4">
            <v>187.4</v>
          </cell>
          <cell r="T4">
            <v>84067.640000000014</v>
          </cell>
        </row>
        <row r="5">
          <cell r="I5">
            <v>97.100000000000009</v>
          </cell>
          <cell r="T5">
            <v>43559.060000000005</v>
          </cell>
        </row>
        <row r="6">
          <cell r="I6">
            <v>20.3</v>
          </cell>
          <cell r="T6">
            <v>9106.58</v>
          </cell>
        </row>
        <row r="7">
          <cell r="I7">
            <v>20</v>
          </cell>
          <cell r="T7">
            <v>8972</v>
          </cell>
        </row>
        <row r="8">
          <cell r="I8">
            <v>14</v>
          </cell>
          <cell r="T8">
            <v>6280.4000000000005</v>
          </cell>
        </row>
        <row r="9">
          <cell r="I9">
            <v>95</v>
          </cell>
          <cell r="T9">
            <v>42617</v>
          </cell>
        </row>
        <row r="10">
          <cell r="I10">
            <v>619</v>
          </cell>
          <cell r="T10">
            <v>277683.40000000002</v>
          </cell>
        </row>
        <row r="11">
          <cell r="I11">
            <v>292</v>
          </cell>
          <cell r="T11">
            <v>130991.20000000001</v>
          </cell>
        </row>
        <row r="12">
          <cell r="I12">
            <v>38.5</v>
          </cell>
          <cell r="T12">
            <v>17271.100000000002</v>
          </cell>
        </row>
        <row r="13">
          <cell r="I13">
            <v>80.2</v>
          </cell>
          <cell r="T13">
            <v>35977.72</v>
          </cell>
        </row>
        <row r="14">
          <cell r="I14">
            <v>22.8</v>
          </cell>
          <cell r="T14">
            <v>10228.080000000002</v>
          </cell>
        </row>
        <row r="15">
          <cell r="I15">
            <v>8.1999999999999993</v>
          </cell>
          <cell r="T15">
            <v>3678.52</v>
          </cell>
        </row>
        <row r="16">
          <cell r="I16">
            <v>2</v>
          </cell>
          <cell r="T16">
            <v>897.2</v>
          </cell>
        </row>
        <row r="17">
          <cell r="I17">
            <v>35</v>
          </cell>
          <cell r="T17">
            <v>15701</v>
          </cell>
        </row>
        <row r="18">
          <cell r="I18">
            <v>137</v>
          </cell>
          <cell r="T18">
            <v>61458.200000000004</v>
          </cell>
        </row>
        <row r="19">
          <cell r="I19">
            <v>27</v>
          </cell>
          <cell r="T19">
            <v>12112.2</v>
          </cell>
        </row>
        <row r="20">
          <cell r="I20">
            <v>43</v>
          </cell>
          <cell r="T20">
            <v>19289.8</v>
          </cell>
        </row>
        <row r="21">
          <cell r="I21">
            <v>823.33</v>
          </cell>
          <cell r="T21">
            <v>528166.19500000007</v>
          </cell>
        </row>
        <row r="22">
          <cell r="I22">
            <v>213.82</v>
          </cell>
          <cell r="T22">
            <v>137165.53</v>
          </cell>
        </row>
        <row r="23">
          <cell r="I23">
            <v>549.20000000000005</v>
          </cell>
          <cell r="T23">
            <v>246371.12000000002</v>
          </cell>
        </row>
        <row r="24">
          <cell r="I24">
            <v>51.800000000000004</v>
          </cell>
          <cell r="T24">
            <v>23237.480000000003</v>
          </cell>
        </row>
        <row r="25">
          <cell r="I25">
            <v>56.2</v>
          </cell>
          <cell r="T25">
            <v>25211.320000000003</v>
          </cell>
        </row>
        <row r="26">
          <cell r="I26">
            <v>2421.83</v>
          </cell>
          <cell r="T26">
            <v>1086432.9380000001</v>
          </cell>
        </row>
        <row r="27">
          <cell r="I27">
            <v>141</v>
          </cell>
          <cell r="T27">
            <v>63252.600000000006</v>
          </cell>
        </row>
        <row r="28">
          <cell r="I28">
            <v>83</v>
          </cell>
          <cell r="T28">
            <v>37233.800000000003</v>
          </cell>
        </row>
        <row r="29">
          <cell r="I29">
            <v>299</v>
          </cell>
          <cell r="T29">
            <v>134131.4</v>
          </cell>
        </row>
        <row r="30">
          <cell r="I30">
            <v>40.369999999999997</v>
          </cell>
          <cell r="T30">
            <v>18109.982</v>
          </cell>
        </row>
        <row r="31">
          <cell r="I31">
            <v>320</v>
          </cell>
          <cell r="T31">
            <v>143552</v>
          </cell>
        </row>
        <row r="32">
          <cell r="I32">
            <v>288.5</v>
          </cell>
          <cell r="T32">
            <v>129421.1</v>
          </cell>
        </row>
        <row r="33">
          <cell r="I33">
            <v>290</v>
          </cell>
          <cell r="T33">
            <v>130094</v>
          </cell>
        </row>
        <row r="34">
          <cell r="I34">
            <v>457</v>
          </cell>
          <cell r="T34">
            <v>205010.2</v>
          </cell>
        </row>
        <row r="35">
          <cell r="I35">
            <v>14</v>
          </cell>
          <cell r="T35">
            <v>6280.4000000000005</v>
          </cell>
        </row>
        <row r="36">
          <cell r="I36">
            <v>163.20000000000002</v>
          </cell>
          <cell r="T36">
            <v>73211.520000000019</v>
          </cell>
        </row>
        <row r="37">
          <cell r="I37">
            <v>98.100000000000009</v>
          </cell>
          <cell r="T37">
            <v>44007.66</v>
          </cell>
        </row>
        <row r="38">
          <cell r="I38">
            <v>18.600000000000001</v>
          </cell>
          <cell r="T38">
            <v>8343.9600000000009</v>
          </cell>
        </row>
        <row r="39">
          <cell r="I39">
            <v>0.4</v>
          </cell>
          <cell r="T39">
            <v>179.44000000000003</v>
          </cell>
        </row>
        <row r="40">
          <cell r="I40">
            <v>354</v>
          </cell>
          <cell r="T40">
            <v>158804.4</v>
          </cell>
        </row>
        <row r="41">
          <cell r="I41">
            <v>0</v>
          </cell>
          <cell r="T41">
            <v>0</v>
          </cell>
        </row>
        <row r="42">
          <cell r="G42">
            <v>64.17</v>
          </cell>
          <cell r="Q42">
            <v>35145.909000000007</v>
          </cell>
        </row>
        <row r="43">
          <cell r="I43">
            <v>29.72</v>
          </cell>
          <cell r="T43">
            <v>15475.204000000002</v>
          </cell>
        </row>
        <row r="44">
          <cell r="G44">
            <v>144.30000000000001</v>
          </cell>
          <cell r="Q44">
            <v>64732.98000000001</v>
          </cell>
        </row>
        <row r="45">
          <cell r="G45">
            <v>18.3</v>
          </cell>
          <cell r="Q45">
            <v>8209.380000000001</v>
          </cell>
        </row>
        <row r="47">
          <cell r="Q47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709.99</v>
          </cell>
        </row>
        <row r="3">
          <cell r="G3">
            <v>145.1</v>
          </cell>
        </row>
        <row r="4">
          <cell r="G4">
            <v>326.8</v>
          </cell>
        </row>
        <row r="5">
          <cell r="G5">
            <v>150.1</v>
          </cell>
        </row>
        <row r="6">
          <cell r="G6">
            <v>34.1</v>
          </cell>
        </row>
        <row r="7">
          <cell r="G7">
            <v>30</v>
          </cell>
        </row>
        <row r="8">
          <cell r="G8">
            <v>25</v>
          </cell>
        </row>
        <row r="9">
          <cell r="G9">
            <v>181</v>
          </cell>
        </row>
        <row r="10">
          <cell r="G10">
            <v>1153</v>
          </cell>
        </row>
        <row r="11">
          <cell r="G11">
            <v>527</v>
          </cell>
        </row>
        <row r="12">
          <cell r="G12">
            <v>46.7</v>
          </cell>
        </row>
        <row r="13">
          <cell r="G13">
            <v>95.8</v>
          </cell>
        </row>
        <row r="14">
          <cell r="G14">
            <v>26.3</v>
          </cell>
        </row>
        <row r="15">
          <cell r="G15">
            <v>7.2</v>
          </cell>
        </row>
        <row r="16">
          <cell r="G16">
            <v>3</v>
          </cell>
        </row>
        <row r="17">
          <cell r="G17">
            <v>41</v>
          </cell>
        </row>
        <row r="18">
          <cell r="G18">
            <v>151</v>
          </cell>
        </row>
        <row r="19">
          <cell r="G19">
            <v>31</v>
          </cell>
        </row>
        <row r="20">
          <cell r="G20">
            <v>43</v>
          </cell>
        </row>
        <row r="21">
          <cell r="G21">
            <v>799.17000000000007</v>
          </cell>
        </row>
        <row r="22">
          <cell r="G22">
            <v>314.23</v>
          </cell>
        </row>
        <row r="23">
          <cell r="G23">
            <v>907.9</v>
          </cell>
        </row>
        <row r="24">
          <cell r="G24">
            <v>82.100000000000009</v>
          </cell>
        </row>
        <row r="25">
          <cell r="G25">
            <v>105.5</v>
          </cell>
        </row>
        <row r="26">
          <cell r="G26">
            <v>3894.8</v>
          </cell>
        </row>
        <row r="27">
          <cell r="G27">
            <v>244</v>
          </cell>
        </row>
        <row r="28">
          <cell r="G28">
            <v>144</v>
          </cell>
        </row>
        <row r="29">
          <cell r="G29">
            <v>478</v>
          </cell>
        </row>
        <row r="30">
          <cell r="G30">
            <v>68</v>
          </cell>
        </row>
        <row r="31">
          <cell r="G31">
            <v>654</v>
          </cell>
        </row>
        <row r="32">
          <cell r="G32">
            <v>306.60000000000002</v>
          </cell>
        </row>
        <row r="33">
          <cell r="G33">
            <v>560</v>
          </cell>
        </row>
        <row r="34">
          <cell r="G34">
            <v>642.30000000000007</v>
          </cell>
        </row>
        <row r="35">
          <cell r="G35">
            <v>12</v>
          </cell>
        </row>
        <row r="36">
          <cell r="G36">
            <v>294.40000000000003</v>
          </cell>
        </row>
        <row r="37">
          <cell r="G37">
            <v>170.9</v>
          </cell>
        </row>
        <row r="38">
          <cell r="G38">
            <v>25</v>
          </cell>
        </row>
        <row r="39">
          <cell r="G39">
            <v>3</v>
          </cell>
        </row>
        <row r="40">
          <cell r="G40">
            <v>587</v>
          </cell>
        </row>
        <row r="41">
          <cell r="G41">
            <v>0.17</v>
          </cell>
        </row>
        <row r="42">
          <cell r="G42">
            <v>191.79</v>
          </cell>
        </row>
        <row r="43">
          <cell r="G43">
            <v>32.46</v>
          </cell>
        </row>
        <row r="44">
          <cell r="G44">
            <v>248.70000000000002</v>
          </cell>
        </row>
        <row r="45">
          <cell r="G45">
            <v>18.2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656.1</v>
          </cell>
        </row>
        <row r="3">
          <cell r="G3">
            <v>114.3</v>
          </cell>
        </row>
        <row r="4">
          <cell r="G4">
            <v>252.5</v>
          </cell>
        </row>
        <row r="5">
          <cell r="G5">
            <v>122.5</v>
          </cell>
        </row>
        <row r="6">
          <cell r="G6">
            <v>26.900000000000002</v>
          </cell>
        </row>
        <row r="7">
          <cell r="G7">
            <v>26</v>
          </cell>
        </row>
        <row r="8">
          <cell r="G8">
            <v>19</v>
          </cell>
        </row>
        <row r="9">
          <cell r="G9">
            <v>142</v>
          </cell>
        </row>
        <row r="10">
          <cell r="G10">
            <v>861</v>
          </cell>
        </row>
        <row r="11">
          <cell r="G11">
            <v>405</v>
          </cell>
        </row>
        <row r="12">
          <cell r="G12">
            <v>42.4</v>
          </cell>
        </row>
        <row r="13">
          <cell r="G13">
            <v>88</v>
          </cell>
        </row>
        <row r="14">
          <cell r="G14">
            <v>24.400000000000002</v>
          </cell>
        </row>
        <row r="15">
          <cell r="G15">
            <v>6.5</v>
          </cell>
        </row>
        <row r="16">
          <cell r="G16">
            <v>3</v>
          </cell>
        </row>
        <row r="17">
          <cell r="G17">
            <v>35</v>
          </cell>
        </row>
        <row r="18">
          <cell r="G18">
            <v>129</v>
          </cell>
        </row>
        <row r="19">
          <cell r="G19">
            <v>30</v>
          </cell>
        </row>
        <row r="20">
          <cell r="G20">
            <v>46</v>
          </cell>
        </row>
        <row r="21">
          <cell r="G21">
            <v>715.33</v>
          </cell>
        </row>
        <row r="22">
          <cell r="G22">
            <v>290.56</v>
          </cell>
        </row>
        <row r="23">
          <cell r="G23">
            <v>712.6</v>
          </cell>
        </row>
        <row r="24">
          <cell r="G24">
            <v>48.4</v>
          </cell>
        </row>
        <row r="25">
          <cell r="G25">
            <v>77.600000000000009</v>
          </cell>
        </row>
        <row r="26">
          <cell r="G26">
            <v>3071.1</v>
          </cell>
        </row>
        <row r="27">
          <cell r="G27">
            <v>192</v>
          </cell>
        </row>
        <row r="28">
          <cell r="G28">
            <v>115</v>
          </cell>
        </row>
        <row r="29">
          <cell r="G29">
            <v>377</v>
          </cell>
        </row>
        <row r="30">
          <cell r="G30">
            <v>52</v>
          </cell>
        </row>
        <row r="31">
          <cell r="G31">
            <v>504</v>
          </cell>
        </row>
        <row r="32">
          <cell r="G32">
            <v>278.2</v>
          </cell>
        </row>
        <row r="33">
          <cell r="G33">
            <v>440</v>
          </cell>
        </row>
        <row r="34">
          <cell r="G34">
            <v>428.3</v>
          </cell>
        </row>
        <row r="35">
          <cell r="G35">
            <v>9</v>
          </cell>
        </row>
        <row r="36">
          <cell r="G36">
            <v>190.6</v>
          </cell>
        </row>
        <row r="37">
          <cell r="G37">
            <v>133.80000000000001</v>
          </cell>
        </row>
        <row r="38">
          <cell r="G38">
            <v>22</v>
          </cell>
        </row>
        <row r="39">
          <cell r="G39">
            <v>3</v>
          </cell>
        </row>
        <row r="40">
          <cell r="G40">
            <v>508</v>
          </cell>
        </row>
        <row r="41">
          <cell r="G41">
            <v>0</v>
          </cell>
        </row>
        <row r="42">
          <cell r="G42">
            <v>119.05</v>
          </cell>
        </row>
        <row r="43">
          <cell r="G43">
            <v>29.560000000000002</v>
          </cell>
        </row>
        <row r="44">
          <cell r="G44">
            <v>173</v>
          </cell>
        </row>
        <row r="45">
          <cell r="G45">
            <v>18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660.26</v>
          </cell>
        </row>
        <row r="3">
          <cell r="G3">
            <v>88.3</v>
          </cell>
        </row>
        <row r="4">
          <cell r="G4">
            <v>196.4</v>
          </cell>
        </row>
        <row r="5">
          <cell r="G5">
            <v>101.10000000000001</v>
          </cell>
        </row>
        <row r="6">
          <cell r="G6">
            <v>21.900000000000002</v>
          </cell>
        </row>
        <row r="7">
          <cell r="G7">
            <v>23</v>
          </cell>
        </row>
        <row r="8">
          <cell r="G8">
            <v>17</v>
          </cell>
        </row>
        <row r="9">
          <cell r="G9">
            <v>113</v>
          </cell>
        </row>
        <row r="10">
          <cell r="G10">
            <v>667</v>
          </cell>
        </row>
        <row r="11">
          <cell r="G11">
            <v>324</v>
          </cell>
        </row>
        <row r="12">
          <cell r="G12">
            <v>43.300000000000004</v>
          </cell>
        </row>
        <row r="13">
          <cell r="G13">
            <v>91.5</v>
          </cell>
        </row>
        <row r="14">
          <cell r="G14">
            <v>25</v>
          </cell>
        </row>
        <row r="15">
          <cell r="G15">
            <v>7</v>
          </cell>
        </row>
        <row r="16">
          <cell r="G16">
            <v>3</v>
          </cell>
        </row>
        <row r="17">
          <cell r="G17">
            <v>40</v>
          </cell>
        </row>
        <row r="18">
          <cell r="G18">
            <v>126</v>
          </cell>
        </row>
        <row r="19">
          <cell r="G19">
            <v>31</v>
          </cell>
        </row>
        <row r="20">
          <cell r="G20">
            <v>46</v>
          </cell>
        </row>
        <row r="21">
          <cell r="G21">
            <v>738.75</v>
          </cell>
        </row>
        <row r="22">
          <cell r="G22">
            <v>371.86</v>
          </cell>
        </row>
        <row r="23">
          <cell r="G23">
            <v>551.1</v>
          </cell>
        </row>
        <row r="24">
          <cell r="G24">
            <v>52.9</v>
          </cell>
        </row>
        <row r="25">
          <cell r="G25">
            <v>55</v>
          </cell>
        </row>
        <row r="26">
          <cell r="G26">
            <v>2558.3000000000002</v>
          </cell>
        </row>
        <row r="27">
          <cell r="G27">
            <v>164</v>
          </cell>
        </row>
        <row r="28">
          <cell r="G28">
            <v>96</v>
          </cell>
        </row>
        <row r="29">
          <cell r="G29">
            <v>363</v>
          </cell>
        </row>
        <row r="30">
          <cell r="G30">
            <v>40</v>
          </cell>
        </row>
        <row r="31">
          <cell r="G31">
            <v>382</v>
          </cell>
        </row>
        <row r="32">
          <cell r="G32">
            <v>300.5</v>
          </cell>
        </row>
        <row r="33">
          <cell r="G33">
            <v>357</v>
          </cell>
        </row>
        <row r="34">
          <cell r="G34">
            <v>305.10000000000002</v>
          </cell>
        </row>
        <row r="35">
          <cell r="G35">
            <v>8</v>
          </cell>
        </row>
        <row r="36">
          <cell r="G36">
            <v>101.10000000000001</v>
          </cell>
        </row>
        <row r="37">
          <cell r="G37">
            <v>108</v>
          </cell>
        </row>
        <row r="38">
          <cell r="G38">
            <v>19</v>
          </cell>
        </row>
        <row r="39">
          <cell r="G39">
            <v>0</v>
          </cell>
        </row>
        <row r="40">
          <cell r="G40">
            <v>414</v>
          </cell>
        </row>
        <row r="41">
          <cell r="G41">
            <v>0</v>
          </cell>
        </row>
        <row r="42">
          <cell r="G42">
            <v>70.320000000000007</v>
          </cell>
        </row>
        <row r="43">
          <cell r="G43">
            <v>32.75</v>
          </cell>
        </row>
        <row r="44">
          <cell r="G44">
            <v>160.6</v>
          </cell>
        </row>
        <row r="45">
          <cell r="G45">
            <v>19.100000000000001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52.6</v>
          </cell>
        </row>
        <row r="4">
          <cell r="G4">
            <v>118.9</v>
          </cell>
        </row>
        <row r="5">
          <cell r="G5">
            <v>69.100000000000009</v>
          </cell>
        </row>
        <row r="6">
          <cell r="G6">
            <v>14.8</v>
          </cell>
        </row>
        <row r="7">
          <cell r="G7">
            <v>17</v>
          </cell>
        </row>
        <row r="8">
          <cell r="G8">
            <v>9</v>
          </cell>
        </row>
        <row r="9">
          <cell r="G9">
            <v>60</v>
          </cell>
        </row>
        <row r="10">
          <cell r="G10">
            <v>405</v>
          </cell>
        </row>
        <row r="11">
          <cell r="G11">
            <v>211</v>
          </cell>
        </row>
        <row r="12">
          <cell r="G12">
            <v>39.800000000000004</v>
          </cell>
        </row>
        <row r="13">
          <cell r="G13">
            <v>84.2</v>
          </cell>
        </row>
        <row r="14">
          <cell r="G14">
            <v>24.7</v>
          </cell>
        </row>
        <row r="15">
          <cell r="G15">
            <v>6.5</v>
          </cell>
        </row>
        <row r="16">
          <cell r="G16">
            <v>2</v>
          </cell>
        </row>
        <row r="17">
          <cell r="G17">
            <v>33</v>
          </cell>
        </row>
        <row r="18">
          <cell r="G18">
            <v>100</v>
          </cell>
        </row>
        <row r="19">
          <cell r="G19">
            <v>26</v>
          </cell>
        </row>
        <row r="20">
          <cell r="G20">
            <v>41</v>
          </cell>
        </row>
        <row r="21">
          <cell r="G21">
            <v>773.91</v>
          </cell>
        </row>
        <row r="22">
          <cell r="G22">
            <v>233.27</v>
          </cell>
        </row>
        <row r="23">
          <cell r="G23">
            <v>349.8</v>
          </cell>
        </row>
        <row r="24">
          <cell r="G24">
            <v>52.2</v>
          </cell>
        </row>
        <row r="25">
          <cell r="G25">
            <v>31.400000000000002</v>
          </cell>
        </row>
        <row r="26">
          <cell r="G26">
            <v>1853.9</v>
          </cell>
        </row>
        <row r="27">
          <cell r="G27">
            <v>107</v>
          </cell>
        </row>
        <row r="28">
          <cell r="G28">
            <v>61</v>
          </cell>
        </row>
        <row r="29">
          <cell r="G29">
            <v>225</v>
          </cell>
        </row>
        <row r="30">
          <cell r="G30">
            <v>21</v>
          </cell>
        </row>
        <row r="31">
          <cell r="G31">
            <v>233</v>
          </cell>
        </row>
        <row r="32">
          <cell r="G32">
            <v>286.3</v>
          </cell>
        </row>
        <row r="33">
          <cell r="G33">
            <v>239</v>
          </cell>
        </row>
        <row r="34">
          <cell r="G34">
            <v>208</v>
          </cell>
        </row>
        <row r="35">
          <cell r="G35">
            <v>5</v>
          </cell>
        </row>
        <row r="36">
          <cell r="G36">
            <v>59.9</v>
          </cell>
        </row>
        <row r="37">
          <cell r="G37">
            <v>75.900000000000006</v>
          </cell>
        </row>
        <row r="38">
          <cell r="G38">
            <v>15</v>
          </cell>
        </row>
        <row r="39">
          <cell r="G39">
            <v>0</v>
          </cell>
        </row>
        <row r="40">
          <cell r="G40">
            <v>263</v>
          </cell>
        </row>
        <row r="41">
          <cell r="G41">
            <v>0</v>
          </cell>
        </row>
        <row r="42">
          <cell r="G42">
            <v>41.64</v>
          </cell>
        </row>
        <row r="43">
          <cell r="G43">
            <v>29.84</v>
          </cell>
        </row>
        <row r="44">
          <cell r="G44">
            <v>87.4</v>
          </cell>
        </row>
        <row r="45">
          <cell r="G45">
            <v>18.100000000000001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44.9</v>
          </cell>
        </row>
        <row r="4">
          <cell r="G4">
            <v>105</v>
          </cell>
        </row>
        <row r="5">
          <cell r="G5">
            <v>58.800000000000004</v>
          </cell>
        </row>
        <row r="6">
          <cell r="G6">
            <v>13</v>
          </cell>
        </row>
        <row r="7">
          <cell r="G7">
            <v>17</v>
          </cell>
        </row>
        <row r="8">
          <cell r="G8">
            <v>7</v>
          </cell>
        </row>
        <row r="9">
          <cell r="G9">
            <v>53</v>
          </cell>
        </row>
        <row r="10">
          <cell r="G10">
            <v>371</v>
          </cell>
        </row>
        <row r="11">
          <cell r="G11">
            <v>196</v>
          </cell>
        </row>
        <row r="12">
          <cell r="G12">
            <v>39</v>
          </cell>
        </row>
        <row r="13">
          <cell r="G13">
            <v>84</v>
          </cell>
        </row>
        <row r="14">
          <cell r="G14">
            <v>23.900000000000002</v>
          </cell>
        </row>
        <row r="15">
          <cell r="G15">
            <v>6.6000000000000005</v>
          </cell>
        </row>
        <row r="16">
          <cell r="G16">
            <v>3</v>
          </cell>
        </row>
        <row r="17">
          <cell r="G17">
            <v>36</v>
          </cell>
        </row>
        <row r="18">
          <cell r="G18">
            <v>109</v>
          </cell>
        </row>
        <row r="19">
          <cell r="G19">
            <v>27</v>
          </cell>
        </row>
        <row r="20">
          <cell r="G20">
            <v>43</v>
          </cell>
        </row>
        <row r="21">
          <cell r="G21">
            <v>817.2</v>
          </cell>
        </row>
        <row r="22">
          <cell r="G22">
            <v>219.72</v>
          </cell>
        </row>
        <row r="23">
          <cell r="G23">
            <v>317.2</v>
          </cell>
        </row>
        <row r="24">
          <cell r="G24">
            <v>52.800000000000004</v>
          </cell>
        </row>
        <row r="25">
          <cell r="G25">
            <v>28.400000000000002</v>
          </cell>
        </row>
        <row r="26">
          <cell r="G26">
            <v>1503.4</v>
          </cell>
        </row>
        <row r="27">
          <cell r="G27">
            <v>106</v>
          </cell>
        </row>
        <row r="28">
          <cell r="G28">
            <v>59</v>
          </cell>
        </row>
        <row r="29">
          <cell r="G29">
            <v>203</v>
          </cell>
        </row>
        <row r="30">
          <cell r="G30">
            <v>19</v>
          </cell>
        </row>
        <row r="31">
          <cell r="G31">
            <v>212</v>
          </cell>
        </row>
        <row r="32">
          <cell r="G32">
            <v>286.90000000000003</v>
          </cell>
        </row>
        <row r="33">
          <cell r="G33">
            <v>209</v>
          </cell>
        </row>
        <row r="34">
          <cell r="G34">
            <v>215.3</v>
          </cell>
        </row>
        <row r="35">
          <cell r="G35">
            <v>5</v>
          </cell>
        </row>
        <row r="36">
          <cell r="G36">
            <v>65.7</v>
          </cell>
        </row>
        <row r="37">
          <cell r="G37">
            <v>61.7</v>
          </cell>
        </row>
        <row r="38">
          <cell r="G38">
            <v>16</v>
          </cell>
        </row>
        <row r="39">
          <cell r="G39">
            <v>0</v>
          </cell>
        </row>
        <row r="40">
          <cell r="G40">
            <v>265</v>
          </cell>
        </row>
        <row r="41">
          <cell r="G41">
            <v>0</v>
          </cell>
        </row>
        <row r="42">
          <cell r="G42">
            <v>29.91</v>
          </cell>
        </row>
        <row r="43">
          <cell r="G43">
            <v>30.46</v>
          </cell>
        </row>
        <row r="44">
          <cell r="G44">
            <v>55.9</v>
          </cell>
        </row>
        <row r="45">
          <cell r="G45">
            <v>18.2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2</v>
          </cell>
        </row>
        <row r="8">
          <cell r="G8">
            <v>1</v>
          </cell>
        </row>
        <row r="9">
          <cell r="G9">
            <v>2</v>
          </cell>
        </row>
        <row r="10">
          <cell r="G10">
            <v>77</v>
          </cell>
        </row>
        <row r="11">
          <cell r="G11">
            <v>34</v>
          </cell>
        </row>
        <row r="12">
          <cell r="G12">
            <v>31.5</v>
          </cell>
        </row>
        <row r="13">
          <cell r="G13">
            <v>68.7</v>
          </cell>
        </row>
        <row r="14">
          <cell r="G14">
            <v>20</v>
          </cell>
        </row>
        <row r="15">
          <cell r="G15">
            <v>6.2</v>
          </cell>
        </row>
        <row r="16">
          <cell r="G16">
            <v>2</v>
          </cell>
        </row>
        <row r="17">
          <cell r="G17">
            <v>33</v>
          </cell>
        </row>
        <row r="18">
          <cell r="G18">
            <v>95</v>
          </cell>
        </row>
        <row r="19">
          <cell r="G19">
            <v>24</v>
          </cell>
        </row>
        <row r="20">
          <cell r="G20">
            <v>38</v>
          </cell>
        </row>
        <row r="21">
          <cell r="G21">
            <v>829.67000000000007</v>
          </cell>
        </row>
        <row r="22">
          <cell r="G22">
            <v>248.31</v>
          </cell>
        </row>
        <row r="23">
          <cell r="G23">
            <v>107.3</v>
          </cell>
        </row>
        <row r="24">
          <cell r="G24">
            <v>46.7</v>
          </cell>
        </row>
        <row r="25">
          <cell r="G25">
            <v>0</v>
          </cell>
        </row>
        <row r="26">
          <cell r="G26">
            <v>487.8</v>
          </cell>
        </row>
        <row r="27">
          <cell r="G27">
            <v>29</v>
          </cell>
        </row>
        <row r="28">
          <cell r="G28">
            <v>21</v>
          </cell>
        </row>
        <row r="29">
          <cell r="G29">
            <v>70</v>
          </cell>
        </row>
        <row r="30">
          <cell r="G30">
            <v>0</v>
          </cell>
        </row>
        <row r="31">
          <cell r="G31">
            <v>34</v>
          </cell>
        </row>
        <row r="32">
          <cell r="G32">
            <v>263.7</v>
          </cell>
        </row>
        <row r="33">
          <cell r="G33">
            <v>7</v>
          </cell>
        </row>
        <row r="34">
          <cell r="G34">
            <v>115.7</v>
          </cell>
        </row>
        <row r="35">
          <cell r="G35">
            <v>4</v>
          </cell>
        </row>
        <row r="36">
          <cell r="G36">
            <v>30.6</v>
          </cell>
        </row>
        <row r="37">
          <cell r="G37">
            <v>1.2</v>
          </cell>
        </row>
        <row r="38">
          <cell r="G38">
            <v>7</v>
          </cell>
        </row>
        <row r="39">
          <cell r="G39">
            <v>3</v>
          </cell>
        </row>
        <row r="40">
          <cell r="G40">
            <v>85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25.84</v>
          </cell>
        </row>
        <row r="44">
          <cell r="G44">
            <v>18</v>
          </cell>
        </row>
        <row r="45">
          <cell r="G45">
            <v>17.3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1</v>
          </cell>
        </row>
        <row r="9">
          <cell r="G9">
            <v>2</v>
          </cell>
        </row>
        <row r="10">
          <cell r="G10">
            <v>101</v>
          </cell>
        </row>
        <row r="11">
          <cell r="G11">
            <v>25</v>
          </cell>
        </row>
        <row r="12">
          <cell r="G12">
            <v>31.3</v>
          </cell>
        </row>
        <row r="13">
          <cell r="G13">
            <v>68.3</v>
          </cell>
        </row>
        <row r="14">
          <cell r="G14">
            <v>20.2</v>
          </cell>
        </row>
        <row r="15">
          <cell r="G15">
            <v>6.4</v>
          </cell>
        </row>
        <row r="16">
          <cell r="G16">
            <v>2</v>
          </cell>
        </row>
        <row r="17">
          <cell r="G17">
            <v>32</v>
          </cell>
        </row>
        <row r="18">
          <cell r="G18">
            <v>91</v>
          </cell>
        </row>
        <row r="19">
          <cell r="G19">
            <v>24</v>
          </cell>
        </row>
        <row r="20">
          <cell r="G20">
            <v>33</v>
          </cell>
        </row>
        <row r="21">
          <cell r="G21">
            <v>860.88</v>
          </cell>
        </row>
        <row r="22">
          <cell r="G22">
            <v>207.70000000000002</v>
          </cell>
        </row>
        <row r="23">
          <cell r="G23">
            <v>123.9</v>
          </cell>
        </row>
        <row r="24">
          <cell r="G24">
            <v>44.1</v>
          </cell>
        </row>
        <row r="25">
          <cell r="G25">
            <v>0</v>
          </cell>
        </row>
        <row r="26">
          <cell r="G26">
            <v>543.9</v>
          </cell>
        </row>
        <row r="27">
          <cell r="G27">
            <v>25</v>
          </cell>
        </row>
        <row r="28">
          <cell r="G28">
            <v>20</v>
          </cell>
        </row>
        <row r="29">
          <cell r="G29">
            <v>69</v>
          </cell>
        </row>
        <row r="30">
          <cell r="G30">
            <v>0</v>
          </cell>
        </row>
        <row r="31">
          <cell r="G31">
            <v>24</v>
          </cell>
        </row>
        <row r="32">
          <cell r="G32">
            <v>256.8</v>
          </cell>
        </row>
        <row r="33">
          <cell r="G33">
            <v>0</v>
          </cell>
        </row>
        <row r="34">
          <cell r="G34">
            <v>134.4</v>
          </cell>
        </row>
        <row r="35">
          <cell r="G35">
            <v>4</v>
          </cell>
        </row>
        <row r="36">
          <cell r="G36">
            <v>30.900000000000002</v>
          </cell>
        </row>
        <row r="37">
          <cell r="G37">
            <v>0</v>
          </cell>
        </row>
        <row r="38">
          <cell r="G38">
            <v>6</v>
          </cell>
        </row>
        <row r="39">
          <cell r="G39">
            <v>0</v>
          </cell>
        </row>
        <row r="40">
          <cell r="G40">
            <v>106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25.330000000000002</v>
          </cell>
        </row>
        <row r="44">
          <cell r="G44">
            <v>14.200000000000001</v>
          </cell>
        </row>
        <row r="45">
          <cell r="G45">
            <v>17.400000000000002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1</v>
          </cell>
        </row>
        <row r="10">
          <cell r="G10">
            <v>102</v>
          </cell>
        </row>
        <row r="11">
          <cell r="G11">
            <v>26</v>
          </cell>
        </row>
        <row r="12">
          <cell r="G12">
            <v>31.2</v>
          </cell>
        </row>
        <row r="13">
          <cell r="G13">
            <v>66.5</v>
          </cell>
        </row>
        <row r="14">
          <cell r="G14">
            <v>19.3</v>
          </cell>
        </row>
        <row r="15">
          <cell r="G15">
            <v>6.1</v>
          </cell>
        </row>
        <row r="16">
          <cell r="G16">
            <v>3</v>
          </cell>
        </row>
        <row r="17">
          <cell r="G17">
            <v>31</v>
          </cell>
        </row>
        <row r="18">
          <cell r="G18">
            <v>89</v>
          </cell>
        </row>
        <row r="19">
          <cell r="G19">
            <v>23</v>
          </cell>
        </row>
        <row r="20">
          <cell r="G20">
            <v>35</v>
          </cell>
        </row>
        <row r="21">
          <cell r="G21">
            <v>857.26</v>
          </cell>
        </row>
        <row r="22">
          <cell r="G22">
            <v>242.99</v>
          </cell>
        </row>
        <row r="23">
          <cell r="G23">
            <v>123</v>
          </cell>
        </row>
        <row r="24">
          <cell r="G24">
            <v>44</v>
          </cell>
        </row>
        <row r="25">
          <cell r="G25">
            <v>0</v>
          </cell>
        </row>
        <row r="26">
          <cell r="G26">
            <v>487.5</v>
          </cell>
        </row>
        <row r="27">
          <cell r="G27">
            <v>22</v>
          </cell>
        </row>
        <row r="28">
          <cell r="G28">
            <v>20</v>
          </cell>
        </row>
        <row r="29">
          <cell r="G29">
            <v>66</v>
          </cell>
        </row>
        <row r="30">
          <cell r="G30">
            <v>0</v>
          </cell>
        </row>
        <row r="31">
          <cell r="G31">
            <v>24</v>
          </cell>
        </row>
        <row r="32">
          <cell r="G32">
            <v>238.4</v>
          </cell>
        </row>
        <row r="33">
          <cell r="G33">
            <v>0</v>
          </cell>
        </row>
        <row r="34">
          <cell r="G34">
            <v>138.4</v>
          </cell>
        </row>
        <row r="35">
          <cell r="G35">
            <v>3</v>
          </cell>
        </row>
        <row r="36">
          <cell r="G36">
            <v>30.7</v>
          </cell>
        </row>
        <row r="37">
          <cell r="G37">
            <v>0</v>
          </cell>
        </row>
        <row r="38">
          <cell r="G38">
            <v>6</v>
          </cell>
        </row>
        <row r="39">
          <cell r="G39">
            <v>1</v>
          </cell>
        </row>
        <row r="40">
          <cell r="G40">
            <v>101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24.78</v>
          </cell>
        </row>
        <row r="44">
          <cell r="G44">
            <v>23.400000000000002</v>
          </cell>
        </row>
        <row r="45">
          <cell r="G45">
            <v>17.100000000000001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12.9</v>
          </cell>
        </row>
        <row r="4">
          <cell r="G4">
            <v>26.8</v>
          </cell>
        </row>
        <row r="5">
          <cell r="G5">
            <v>15.200000000000001</v>
          </cell>
        </row>
        <row r="6">
          <cell r="G6">
            <v>2.8000000000000003</v>
          </cell>
        </row>
        <row r="7">
          <cell r="G7">
            <v>2</v>
          </cell>
        </row>
        <row r="8">
          <cell r="G8">
            <v>2</v>
          </cell>
        </row>
        <row r="9">
          <cell r="G9">
            <v>12</v>
          </cell>
        </row>
        <row r="10">
          <cell r="G10">
            <v>180</v>
          </cell>
        </row>
        <row r="11">
          <cell r="G11">
            <v>70</v>
          </cell>
        </row>
        <row r="12">
          <cell r="G12">
            <v>33.200000000000003</v>
          </cell>
        </row>
        <row r="13">
          <cell r="G13">
            <v>72.8</v>
          </cell>
        </row>
        <row r="14">
          <cell r="G14">
            <v>21.1</v>
          </cell>
        </row>
        <row r="15">
          <cell r="G15">
            <v>5.9</v>
          </cell>
        </row>
        <row r="16">
          <cell r="G16">
            <v>2</v>
          </cell>
        </row>
        <row r="17">
          <cell r="G17">
            <v>36</v>
          </cell>
        </row>
        <row r="18">
          <cell r="G18">
            <v>111</v>
          </cell>
        </row>
        <row r="19">
          <cell r="G19">
            <v>26</v>
          </cell>
        </row>
        <row r="20">
          <cell r="G20">
            <v>43</v>
          </cell>
        </row>
        <row r="21">
          <cell r="G21">
            <v>809.26</v>
          </cell>
        </row>
        <row r="22">
          <cell r="G22">
            <v>210.67000000000002</v>
          </cell>
        </row>
        <row r="23">
          <cell r="G23">
            <v>194.8</v>
          </cell>
        </row>
        <row r="24">
          <cell r="G24">
            <v>47.2</v>
          </cell>
        </row>
        <row r="25">
          <cell r="G25">
            <v>6.8</v>
          </cell>
        </row>
        <row r="26">
          <cell r="G26">
            <v>723.47</v>
          </cell>
        </row>
        <row r="27">
          <cell r="G27">
            <v>47</v>
          </cell>
        </row>
        <row r="28">
          <cell r="G28">
            <v>35</v>
          </cell>
        </row>
        <row r="29">
          <cell r="G29">
            <v>149</v>
          </cell>
        </row>
        <row r="30">
          <cell r="G30">
            <v>0.33</v>
          </cell>
        </row>
        <row r="31">
          <cell r="G31">
            <v>76</v>
          </cell>
        </row>
        <row r="32">
          <cell r="G32">
            <v>248.5</v>
          </cell>
        </row>
        <row r="33">
          <cell r="G33">
            <v>65</v>
          </cell>
        </row>
        <row r="34">
          <cell r="G34">
            <v>183.5</v>
          </cell>
        </row>
        <row r="35">
          <cell r="G35">
            <v>6</v>
          </cell>
        </row>
        <row r="36">
          <cell r="G36">
            <v>48.2</v>
          </cell>
        </row>
        <row r="37">
          <cell r="G37">
            <v>24</v>
          </cell>
        </row>
        <row r="38">
          <cell r="G38">
            <v>11</v>
          </cell>
        </row>
        <row r="39">
          <cell r="G39">
            <v>1</v>
          </cell>
        </row>
        <row r="40">
          <cell r="G40">
            <v>190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27.36</v>
          </cell>
        </row>
        <row r="44">
          <cell r="G44">
            <v>34.300000000000004</v>
          </cell>
        </row>
        <row r="45">
          <cell r="G45">
            <v>17.3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64.5</v>
          </cell>
        </row>
        <row r="4">
          <cell r="G4">
            <v>130.69999999999999</v>
          </cell>
        </row>
        <row r="5">
          <cell r="G5">
            <v>72</v>
          </cell>
        </row>
        <row r="6">
          <cell r="G6">
            <v>15.4</v>
          </cell>
        </row>
        <row r="7">
          <cell r="G7">
            <v>18</v>
          </cell>
        </row>
        <row r="8">
          <cell r="G8">
            <v>8</v>
          </cell>
        </row>
        <row r="9">
          <cell r="G9">
            <v>61</v>
          </cell>
        </row>
        <row r="10">
          <cell r="G10">
            <v>435</v>
          </cell>
        </row>
        <row r="11">
          <cell r="G11">
            <v>219</v>
          </cell>
        </row>
        <row r="12">
          <cell r="G12">
            <v>36.700000000000003</v>
          </cell>
        </row>
        <row r="13">
          <cell r="G13">
            <v>78.5</v>
          </cell>
        </row>
        <row r="14">
          <cell r="G14">
            <v>22</v>
          </cell>
        </row>
        <row r="15">
          <cell r="G15">
            <v>8.3000000000000007</v>
          </cell>
        </row>
        <row r="16">
          <cell r="G16">
            <v>3</v>
          </cell>
        </row>
        <row r="17">
          <cell r="G17">
            <v>37</v>
          </cell>
        </row>
        <row r="18">
          <cell r="G18">
            <v>131</v>
          </cell>
        </row>
        <row r="19">
          <cell r="G19">
            <v>27</v>
          </cell>
        </row>
        <row r="20">
          <cell r="G20">
            <v>45</v>
          </cell>
        </row>
        <row r="21">
          <cell r="G21">
            <v>825.26</v>
          </cell>
        </row>
        <row r="22">
          <cell r="G22">
            <v>217.53</v>
          </cell>
        </row>
        <row r="23">
          <cell r="G23">
            <v>403.5</v>
          </cell>
        </row>
        <row r="24">
          <cell r="G24">
            <v>52.5</v>
          </cell>
        </row>
        <row r="25">
          <cell r="G25">
            <v>39.1</v>
          </cell>
        </row>
        <row r="26">
          <cell r="G26">
            <v>1861.4</v>
          </cell>
        </row>
        <row r="27">
          <cell r="G27">
            <v>115</v>
          </cell>
        </row>
        <row r="28">
          <cell r="G28">
            <v>68</v>
          </cell>
        </row>
        <row r="29">
          <cell r="G29">
            <v>256</v>
          </cell>
        </row>
        <row r="30">
          <cell r="G30">
            <v>21</v>
          </cell>
        </row>
        <row r="31">
          <cell r="G31">
            <v>258</v>
          </cell>
        </row>
        <row r="32">
          <cell r="G32">
            <v>285.2</v>
          </cell>
        </row>
        <row r="33">
          <cell r="G33">
            <v>210</v>
          </cell>
        </row>
        <row r="34">
          <cell r="G34">
            <v>300</v>
          </cell>
        </row>
        <row r="35">
          <cell r="G35">
            <v>10</v>
          </cell>
        </row>
        <row r="36">
          <cell r="G36">
            <v>100.2</v>
          </cell>
        </row>
        <row r="37">
          <cell r="G37">
            <v>69.100000000000009</v>
          </cell>
        </row>
        <row r="38">
          <cell r="G38">
            <v>16.8</v>
          </cell>
        </row>
        <row r="39">
          <cell r="G39">
            <v>2.3000000000000003</v>
          </cell>
        </row>
        <row r="40">
          <cell r="G40">
            <v>294</v>
          </cell>
        </row>
        <row r="41">
          <cell r="G41">
            <v>0</v>
          </cell>
        </row>
        <row r="42">
          <cell r="G42">
            <v>38.26</v>
          </cell>
        </row>
        <row r="43">
          <cell r="G43">
            <v>31.19</v>
          </cell>
        </row>
        <row r="44">
          <cell r="G44">
            <v>94.100000000000009</v>
          </cell>
        </row>
        <row r="45">
          <cell r="G45">
            <v>18.600000000000001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89.7</v>
          </cell>
        </row>
        <row r="4">
          <cell r="G4">
            <v>187.4</v>
          </cell>
        </row>
        <row r="5">
          <cell r="G5">
            <v>97.100000000000009</v>
          </cell>
        </row>
        <row r="6">
          <cell r="G6">
            <v>20.3</v>
          </cell>
        </row>
        <row r="7">
          <cell r="G7">
            <v>20</v>
          </cell>
        </row>
        <row r="8">
          <cell r="G8">
            <v>14</v>
          </cell>
        </row>
        <row r="9">
          <cell r="G9">
            <v>95</v>
          </cell>
        </row>
        <row r="10">
          <cell r="G10">
            <v>619</v>
          </cell>
        </row>
        <row r="11">
          <cell r="G11">
            <v>292</v>
          </cell>
        </row>
        <row r="12">
          <cell r="G12">
            <v>38.5</v>
          </cell>
        </row>
        <row r="13">
          <cell r="G13">
            <v>80.2</v>
          </cell>
        </row>
        <row r="14">
          <cell r="G14">
            <v>22.8</v>
          </cell>
        </row>
        <row r="15">
          <cell r="G15">
            <v>8.1999999999999993</v>
          </cell>
        </row>
        <row r="16">
          <cell r="G16">
            <v>2</v>
          </cell>
        </row>
        <row r="17">
          <cell r="G17">
            <v>35</v>
          </cell>
        </row>
        <row r="18">
          <cell r="G18">
            <v>137</v>
          </cell>
        </row>
        <row r="19">
          <cell r="G19">
            <v>27</v>
          </cell>
        </row>
        <row r="20">
          <cell r="G20">
            <v>43</v>
          </cell>
        </row>
        <row r="21">
          <cell r="G21">
            <v>823.33</v>
          </cell>
        </row>
        <row r="22">
          <cell r="G22">
            <v>213.82</v>
          </cell>
        </row>
        <row r="23">
          <cell r="G23">
            <v>549.20000000000005</v>
          </cell>
        </row>
        <row r="24">
          <cell r="G24">
            <v>51.800000000000004</v>
          </cell>
        </row>
        <row r="25">
          <cell r="G25">
            <v>56.2</v>
          </cell>
        </row>
        <row r="26">
          <cell r="G26">
            <v>2421.83</v>
          </cell>
        </row>
        <row r="27">
          <cell r="G27">
            <v>141</v>
          </cell>
        </row>
        <row r="28">
          <cell r="G28">
            <v>83</v>
          </cell>
        </row>
        <row r="29">
          <cell r="G29">
            <v>299</v>
          </cell>
        </row>
        <row r="30">
          <cell r="G30">
            <v>40.369999999999997</v>
          </cell>
        </row>
        <row r="31">
          <cell r="G31">
            <v>320</v>
          </cell>
        </row>
        <row r="32">
          <cell r="G32">
            <v>288.5</v>
          </cell>
        </row>
        <row r="33">
          <cell r="G33">
            <v>290</v>
          </cell>
        </row>
        <row r="34">
          <cell r="G34">
            <v>457</v>
          </cell>
        </row>
        <row r="35">
          <cell r="G35">
            <v>14</v>
          </cell>
        </row>
        <row r="36">
          <cell r="G36">
            <v>163.20000000000002</v>
          </cell>
        </row>
        <row r="37">
          <cell r="G37">
            <v>98.100000000000009</v>
          </cell>
        </row>
        <row r="38">
          <cell r="G38">
            <v>18.600000000000001</v>
          </cell>
        </row>
        <row r="39">
          <cell r="G39">
            <v>0.4</v>
          </cell>
        </row>
        <row r="40">
          <cell r="G40">
            <v>354</v>
          </cell>
        </row>
        <row r="41">
          <cell r="G41">
            <v>0</v>
          </cell>
        </row>
        <row r="42">
          <cell r="G42">
            <v>64.17</v>
          </cell>
        </row>
        <row r="43">
          <cell r="G43">
            <v>29.72</v>
          </cell>
        </row>
        <row r="44">
          <cell r="G44">
            <v>144.30000000000001</v>
          </cell>
        </row>
        <row r="45">
          <cell r="G45">
            <v>18.3</v>
          </cell>
        </row>
        <row r="47">
          <cell r="G47">
            <v>0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G2">
            <v>0</v>
          </cell>
        </row>
        <row r="3">
          <cell r="G3">
            <v>124.8</v>
          </cell>
        </row>
        <row r="4">
          <cell r="G4">
            <v>277.10000000000002</v>
          </cell>
        </row>
        <row r="5">
          <cell r="G5">
            <v>129</v>
          </cell>
        </row>
        <row r="6">
          <cell r="G6">
            <v>27.900000000000002</v>
          </cell>
        </row>
        <row r="7">
          <cell r="G7">
            <v>26</v>
          </cell>
        </row>
        <row r="8">
          <cell r="G8">
            <v>20</v>
          </cell>
        </row>
        <row r="9">
          <cell r="G9">
            <v>165</v>
          </cell>
        </row>
        <row r="10">
          <cell r="G10">
            <v>990</v>
          </cell>
        </row>
        <row r="11">
          <cell r="G11">
            <v>459</v>
          </cell>
        </row>
        <row r="12">
          <cell r="G12">
            <v>41.5</v>
          </cell>
        </row>
        <row r="13">
          <cell r="G13">
            <v>84.9</v>
          </cell>
        </row>
        <row r="14">
          <cell r="G14">
            <v>25.1</v>
          </cell>
        </row>
        <row r="15">
          <cell r="G15">
            <v>8.9</v>
          </cell>
        </row>
        <row r="16">
          <cell r="G16">
            <v>3</v>
          </cell>
        </row>
        <row r="17">
          <cell r="G17">
            <v>38</v>
          </cell>
        </row>
        <row r="18">
          <cell r="G18">
            <v>152</v>
          </cell>
        </row>
        <row r="19">
          <cell r="G19">
            <v>30</v>
          </cell>
        </row>
        <row r="20">
          <cell r="G20">
            <v>46</v>
          </cell>
        </row>
        <row r="21">
          <cell r="G21">
            <v>850.23</v>
          </cell>
        </row>
        <row r="22">
          <cell r="G22">
            <v>208.65</v>
          </cell>
        </row>
        <row r="23">
          <cell r="G23">
            <v>780.2</v>
          </cell>
        </row>
        <row r="24">
          <cell r="G24">
            <v>52.800000000000004</v>
          </cell>
        </row>
        <row r="25">
          <cell r="G25">
            <v>79.600000000000009</v>
          </cell>
        </row>
        <row r="26">
          <cell r="G26">
            <v>3092.6</v>
          </cell>
        </row>
        <row r="27">
          <cell r="G27">
            <v>201</v>
          </cell>
        </row>
        <row r="28">
          <cell r="G28">
            <v>126</v>
          </cell>
        </row>
        <row r="29">
          <cell r="G29">
            <v>442</v>
          </cell>
        </row>
        <row r="30">
          <cell r="G30">
            <v>55</v>
          </cell>
        </row>
        <row r="31">
          <cell r="G31">
            <v>526</v>
          </cell>
        </row>
        <row r="32">
          <cell r="G32">
            <v>292.10000000000002</v>
          </cell>
        </row>
        <row r="33">
          <cell r="G33">
            <v>485</v>
          </cell>
        </row>
        <row r="34">
          <cell r="G34">
            <v>603.20000000000005</v>
          </cell>
        </row>
        <row r="35">
          <cell r="G35">
            <v>20</v>
          </cell>
        </row>
        <row r="36">
          <cell r="G36">
            <v>283.40000000000003</v>
          </cell>
        </row>
        <row r="37">
          <cell r="G37">
            <v>154.70000000000002</v>
          </cell>
        </row>
        <row r="38">
          <cell r="G38">
            <v>21.400000000000002</v>
          </cell>
        </row>
        <row r="39">
          <cell r="G39">
            <v>1.6</v>
          </cell>
        </row>
        <row r="40">
          <cell r="G40">
            <v>566</v>
          </cell>
        </row>
        <row r="41">
          <cell r="G41">
            <v>15</v>
          </cell>
        </row>
        <row r="42">
          <cell r="G42">
            <v>0</v>
          </cell>
        </row>
        <row r="43">
          <cell r="G43">
            <v>138.76</v>
          </cell>
        </row>
        <row r="44">
          <cell r="G44">
            <v>31.060000000000002</v>
          </cell>
        </row>
        <row r="45">
          <cell r="G45">
            <v>267.10000000000002</v>
          </cell>
        </row>
        <row r="46">
          <cell r="G46">
            <v>18.600000000000001</v>
          </cell>
        </row>
        <row r="48">
          <cell r="G48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>
        <f>[1]List2!I2</f>
        <v>0</v>
      </c>
      <c r="D4" s="8">
        <f>[1]List2!T2</f>
        <v>0</v>
      </c>
      <c r="E4" s="8">
        <f>$E$2*D4</f>
        <v>0</v>
      </c>
      <c r="F4" s="13">
        <f>D4+E4</f>
        <v>0</v>
      </c>
      <c r="G4" s="45" t="e">
        <f>D4/C4</f>
        <v>#DIV/0!</v>
      </c>
      <c r="H4" s="19">
        <v>570.11</v>
      </c>
    </row>
    <row r="5" spans="1:8" ht="15" customHeight="1">
      <c r="A5" s="29" t="s">
        <v>2</v>
      </c>
      <c r="B5" s="3" t="s">
        <v>3</v>
      </c>
      <c r="C5" s="43">
        <f>[1]List2!G42</f>
        <v>64.17</v>
      </c>
      <c r="D5" s="43">
        <f>[1]List2!Q42</f>
        <v>35145.909000000007</v>
      </c>
      <c r="E5" s="43">
        <f t="shared" ref="E5:E10" si="0">$E$2*D5</f>
        <v>5271.8863500000007</v>
      </c>
      <c r="F5" s="44">
        <f t="shared" ref="F5:F10" si="1">D5+E5</f>
        <v>40417.795350000008</v>
      </c>
      <c r="G5" s="45"/>
      <c r="H5" s="19">
        <v>516</v>
      </c>
    </row>
    <row r="6" spans="1:8" ht="15" customHeight="1" thickBot="1">
      <c r="A6" s="30"/>
      <c r="B6" s="2" t="s">
        <v>4</v>
      </c>
      <c r="C6" s="10">
        <f>[1]List2!I43</f>
        <v>29.72</v>
      </c>
      <c r="D6" s="10">
        <f>[1]List2!T43</f>
        <v>15475.204000000002</v>
      </c>
      <c r="E6" s="10">
        <f t="shared" si="0"/>
        <v>2321.2806</v>
      </c>
      <c r="F6" s="15">
        <f t="shared" si="1"/>
        <v>17796.484600000003</v>
      </c>
      <c r="G6" s="45">
        <f>D6/C6</f>
        <v>520.70000000000005</v>
      </c>
      <c r="H6" s="19">
        <v>486.5</v>
      </c>
    </row>
    <row r="7" spans="1:8" ht="15" customHeight="1" thickBot="1">
      <c r="A7" s="28" t="s">
        <v>111</v>
      </c>
      <c r="B7" s="4"/>
      <c r="C7" s="8">
        <f>[1]List2!I41</f>
        <v>0</v>
      </c>
      <c r="D7" s="8">
        <f>[1]List2!T41</f>
        <v>0</v>
      </c>
      <c r="E7" s="8">
        <f t="shared" si="0"/>
        <v>0</v>
      </c>
      <c r="F7" s="13">
        <f t="shared" si="1"/>
        <v>0</v>
      </c>
      <c r="G7" s="45" t="e">
        <f>D7/C7</f>
        <v>#DIV/0!</v>
      </c>
      <c r="H7" s="19">
        <v>516</v>
      </c>
    </row>
    <row r="8" spans="1:8" ht="15" customHeight="1">
      <c r="A8" s="26" t="s">
        <v>123</v>
      </c>
      <c r="B8" s="3" t="s">
        <v>3</v>
      </c>
      <c r="C8" s="9">
        <f>SUM([1]List2!I3:I11)</f>
        <v>1434.5</v>
      </c>
      <c r="D8" s="9">
        <f>SUM([1]List2!T3:T11)</f>
        <v>643516.69999999995</v>
      </c>
      <c r="E8" s="9">
        <f t="shared" si="0"/>
        <v>96527.50499999999</v>
      </c>
      <c r="F8" s="14">
        <f t="shared" si="1"/>
        <v>740044.20499999996</v>
      </c>
      <c r="G8" s="45">
        <f>D8/C8</f>
        <v>448.59999999999997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>
        <f>SUM([1]List2!I12:I20)</f>
        <v>393.7</v>
      </c>
      <c r="D9" s="10">
        <f>SUM([1]List2!T12:T20)</f>
        <v>176613.82</v>
      </c>
      <c r="E9" s="10">
        <f t="shared" si="0"/>
        <v>26492.073</v>
      </c>
      <c r="F9" s="15">
        <f t="shared" si="1"/>
        <v>203105.89300000001</v>
      </c>
      <c r="G9" s="45">
        <f>D9/C9</f>
        <v>448.6</v>
      </c>
      <c r="H9" s="19">
        <v>420.08</v>
      </c>
    </row>
    <row r="10" spans="1:8" ht="15" customHeight="1" thickBot="1">
      <c r="A10" s="27" t="s">
        <v>121</v>
      </c>
      <c r="B10" s="4"/>
      <c r="C10" s="31">
        <f>SUM([1]List2!I21:I40)</f>
        <v>6683.35</v>
      </c>
      <c r="D10" s="8">
        <f>SUM([1]List2!T21:T40)</f>
        <v>3198217.0449999999</v>
      </c>
      <c r="E10" s="8">
        <f t="shared" si="0"/>
        <v>479732.55674999999</v>
      </c>
      <c r="F10" s="13">
        <f t="shared" si="1"/>
        <v>3677949.6017499999</v>
      </c>
      <c r="G10" s="45">
        <f>D10/C10</f>
        <v>478.53502285530459</v>
      </c>
      <c r="H10" s="19">
        <f>D10/C10</f>
        <v>478.53502285530459</v>
      </c>
    </row>
    <row r="11" spans="1:8" ht="15" customHeight="1" thickBot="1">
      <c r="A11" s="32" t="s">
        <v>100</v>
      </c>
      <c r="B11" s="7"/>
      <c r="C11" s="11">
        <f>SUM(C4:C10)</f>
        <v>8605.44</v>
      </c>
      <c r="D11" s="11">
        <f>SUM(D4:D10)</f>
        <v>4068968.6779999998</v>
      </c>
      <c r="E11" s="11">
        <f>SUM(E4:E10)</f>
        <v>610345.30169999995</v>
      </c>
      <c r="F11" s="16">
        <f>SUM(F4:F10)</f>
        <v>4679313.9797</v>
      </c>
      <c r="G11" s="45"/>
    </row>
    <row r="12" spans="1:8">
      <c r="A12" s="34" t="s">
        <v>101</v>
      </c>
      <c r="B12" s="35" t="s">
        <v>3</v>
      </c>
      <c r="C12" s="41">
        <f>[1]List2!G44</f>
        <v>144.30000000000001</v>
      </c>
      <c r="D12" s="41">
        <f>[1]List2!Q44</f>
        <v>64732.98000000001</v>
      </c>
      <c r="E12" s="41">
        <f>D12*$E$2</f>
        <v>9709.9470000000019</v>
      </c>
      <c r="F12" s="42">
        <f>D12+E12</f>
        <v>74442.927000000011</v>
      </c>
      <c r="G12" s="45"/>
    </row>
    <row r="13" spans="1:8" ht="13.5" thickBot="1">
      <c r="A13" s="36" t="s">
        <v>101</v>
      </c>
      <c r="B13" s="37" t="s">
        <v>4</v>
      </c>
      <c r="C13" s="38">
        <f>[1]List2!G45</f>
        <v>18.3</v>
      </c>
      <c r="D13" s="38">
        <f>[1]List2!Q45</f>
        <v>8209.380000000001</v>
      </c>
      <c r="E13" s="38">
        <f>D13*$E$2</f>
        <v>1231.4070000000002</v>
      </c>
      <c r="F13" s="39">
        <f>D13+E13</f>
        <v>9440.7870000000003</v>
      </c>
      <c r="G13" s="45">
        <f>D13/C13</f>
        <v>448.6</v>
      </c>
    </row>
    <row r="14" spans="1:8" ht="13.5" thickBot="1">
      <c r="A14" s="32" t="s">
        <v>102</v>
      </c>
      <c r="B14" s="7"/>
      <c r="C14" s="33">
        <f>SUM(C11+C12+C13)</f>
        <v>8768.0399999999991</v>
      </c>
      <c r="D14" s="33">
        <f>SUM(D11+D12+D13)</f>
        <v>4141911.0379999997</v>
      </c>
      <c r="E14" s="33">
        <f>SUM(E11+E12+E13)</f>
        <v>621286.6557</v>
      </c>
      <c r="F14" s="40">
        <f>SUM(F11+F12+F13)</f>
        <v>4763197.6936999997</v>
      </c>
      <c r="G14" s="46">
        <f>D14/C14</f>
        <v>472.38733377128756</v>
      </c>
    </row>
    <row r="15" spans="1:8" ht="13.5" thickBot="1">
      <c r="A15" s="52" t="s">
        <v>126</v>
      </c>
      <c r="B15" s="53"/>
      <c r="C15" s="53">
        <v>0</v>
      </c>
      <c r="D15" s="53">
        <f>[1]List2!Q47</f>
        <v>0</v>
      </c>
      <c r="E15" s="53">
        <f>D15*0.15</f>
        <v>0</v>
      </c>
      <c r="F15" s="54">
        <f>D15+E15</f>
        <v>0</v>
      </c>
    </row>
    <row r="16" spans="1:8" ht="13.5" thickBot="1">
      <c r="A16" s="52" t="s">
        <v>127</v>
      </c>
      <c r="B16" s="53"/>
      <c r="C16" s="55">
        <f>C14+C15</f>
        <v>8768.0399999999991</v>
      </c>
      <c r="D16" s="55">
        <f t="shared" ref="D16:F16" si="2">D14+D15</f>
        <v>4141911.0379999997</v>
      </c>
      <c r="E16" s="55">
        <f t="shared" si="2"/>
        <v>621286.6557</v>
      </c>
      <c r="F16" s="56">
        <f t="shared" si="2"/>
        <v>4763197.6936999997</v>
      </c>
    </row>
  </sheetData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zoomScaleNormal="100" workbookViewId="0">
      <selection activeCell="D51" sqref="D51"/>
    </sheetView>
  </sheetViews>
  <sheetFormatPr defaultRowHeight="12.75"/>
  <cols>
    <col min="1" max="1" width="2.85546875" style="58" customWidth="1"/>
    <col min="2" max="2" width="12.7109375" style="58" customWidth="1"/>
    <col min="3" max="3" width="2.85546875" style="58" customWidth="1"/>
    <col min="4" max="4" width="33.5703125" style="58" customWidth="1"/>
    <col min="5" max="5" width="5.7109375" style="58" customWidth="1"/>
    <col min="6" max="6" width="6.140625" style="58" customWidth="1"/>
    <col min="7" max="7" width="9.140625" style="58"/>
    <col min="8" max="8" width="7.5703125" style="58" customWidth="1"/>
    <col min="9" max="9" width="9.140625" style="58"/>
    <col min="10" max="10" width="7" style="58" customWidth="1"/>
    <col min="11" max="11" width="13.42578125" style="58" customWidth="1"/>
    <col min="12" max="12" width="2.5703125" style="58" customWidth="1"/>
    <col min="13" max="13" width="9.140625" style="58"/>
    <col min="14" max="14" width="5.42578125" style="58" customWidth="1"/>
    <col min="15" max="15" width="9.140625" style="58"/>
    <col min="16" max="16" width="4.85546875" style="58" customWidth="1"/>
    <col min="17" max="17" width="10.7109375" style="58" customWidth="1"/>
    <col min="18" max="18" width="5.28515625" style="58" customWidth="1"/>
    <col min="19" max="19" width="5.85546875" style="58" customWidth="1"/>
    <col min="20" max="21" width="10.7109375" style="58" customWidth="1"/>
    <col min="22" max="16384" width="9.140625" style="58"/>
  </cols>
  <sheetData>
    <row r="1" spans="1:21">
      <c r="A1"/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/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49" t="s">
        <v>10</v>
      </c>
      <c r="C2" s="76" t="s">
        <v>11</v>
      </c>
      <c r="D2" s="76" t="s">
        <v>12</v>
      </c>
      <c r="E2" s="20" t="s">
        <v>13</v>
      </c>
      <c r="F2" s="20" t="s">
        <v>14</v>
      </c>
      <c r="G2" s="57">
        <f>[2]List2!$G2+[3]List2!$G2+[4]List2!$G2+[5]List2!$G2+[6]List2!$G2+[7]List2!$G2+[8]List2!$G2+[9]List2!$G2++[10]List2!$G2+[11]List2!$G2+[12]List2!$G2+[13]List2!$G2</f>
        <v>2026.3500000000001</v>
      </c>
      <c r="H2" s="21">
        <v>0</v>
      </c>
      <c r="I2" s="21">
        <f>G2+H2</f>
        <v>2026.3500000000001</v>
      </c>
      <c r="J2" s="50">
        <v>641.5</v>
      </c>
      <c r="K2" s="49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1299903.5250000001</v>
      </c>
      <c r="R2" s="23"/>
      <c r="S2" s="21">
        <v>0</v>
      </c>
      <c r="T2" s="67">
        <f t="shared" ref="T2:T46" si="0">S2+Q2</f>
        <v>1299903.5250000001</v>
      </c>
      <c r="U2" s="59">
        <f>1.15*T2</f>
        <v>1494889.05375</v>
      </c>
    </row>
    <row r="3" spans="1:21">
      <c r="A3">
        <v>2</v>
      </c>
      <c r="B3" s="20" t="s">
        <v>20</v>
      </c>
      <c r="C3" s="20" t="s">
        <v>21</v>
      </c>
      <c r="D3" s="68" t="s">
        <v>130</v>
      </c>
      <c r="E3" s="20" t="s">
        <v>13</v>
      </c>
      <c r="F3" s="20" t="s">
        <v>23</v>
      </c>
      <c r="G3" s="57">
        <f>[2]List2!$G3+[3]List2!$G3+[4]List2!$G3+[5]List2!$G3+[6]List2!$G3+[7]List2!$G3+[8]List2!$G3+[9]List2!$G3++[10]List2!$G3+[11]List2!$G3+[12]List2!$G3+[13]List2!$G3</f>
        <v>737.09999999999991</v>
      </c>
      <c r="H3" s="21">
        <v>0</v>
      </c>
      <c r="I3" s="21">
        <f t="shared" ref="I3:I48" si="1">G3+H3</f>
        <v>737.09999999999991</v>
      </c>
      <c r="J3" s="47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6" si="2">G3*J3</f>
        <v>330663.06</v>
      </c>
      <c r="R3" s="23"/>
      <c r="S3" s="21">
        <v>0</v>
      </c>
      <c r="T3" s="67">
        <f t="shared" si="0"/>
        <v>330663.06</v>
      </c>
      <c r="U3" s="59">
        <f t="shared" ref="U3:U48" si="3">1.15*T3</f>
        <v>380262.51899999997</v>
      </c>
    </row>
    <row r="4" spans="1:21">
      <c r="A4">
        <v>2</v>
      </c>
      <c r="B4" s="20" t="s">
        <v>27</v>
      </c>
      <c r="C4" s="20" t="s">
        <v>21</v>
      </c>
      <c r="D4" s="68" t="s">
        <v>131</v>
      </c>
      <c r="E4" s="20" t="s">
        <v>13</v>
      </c>
      <c r="F4" s="20" t="s">
        <v>23</v>
      </c>
      <c r="G4" s="57">
        <f>[2]List2!$G4+[3]List2!$G4+[4]List2!$G4+[5]List2!$G4+[6]List2!$G4+[7]List2!$G4+[8]List2!$G4+[9]List2!$G4++[10]List2!$G4+[11]List2!$G4+[12]List2!$G4+[13]List2!$G4</f>
        <v>1621.6</v>
      </c>
      <c r="H4" s="21">
        <v>0</v>
      </c>
      <c r="I4" s="21">
        <f t="shared" si="1"/>
        <v>1621.6</v>
      </c>
      <c r="J4" s="47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2"/>
        <v>727449.76</v>
      </c>
      <c r="R4" s="23"/>
      <c r="S4" s="21">
        <v>0</v>
      </c>
      <c r="T4" s="67">
        <f t="shared" si="0"/>
        <v>727449.76</v>
      </c>
      <c r="U4" s="59">
        <f t="shared" si="3"/>
        <v>836567.22399999993</v>
      </c>
    </row>
    <row r="5" spans="1:21">
      <c r="A5">
        <v>2</v>
      </c>
      <c r="B5" s="20" t="s">
        <v>30</v>
      </c>
      <c r="C5" s="20" t="s">
        <v>21</v>
      </c>
      <c r="D5" s="68" t="s">
        <v>132</v>
      </c>
      <c r="E5" s="20" t="s">
        <v>13</v>
      </c>
      <c r="F5" s="20" t="s">
        <v>23</v>
      </c>
      <c r="G5" s="57">
        <f>[2]List2!$G5+[3]List2!$G5+[4]List2!$G5+[5]List2!$G5+[6]List2!$G5+[7]List2!$G5+[8]List2!$G5+[9]List2!$G5++[10]List2!$G5+[11]List2!$G5+[12]List2!$G5+[13]List2!$G5</f>
        <v>814.90000000000009</v>
      </c>
      <c r="H5" s="21">
        <v>0</v>
      </c>
      <c r="I5" s="21">
        <f t="shared" si="1"/>
        <v>814.90000000000009</v>
      </c>
      <c r="J5" s="47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2"/>
        <v>365564.14000000007</v>
      </c>
      <c r="R5" s="23"/>
      <c r="S5" s="21">
        <v>0</v>
      </c>
      <c r="T5" s="67">
        <f t="shared" si="0"/>
        <v>365564.14000000007</v>
      </c>
      <c r="U5" s="59">
        <f t="shared" si="3"/>
        <v>420398.76100000006</v>
      </c>
    </row>
    <row r="6" spans="1:21">
      <c r="A6">
        <v>2</v>
      </c>
      <c r="B6" s="20" t="s">
        <v>105</v>
      </c>
      <c r="C6" s="20" t="s">
        <v>106</v>
      </c>
      <c r="D6" s="68" t="s">
        <v>133</v>
      </c>
      <c r="E6" s="20" t="s">
        <v>13</v>
      </c>
      <c r="F6" s="20" t="s">
        <v>23</v>
      </c>
      <c r="G6" s="57">
        <f>[2]List2!$G6+[3]List2!$G6+[4]List2!$G6+[5]List2!$G6+[6]List2!$G6+[7]List2!$G6+[8]List2!$G6+[9]List2!$G6++[10]List2!$G6+[11]List2!$G6+[12]List2!$G6+[13]List2!$G6</f>
        <v>177.10000000000002</v>
      </c>
      <c r="H6" s="21">
        <v>0</v>
      </c>
      <c r="I6" s="21">
        <f t="shared" si="1"/>
        <v>177.10000000000002</v>
      </c>
      <c r="J6" s="47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2"/>
        <v>79447.060000000012</v>
      </c>
      <c r="R6" s="23"/>
      <c r="S6" s="21">
        <v>0</v>
      </c>
      <c r="T6" s="67">
        <f t="shared" si="0"/>
        <v>79447.060000000012</v>
      </c>
      <c r="U6" s="59">
        <f t="shared" si="3"/>
        <v>91364.119000000006</v>
      </c>
    </row>
    <row r="7" spans="1:21">
      <c r="A7">
        <v>2</v>
      </c>
      <c r="B7" s="20" t="s">
        <v>113</v>
      </c>
      <c r="C7" s="20" t="s">
        <v>38</v>
      </c>
      <c r="D7" s="68" t="s">
        <v>134</v>
      </c>
      <c r="E7" s="20">
        <v>37870</v>
      </c>
      <c r="F7" s="20" t="s">
        <v>23</v>
      </c>
      <c r="G7" s="57">
        <f>[2]List2!$G7+[3]List2!$G7+[4]List2!$G7+[5]List2!$G7+[6]List2!$G7+[7]List2!$G7+[8]List2!$G7+[9]List2!$G7++[10]List2!$G7+[11]List2!$G7+[12]List2!$G7+[13]List2!$G7</f>
        <v>181</v>
      </c>
      <c r="H7" s="21">
        <v>0</v>
      </c>
      <c r="I7" s="21">
        <f t="shared" si="1"/>
        <v>181</v>
      </c>
      <c r="J7" s="47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2"/>
        <v>81196.600000000006</v>
      </c>
      <c r="R7" s="23"/>
      <c r="S7" s="21">
        <v>0</v>
      </c>
      <c r="T7" s="67">
        <f t="shared" si="0"/>
        <v>81196.600000000006</v>
      </c>
      <c r="U7" s="59">
        <f t="shared" si="3"/>
        <v>93376.09</v>
      </c>
    </row>
    <row r="8" spans="1:21">
      <c r="A8">
        <v>2</v>
      </c>
      <c r="B8" s="20" t="s">
        <v>114</v>
      </c>
      <c r="C8" s="20" t="s">
        <v>38</v>
      </c>
      <c r="D8" s="68" t="s">
        <v>135</v>
      </c>
      <c r="E8" s="20">
        <v>37870</v>
      </c>
      <c r="F8" s="20" t="s">
        <v>23</v>
      </c>
      <c r="G8" s="57">
        <f>[2]List2!$G8+[3]List2!$G8+[4]List2!$G8+[5]List2!$G8+[6]List2!$G8+[7]List2!$G8+[8]List2!$G8+[9]List2!$G8++[10]List2!$G8+[11]List2!$G8+[12]List2!$G8+[13]List2!$G8</f>
        <v>123</v>
      </c>
      <c r="H8" s="21">
        <v>0</v>
      </c>
      <c r="I8" s="21">
        <f t="shared" si="1"/>
        <v>123</v>
      </c>
      <c r="J8" s="47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2"/>
        <v>55177.8</v>
      </c>
      <c r="R8" s="23"/>
      <c r="S8" s="21">
        <v>0</v>
      </c>
      <c r="T8" s="67">
        <f t="shared" si="0"/>
        <v>55177.8</v>
      </c>
      <c r="U8" s="59">
        <f t="shared" si="3"/>
        <v>63454.47</v>
      </c>
    </row>
    <row r="9" spans="1:21">
      <c r="A9">
        <v>2</v>
      </c>
      <c r="B9" s="20" t="s">
        <v>67</v>
      </c>
      <c r="C9" s="20" t="s">
        <v>21</v>
      </c>
      <c r="D9" s="68" t="s">
        <v>136</v>
      </c>
      <c r="E9" s="20" t="s">
        <v>13</v>
      </c>
      <c r="F9" s="20" t="s">
        <v>23</v>
      </c>
      <c r="G9" s="57">
        <f>[2]List2!$G9+[3]List2!$G9+[4]List2!$G9+[5]List2!$G9+[6]List2!$G9+[7]List2!$G9+[8]List2!$G9+[9]List2!$G9++[10]List2!$G9+[11]List2!$G9+[12]List2!$G9+[13]List2!$G9</f>
        <v>887</v>
      </c>
      <c r="H9" s="21">
        <v>0</v>
      </c>
      <c r="I9" s="21">
        <f t="shared" si="1"/>
        <v>887</v>
      </c>
      <c r="J9" s="47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2"/>
        <v>397908.2</v>
      </c>
      <c r="R9" s="23"/>
      <c r="S9" s="21">
        <v>0</v>
      </c>
      <c r="T9" s="67">
        <f t="shared" si="0"/>
        <v>397908.2</v>
      </c>
      <c r="U9" s="59">
        <f t="shared" si="3"/>
        <v>457594.43</v>
      </c>
    </row>
    <row r="10" spans="1:21">
      <c r="A10">
        <v>2</v>
      </c>
      <c r="B10" s="20" t="s">
        <v>70</v>
      </c>
      <c r="C10" s="20" t="s">
        <v>21</v>
      </c>
      <c r="D10" s="68" t="s">
        <v>137</v>
      </c>
      <c r="E10" s="20" t="s">
        <v>13</v>
      </c>
      <c r="F10" s="20" t="s">
        <v>23</v>
      </c>
      <c r="G10" s="57">
        <f>[2]List2!$G10+[3]List2!$G10+[4]List2!$G10+[5]List2!$G10+[6]List2!$G10+[7]List2!$G10+[8]List2!$G10+[9]List2!$G10++[10]List2!$G10+[11]List2!$G10+[12]List2!$G10+[13]List2!$G10</f>
        <v>5961</v>
      </c>
      <c r="H10" s="21">
        <v>0</v>
      </c>
      <c r="I10" s="21">
        <f t="shared" si="1"/>
        <v>5961</v>
      </c>
      <c r="J10" s="47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2"/>
        <v>2674104.6</v>
      </c>
      <c r="R10" s="23"/>
      <c r="S10" s="21">
        <v>0</v>
      </c>
      <c r="T10" s="67">
        <f t="shared" si="0"/>
        <v>2674104.6</v>
      </c>
      <c r="U10" s="59">
        <f t="shared" si="3"/>
        <v>3075220.29</v>
      </c>
    </row>
    <row r="11" spans="1:21">
      <c r="A11">
        <v>2</v>
      </c>
      <c r="B11" s="20" t="s">
        <v>73</v>
      </c>
      <c r="C11" s="20" t="s">
        <v>21</v>
      </c>
      <c r="D11" s="68" t="s">
        <v>138</v>
      </c>
      <c r="E11" s="20" t="s">
        <v>13</v>
      </c>
      <c r="F11" s="20" t="s">
        <v>23</v>
      </c>
      <c r="G11" s="57">
        <f>[2]List2!$G11+[3]List2!$G11+[4]List2!$G11+[5]List2!$G11+[6]List2!$G11+[7]List2!$G11+[8]List2!$G11+[9]List2!$G11++[10]List2!$G11+[11]List2!$G11+[12]List2!$G11+[13]List2!$G11</f>
        <v>2788</v>
      </c>
      <c r="H11" s="21">
        <v>0</v>
      </c>
      <c r="I11" s="21">
        <f t="shared" si="1"/>
        <v>2788</v>
      </c>
      <c r="J11" s="47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2"/>
        <v>1250696.8</v>
      </c>
      <c r="R11" s="23"/>
      <c r="S11" s="21">
        <v>0</v>
      </c>
      <c r="T11" s="67">
        <f t="shared" si="0"/>
        <v>1250696.8</v>
      </c>
      <c r="U11" s="59">
        <f t="shared" si="3"/>
        <v>1438301.3199999998</v>
      </c>
    </row>
    <row r="12" spans="1:21">
      <c r="A12">
        <v>3</v>
      </c>
      <c r="B12" s="20" t="s">
        <v>24</v>
      </c>
      <c r="C12" s="20" t="s">
        <v>25</v>
      </c>
      <c r="D12" s="68" t="s">
        <v>142</v>
      </c>
      <c r="E12" s="20" t="s">
        <v>13</v>
      </c>
      <c r="F12" s="20" t="s">
        <v>26</v>
      </c>
      <c r="G12" s="57">
        <f>[2]List2!$G12+[3]List2!$G12+[4]List2!$G12+[5]List2!$G12+[6]List2!$G12+[7]List2!$G12+[8]List2!$G12+[9]List2!$G12++[10]List2!$G12+[11]List2!$G12+[12]List2!$G12+[13]List2!$G12</f>
        <v>455.09999999999997</v>
      </c>
      <c r="H12" s="21">
        <v>0</v>
      </c>
      <c r="I12" s="21">
        <f t="shared" si="1"/>
        <v>455.09999999999997</v>
      </c>
      <c r="J12" s="47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2"/>
        <v>204157.86</v>
      </c>
      <c r="R12" s="23"/>
      <c r="S12" s="21">
        <v>0</v>
      </c>
      <c r="T12" s="67">
        <f t="shared" si="0"/>
        <v>204157.86</v>
      </c>
      <c r="U12" s="59">
        <f t="shared" si="3"/>
        <v>234781.53899999996</v>
      </c>
    </row>
    <row r="13" spans="1:21">
      <c r="A13">
        <v>3</v>
      </c>
      <c r="B13" s="20" t="s">
        <v>29</v>
      </c>
      <c r="C13" s="20" t="s">
        <v>25</v>
      </c>
      <c r="D13" s="68" t="s">
        <v>143</v>
      </c>
      <c r="E13" s="20" t="s">
        <v>13</v>
      </c>
      <c r="F13" s="20" t="s">
        <v>26</v>
      </c>
      <c r="G13" s="57">
        <f>[2]List2!$G13+[3]List2!$G13+[4]List2!$G13+[5]List2!$G13+[6]List2!$G13+[7]List2!$G13+[8]List2!$G13+[9]List2!$G13++[10]List2!$G13+[11]List2!$G13+[12]List2!$G13+[13]List2!$G13</f>
        <v>963.4</v>
      </c>
      <c r="H13" s="21">
        <v>0</v>
      </c>
      <c r="I13" s="21">
        <f t="shared" si="1"/>
        <v>963.4</v>
      </c>
      <c r="J13" s="47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2"/>
        <v>432181.24</v>
      </c>
      <c r="R13" s="23"/>
      <c r="S13" s="21">
        <v>0</v>
      </c>
      <c r="T13" s="67">
        <f t="shared" si="0"/>
        <v>432181.24</v>
      </c>
      <c r="U13" s="59">
        <f t="shared" si="3"/>
        <v>497008.42599999998</v>
      </c>
    </row>
    <row r="14" spans="1:21">
      <c r="A14">
        <v>3</v>
      </c>
      <c r="B14" s="20" t="s">
        <v>32</v>
      </c>
      <c r="C14" s="20" t="s">
        <v>25</v>
      </c>
      <c r="D14" s="68" t="s">
        <v>144</v>
      </c>
      <c r="E14" s="20" t="s">
        <v>13</v>
      </c>
      <c r="F14" s="20" t="s">
        <v>26</v>
      </c>
      <c r="G14" s="57">
        <f>[2]List2!$G14+[3]List2!$G14+[4]List2!$G14+[5]List2!$G14+[6]List2!$G14+[7]List2!$G14+[8]List2!$G14+[9]List2!$G14++[10]List2!$G14+[11]List2!$G14+[12]List2!$G14+[13]List2!$G14</f>
        <v>274.8</v>
      </c>
      <c r="H14" s="21">
        <v>0</v>
      </c>
      <c r="I14" s="21">
        <f t="shared" si="1"/>
        <v>274.8</v>
      </c>
      <c r="J14" s="47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2"/>
        <v>123275.28000000001</v>
      </c>
      <c r="R14" s="23"/>
      <c r="S14" s="21">
        <v>0</v>
      </c>
      <c r="T14" s="67">
        <f t="shared" si="0"/>
        <v>123275.28000000001</v>
      </c>
      <c r="U14" s="59">
        <f t="shared" si="3"/>
        <v>141766.57200000001</v>
      </c>
    </row>
    <row r="15" spans="1:21">
      <c r="A15">
        <v>3</v>
      </c>
      <c r="B15" s="20" t="s">
        <v>34</v>
      </c>
      <c r="C15" s="20" t="s">
        <v>35</v>
      </c>
      <c r="D15" s="68" t="s">
        <v>145</v>
      </c>
      <c r="E15" s="20" t="s">
        <v>13</v>
      </c>
      <c r="F15" s="20" t="s">
        <v>26</v>
      </c>
      <c r="G15" s="57">
        <f>[2]List2!$G15+[3]List2!$G15+[4]List2!$G15+[5]List2!$G15+[6]List2!$G15+[7]List2!$G15+[8]List2!$G15+[9]List2!$G15++[10]List2!$G15+[11]List2!$G15+[12]List2!$G15+[13]List2!$G15</f>
        <v>83.800000000000011</v>
      </c>
      <c r="H15" s="21">
        <v>0</v>
      </c>
      <c r="I15" s="21">
        <f t="shared" si="1"/>
        <v>83.800000000000011</v>
      </c>
      <c r="J15" s="47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2"/>
        <v>37592.680000000008</v>
      </c>
      <c r="R15" s="23"/>
      <c r="S15" s="21">
        <v>0</v>
      </c>
      <c r="T15" s="67">
        <f t="shared" si="0"/>
        <v>37592.680000000008</v>
      </c>
      <c r="U15" s="59">
        <f t="shared" si="3"/>
        <v>43231.582000000002</v>
      </c>
    </row>
    <row r="16" spans="1:21">
      <c r="A16">
        <v>3</v>
      </c>
      <c r="B16" s="20" t="s">
        <v>115</v>
      </c>
      <c r="C16" s="20">
        <v>53</v>
      </c>
      <c r="D16" s="68" t="s">
        <v>146</v>
      </c>
      <c r="E16" s="20">
        <v>37870</v>
      </c>
      <c r="F16" s="20" t="s">
        <v>26</v>
      </c>
      <c r="G16" s="57">
        <f>[2]List2!$G16+[3]List2!$G16+[4]List2!$G16+[5]List2!$G16+[6]List2!$G16+[7]List2!$G16+[8]List2!$G16+[9]List2!$G16++[10]List2!$G16+[11]List2!$G16+[12]List2!$G16+[13]List2!$G16</f>
        <v>31</v>
      </c>
      <c r="H16" s="21">
        <v>0</v>
      </c>
      <c r="I16" s="21">
        <f t="shared" si="1"/>
        <v>31</v>
      </c>
      <c r="J16" s="47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2"/>
        <v>13906.6</v>
      </c>
      <c r="R16" s="23"/>
      <c r="S16" s="21">
        <v>0</v>
      </c>
      <c r="T16" s="67">
        <f t="shared" si="0"/>
        <v>13906.6</v>
      </c>
      <c r="U16" s="59">
        <f t="shared" si="3"/>
        <v>15992.589999999998</v>
      </c>
    </row>
    <row r="17" spans="1:21">
      <c r="A17">
        <v>3</v>
      </c>
      <c r="B17" s="20" t="s">
        <v>69</v>
      </c>
      <c r="C17" s="20" t="s">
        <v>25</v>
      </c>
      <c r="D17" s="68" t="s">
        <v>147</v>
      </c>
      <c r="E17" s="20" t="s">
        <v>13</v>
      </c>
      <c r="F17" s="20" t="s">
        <v>26</v>
      </c>
      <c r="G17" s="57">
        <f>[2]List2!$G17+[3]List2!$G17+[4]List2!$G17+[5]List2!$G17+[6]List2!$G17+[7]List2!$G17+[8]List2!$G17+[9]List2!$G17++[10]List2!$G17+[11]List2!$G17+[12]List2!$G17+[13]List2!$G17</f>
        <v>427</v>
      </c>
      <c r="H17" s="21">
        <v>0</v>
      </c>
      <c r="I17" s="21">
        <f t="shared" si="1"/>
        <v>427</v>
      </c>
      <c r="J17" s="47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2"/>
        <v>191552.2</v>
      </c>
      <c r="R17" s="23"/>
      <c r="S17" s="21">
        <v>0</v>
      </c>
      <c r="T17" s="67">
        <f t="shared" si="0"/>
        <v>191552.2</v>
      </c>
      <c r="U17" s="59">
        <f t="shared" si="3"/>
        <v>220285.03</v>
      </c>
    </row>
    <row r="18" spans="1:21">
      <c r="A18">
        <v>3</v>
      </c>
      <c r="B18" s="20" t="s">
        <v>72</v>
      </c>
      <c r="C18" s="20" t="s">
        <v>25</v>
      </c>
      <c r="D18" s="68" t="s">
        <v>148</v>
      </c>
      <c r="E18" s="20" t="s">
        <v>13</v>
      </c>
      <c r="F18" s="20" t="s">
        <v>26</v>
      </c>
      <c r="G18" s="57">
        <f>[2]List2!$G18+[3]List2!$G18+[4]List2!$G18+[5]List2!$G18+[6]List2!$G18+[7]List2!$G18+[8]List2!$G18+[9]List2!$G18++[10]List2!$G18+[11]List2!$G18+[12]List2!$G18+[13]List2!$G18</f>
        <v>1421</v>
      </c>
      <c r="H18" s="21">
        <v>0</v>
      </c>
      <c r="I18" s="21">
        <f t="shared" si="1"/>
        <v>1421</v>
      </c>
      <c r="J18" s="47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2"/>
        <v>637460.6</v>
      </c>
      <c r="R18" s="23"/>
      <c r="S18" s="21">
        <v>0</v>
      </c>
      <c r="T18" s="67">
        <f t="shared" si="0"/>
        <v>637460.6</v>
      </c>
      <c r="U18" s="59">
        <f t="shared" si="3"/>
        <v>733079.69</v>
      </c>
    </row>
    <row r="19" spans="1:21">
      <c r="A19">
        <v>3</v>
      </c>
      <c r="B19" s="20" t="s">
        <v>75</v>
      </c>
      <c r="C19" s="20" t="s">
        <v>25</v>
      </c>
      <c r="D19" s="68" t="s">
        <v>149</v>
      </c>
      <c r="E19" s="20" t="s">
        <v>13</v>
      </c>
      <c r="F19" s="20" t="s">
        <v>26</v>
      </c>
      <c r="G19" s="57">
        <f>[2]List2!$G19+[3]List2!$G19+[4]List2!$G19+[5]List2!$G19+[6]List2!$G19+[7]List2!$G19+[8]List2!$G19+[9]List2!$G19++[10]List2!$G19+[11]List2!$G19+[12]List2!$G19+[13]List2!$G19</f>
        <v>326</v>
      </c>
      <c r="H19" s="21">
        <v>0</v>
      </c>
      <c r="I19" s="21">
        <f t="shared" si="1"/>
        <v>326</v>
      </c>
      <c r="J19" s="47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2"/>
        <v>146243.6</v>
      </c>
      <c r="R19" s="23"/>
      <c r="S19" s="21">
        <v>0</v>
      </c>
      <c r="T19" s="67">
        <f t="shared" si="0"/>
        <v>146243.6</v>
      </c>
      <c r="U19" s="59">
        <f t="shared" si="3"/>
        <v>168180.13999999998</v>
      </c>
    </row>
    <row r="20" spans="1:21">
      <c r="A20">
        <v>3</v>
      </c>
      <c r="B20" s="20" t="s">
        <v>77</v>
      </c>
      <c r="C20" s="20" t="s">
        <v>25</v>
      </c>
      <c r="D20" s="68" t="s">
        <v>150</v>
      </c>
      <c r="E20" s="20" t="s">
        <v>13</v>
      </c>
      <c r="F20" s="20" t="s">
        <v>26</v>
      </c>
      <c r="G20" s="57">
        <f>[2]List2!$G20+[3]List2!$G20+[4]List2!$G20+[5]List2!$G20+[6]List2!$G20+[7]List2!$G20+[8]List2!$G20+[9]List2!$G20++[10]List2!$G20+[11]List2!$G20+[12]List2!$G20+[13]List2!$G20</f>
        <v>502</v>
      </c>
      <c r="H20" s="21">
        <v>0</v>
      </c>
      <c r="I20" s="21">
        <f t="shared" si="1"/>
        <v>502</v>
      </c>
      <c r="J20" s="47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2"/>
        <v>225197.2</v>
      </c>
      <c r="R20" s="23"/>
      <c r="S20" s="21">
        <v>0</v>
      </c>
      <c r="T20" s="67">
        <f t="shared" si="0"/>
        <v>225197.2</v>
      </c>
      <c r="U20" s="59">
        <f t="shared" si="3"/>
        <v>258976.78</v>
      </c>
    </row>
    <row r="21" spans="1:21">
      <c r="A21">
        <v>4</v>
      </c>
      <c r="B21" s="76" t="s">
        <v>16</v>
      </c>
      <c r="C21" s="76" t="s">
        <v>15</v>
      </c>
      <c r="D21" s="76" t="s">
        <v>17</v>
      </c>
      <c r="E21" s="20" t="s">
        <v>13</v>
      </c>
      <c r="F21" s="20" t="s">
        <v>14</v>
      </c>
      <c r="G21" s="57">
        <f>[2]List2!$G21+[3]List2!$G21+[4]List2!$G21+[5]List2!$G21+[6]List2!$G21+[7]List2!$G21+[8]List2!$G21+[9]List2!$G21++[10]List2!$G21+[11]List2!$G21+[12]List2!$G21+[13]List2!$G21</f>
        <v>9700.25</v>
      </c>
      <c r="H21" s="21">
        <v>0</v>
      </c>
      <c r="I21" s="21">
        <f t="shared" si="1"/>
        <v>9700.25</v>
      </c>
      <c r="J21" s="78">
        <f>J2</f>
        <v>641.5</v>
      </c>
      <c r="K21" s="73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2"/>
        <v>6222710.375</v>
      </c>
      <c r="R21" s="23"/>
      <c r="S21" s="21">
        <v>0</v>
      </c>
      <c r="T21" s="67">
        <f t="shared" si="0"/>
        <v>6222710.375</v>
      </c>
      <c r="U21" s="59">
        <f t="shared" si="3"/>
        <v>7156116.9312499994</v>
      </c>
    </row>
    <row r="22" spans="1:21">
      <c r="A22">
        <v>4</v>
      </c>
      <c r="B22" s="76" t="s">
        <v>18</v>
      </c>
      <c r="C22" s="76" t="s">
        <v>11</v>
      </c>
      <c r="D22" s="76" t="s">
        <v>19</v>
      </c>
      <c r="E22" s="20" t="s">
        <v>13</v>
      </c>
      <c r="F22" s="20" t="s">
        <v>14</v>
      </c>
      <c r="G22" s="57">
        <f>[2]List2!$G22+[3]List2!$G22+[4]List2!$G22+[5]List2!$G22+[6]List2!$G22+[7]List2!$G22+[8]List2!$G22+[9]List2!$G22++[10]List2!$G22+[11]List2!$G22+[12]List2!$G22+[13]List2!$G22</f>
        <v>2979.3100000000009</v>
      </c>
      <c r="H22" s="21">
        <v>0</v>
      </c>
      <c r="I22" s="21">
        <f t="shared" si="1"/>
        <v>2979.3100000000009</v>
      </c>
      <c r="J22" s="78">
        <f>J2</f>
        <v>641.5</v>
      </c>
      <c r="K22" s="73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2"/>
        <v>1911227.3650000005</v>
      </c>
      <c r="R22" s="23"/>
      <c r="S22" s="21">
        <v>0</v>
      </c>
      <c r="T22" s="67">
        <f t="shared" si="0"/>
        <v>1911227.3650000005</v>
      </c>
      <c r="U22" s="59">
        <f t="shared" si="3"/>
        <v>2197911.4697500002</v>
      </c>
    </row>
    <row r="23" spans="1:21">
      <c r="A23">
        <v>4</v>
      </c>
      <c r="B23" s="20" t="s">
        <v>37</v>
      </c>
      <c r="C23" s="20" t="s">
        <v>38</v>
      </c>
      <c r="D23" s="68" t="s">
        <v>140</v>
      </c>
      <c r="E23" s="20" t="s">
        <v>13</v>
      </c>
      <c r="F23" s="20" t="s">
        <v>23</v>
      </c>
      <c r="G23" s="57">
        <f>[2]List2!$G23+[3]List2!$G23+[4]List2!$G23+[5]List2!$G23+[6]List2!$G23+[7]List2!$G23+[8]List2!$G23+[9]List2!$G23++[10]List2!$G23+[11]List2!$G23+[12]List2!$G23+[13]List2!$G23</f>
        <v>5120.5</v>
      </c>
      <c r="H23" s="21">
        <v>0</v>
      </c>
      <c r="I23" s="21">
        <f t="shared" si="1"/>
        <v>5120.5</v>
      </c>
      <c r="J23" s="47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2"/>
        <v>2297056.3000000003</v>
      </c>
      <c r="R23" s="23"/>
      <c r="S23" s="21">
        <v>0</v>
      </c>
      <c r="T23" s="67">
        <f t="shared" si="0"/>
        <v>2297056.3000000003</v>
      </c>
      <c r="U23" s="59">
        <f t="shared" si="3"/>
        <v>2641614.7450000001</v>
      </c>
    </row>
    <row r="24" spans="1:21">
      <c r="A24">
        <v>4</v>
      </c>
      <c r="B24" s="20" t="s">
        <v>40</v>
      </c>
      <c r="C24" s="20" t="s">
        <v>25</v>
      </c>
      <c r="D24" s="68" t="s">
        <v>152</v>
      </c>
      <c r="E24" s="20" t="s">
        <v>13</v>
      </c>
      <c r="F24" s="20" t="s">
        <v>26</v>
      </c>
      <c r="G24" s="57">
        <f>[2]List2!$G24+[3]List2!$G24+[4]List2!$G24+[5]List2!$G24+[6]List2!$G24+[7]List2!$G24+[8]List2!$G24+[9]List2!$G24++[10]List2!$G24+[11]List2!$G24+[12]List2!$G24+[13]List2!$G24</f>
        <v>627.5</v>
      </c>
      <c r="H24" s="21">
        <v>0</v>
      </c>
      <c r="I24" s="21">
        <f t="shared" si="1"/>
        <v>627.5</v>
      </c>
      <c r="J24" s="47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2"/>
        <v>281496.5</v>
      </c>
      <c r="R24" s="23"/>
      <c r="S24" s="21">
        <v>0</v>
      </c>
      <c r="T24" s="67">
        <f t="shared" si="0"/>
        <v>281496.5</v>
      </c>
      <c r="U24" s="59">
        <f t="shared" si="3"/>
        <v>323720.97499999998</v>
      </c>
    </row>
    <row r="25" spans="1:21">
      <c r="A25">
        <v>4</v>
      </c>
      <c r="B25" s="20" t="s">
        <v>107</v>
      </c>
      <c r="C25" s="20" t="s">
        <v>38</v>
      </c>
      <c r="D25" s="68" t="s">
        <v>141</v>
      </c>
      <c r="E25" s="20" t="s">
        <v>13</v>
      </c>
      <c r="F25" s="20" t="s">
        <v>23</v>
      </c>
      <c r="G25" s="57">
        <f>[2]List2!$G25+[3]List2!$G25+[4]List2!$G25+[5]List2!$G25+[6]List2!$G25+[7]List2!$G25+[8]List2!$G25+[9]List2!$G25++[10]List2!$G25+[11]List2!$G25+[12]List2!$G25+[13]List2!$G25</f>
        <v>479.6</v>
      </c>
      <c r="H25" s="21">
        <v>0</v>
      </c>
      <c r="I25" s="21">
        <f t="shared" si="1"/>
        <v>479.6</v>
      </c>
      <c r="J25" s="47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2"/>
        <v>215148.56000000003</v>
      </c>
      <c r="R25" s="23"/>
      <c r="S25" s="21">
        <v>0</v>
      </c>
      <c r="T25" s="67">
        <f t="shared" si="0"/>
        <v>215148.56000000003</v>
      </c>
      <c r="U25" s="59">
        <f t="shared" si="3"/>
        <v>247420.84400000001</v>
      </c>
    </row>
    <row r="26" spans="1:21">
      <c r="A26">
        <v>4</v>
      </c>
      <c r="B26" s="77" t="s">
        <v>42</v>
      </c>
      <c r="C26" s="77" t="s">
        <v>43</v>
      </c>
      <c r="D26" s="70" t="s">
        <v>153</v>
      </c>
      <c r="E26" s="20" t="s">
        <v>13</v>
      </c>
      <c r="F26" s="20" t="s">
        <v>23</v>
      </c>
      <c r="G26" s="57">
        <f>[2]List2!$G26+[3]List2!$G26+[4]List2!$G26+[5]List2!$G26+[6]List2!$G26+[7]List2!$G26+[8]List2!$G26+[9]List2!$G26++[10]List2!$G26+[11]List2!$G26+[12]List2!$G26+[13]List2!$G26</f>
        <v>22500</v>
      </c>
      <c r="H26" s="21">
        <v>0</v>
      </c>
      <c r="I26" s="21">
        <f t="shared" si="1"/>
        <v>22500</v>
      </c>
      <c r="J26" s="47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2"/>
        <v>10093500</v>
      </c>
      <c r="R26" s="23"/>
      <c r="S26" s="21">
        <v>0</v>
      </c>
      <c r="T26" s="67">
        <f t="shared" si="0"/>
        <v>10093500</v>
      </c>
      <c r="U26" s="59">
        <f t="shared" si="3"/>
        <v>11607525</v>
      </c>
    </row>
    <row r="27" spans="1:21">
      <c r="A27">
        <v>4</v>
      </c>
      <c r="B27" s="77" t="s">
        <v>45</v>
      </c>
      <c r="C27" s="77" t="s">
        <v>46</v>
      </c>
      <c r="D27" s="70" t="s">
        <v>154</v>
      </c>
      <c r="E27" s="20" t="s">
        <v>13</v>
      </c>
      <c r="F27" s="20" t="s">
        <v>23</v>
      </c>
      <c r="G27" s="57">
        <f>[2]List2!$G27+[3]List2!$G27+[4]List2!$G27+[5]List2!$G27+[6]List2!$G27+[7]List2!$G27+[8]List2!$G27+[9]List2!$G27++[10]List2!$G27+[11]List2!$G27+[12]List2!$G27+[13]List2!$G27</f>
        <v>1393</v>
      </c>
      <c r="H27" s="21">
        <v>0</v>
      </c>
      <c r="I27" s="21">
        <f t="shared" si="1"/>
        <v>1393</v>
      </c>
      <c r="J27" s="47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2"/>
        <v>624899.80000000005</v>
      </c>
      <c r="R27" s="23"/>
      <c r="S27" s="21">
        <v>0</v>
      </c>
      <c r="T27" s="67">
        <f t="shared" si="0"/>
        <v>624899.80000000005</v>
      </c>
      <c r="U27" s="59">
        <f t="shared" si="3"/>
        <v>718634.77</v>
      </c>
    </row>
    <row r="28" spans="1:21">
      <c r="A28">
        <v>4</v>
      </c>
      <c r="B28" s="77" t="s">
        <v>48</v>
      </c>
      <c r="C28" s="77" t="s">
        <v>46</v>
      </c>
      <c r="D28" s="70" t="s">
        <v>155</v>
      </c>
      <c r="E28" s="20" t="s">
        <v>13</v>
      </c>
      <c r="F28" s="20" t="s">
        <v>23</v>
      </c>
      <c r="G28" s="57">
        <f>[2]List2!$G28+[3]List2!$G28+[4]List2!$G28+[5]List2!$G28+[6]List2!$G28+[7]List2!$G28+[8]List2!$G28+[9]List2!$G28++[10]List2!$G28+[11]List2!$G28+[12]List2!$G28+[13]List2!$G28</f>
        <v>848</v>
      </c>
      <c r="H28" s="21">
        <v>0</v>
      </c>
      <c r="I28" s="21">
        <f t="shared" si="1"/>
        <v>848</v>
      </c>
      <c r="J28" s="47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2"/>
        <v>380412.80000000005</v>
      </c>
      <c r="R28" s="23"/>
      <c r="S28" s="21">
        <v>0</v>
      </c>
      <c r="T28" s="67">
        <f t="shared" si="0"/>
        <v>380412.80000000005</v>
      </c>
      <c r="U28" s="59">
        <f t="shared" si="3"/>
        <v>437474.72000000003</v>
      </c>
    </row>
    <row r="29" spans="1:21">
      <c r="A29">
        <v>4</v>
      </c>
      <c r="B29" s="77" t="s">
        <v>49</v>
      </c>
      <c r="C29" s="77" t="s">
        <v>46</v>
      </c>
      <c r="D29" s="70" t="s">
        <v>156</v>
      </c>
      <c r="E29" s="20" t="s">
        <v>13</v>
      </c>
      <c r="F29" s="20" t="s">
        <v>23</v>
      </c>
      <c r="G29" s="57">
        <f>[2]List2!$G29+[3]List2!$G29+[4]List2!$G29+[5]List2!$G29+[6]List2!$G29+[7]List2!$G29+[8]List2!$G29+[9]List2!$G29++[10]List2!$G29+[11]List2!$G29+[12]List2!$G29+[13]List2!$G29</f>
        <v>2997</v>
      </c>
      <c r="H29" s="21">
        <v>0</v>
      </c>
      <c r="I29" s="21">
        <f t="shared" si="1"/>
        <v>2997</v>
      </c>
      <c r="J29" s="47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2"/>
        <v>1344454.2</v>
      </c>
      <c r="R29" s="23"/>
      <c r="S29" s="21">
        <v>0</v>
      </c>
      <c r="T29" s="67">
        <f t="shared" si="0"/>
        <v>1344454.2</v>
      </c>
      <c r="U29" s="59">
        <f t="shared" si="3"/>
        <v>1546122.3299999998</v>
      </c>
    </row>
    <row r="30" spans="1:21">
      <c r="A30">
        <v>4</v>
      </c>
      <c r="B30" s="77" t="s">
        <v>109</v>
      </c>
      <c r="C30" s="77" t="s">
        <v>21</v>
      </c>
      <c r="D30" s="70" t="s">
        <v>157</v>
      </c>
      <c r="E30" s="20" t="s">
        <v>13</v>
      </c>
      <c r="F30" s="20" t="s">
        <v>23</v>
      </c>
      <c r="G30" s="57">
        <f>[2]List2!$G30+[3]List2!$G30+[4]List2!$G30+[5]List2!$G30+[6]List2!$G30+[7]List2!$G30+[8]List2!$G30+[9]List2!$G30++[10]List2!$G30+[11]List2!$G30+[12]List2!$G30+[13]List2!$G30</f>
        <v>316.7</v>
      </c>
      <c r="H30" s="21">
        <v>0</v>
      </c>
      <c r="I30" s="21">
        <f t="shared" si="1"/>
        <v>316.7</v>
      </c>
      <c r="J30" s="47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2"/>
        <v>142071.62</v>
      </c>
      <c r="R30" s="23"/>
      <c r="S30" s="21">
        <v>0</v>
      </c>
      <c r="T30" s="67">
        <f t="shared" si="0"/>
        <v>142071.62</v>
      </c>
      <c r="U30" s="59">
        <f t="shared" si="3"/>
        <v>163382.36299999998</v>
      </c>
    </row>
    <row r="31" spans="1:21">
      <c r="A31">
        <v>4</v>
      </c>
      <c r="B31" s="77" t="s">
        <v>51</v>
      </c>
      <c r="C31" s="77" t="s">
        <v>46</v>
      </c>
      <c r="D31" s="70" t="s">
        <v>158</v>
      </c>
      <c r="E31" s="20" t="s">
        <v>13</v>
      </c>
      <c r="F31" s="20" t="s">
        <v>23</v>
      </c>
      <c r="G31" s="57">
        <f>[2]List2!$G31+[3]List2!$G31+[4]List2!$G31+[5]List2!$G31+[6]List2!$G31+[7]List2!$G31+[8]List2!$G31+[9]List2!$G31++[10]List2!$G31+[11]List2!$G31+[12]List2!$G31+[13]List2!$G31</f>
        <v>3247</v>
      </c>
      <c r="H31" s="21">
        <v>0</v>
      </c>
      <c r="I31" s="21">
        <f t="shared" si="1"/>
        <v>3247</v>
      </c>
      <c r="J31" s="47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2"/>
        <v>1456604.2000000002</v>
      </c>
      <c r="R31" s="23"/>
      <c r="S31" s="21">
        <v>0</v>
      </c>
      <c r="T31" s="67">
        <f t="shared" si="0"/>
        <v>1456604.2000000002</v>
      </c>
      <c r="U31" s="59">
        <f t="shared" si="3"/>
        <v>1675094.83</v>
      </c>
    </row>
    <row r="32" spans="1:21">
      <c r="A32">
        <v>4</v>
      </c>
      <c r="B32" s="77" t="s">
        <v>53</v>
      </c>
      <c r="C32" s="77" t="s">
        <v>25</v>
      </c>
      <c r="D32" s="70" t="s">
        <v>159</v>
      </c>
      <c r="E32" s="20" t="s">
        <v>13</v>
      </c>
      <c r="F32" s="20" t="s">
        <v>26</v>
      </c>
      <c r="G32" s="57">
        <f>[2]List2!$G32+[3]List2!$G32+[4]List2!$G32+[5]List2!$G32+[6]List2!$G32+[7]List2!$G32+[8]List2!$G32+[9]List2!$G32++[10]List2!$G32+[11]List2!$G32+[12]List2!$G32+[13]List2!$G32</f>
        <v>3331.7</v>
      </c>
      <c r="H32" s="21">
        <v>0</v>
      </c>
      <c r="I32" s="21">
        <f t="shared" si="1"/>
        <v>3331.7</v>
      </c>
      <c r="J32" s="47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2"/>
        <v>1494600.6199999999</v>
      </c>
      <c r="R32" s="23"/>
      <c r="S32" s="21">
        <v>0</v>
      </c>
      <c r="T32" s="67">
        <f t="shared" si="0"/>
        <v>1494600.6199999999</v>
      </c>
      <c r="U32" s="59">
        <f t="shared" si="3"/>
        <v>1718790.7129999998</v>
      </c>
    </row>
    <row r="33" spans="1:21">
      <c r="A33">
        <v>4</v>
      </c>
      <c r="B33" s="77" t="s">
        <v>55</v>
      </c>
      <c r="C33" s="77" t="s">
        <v>21</v>
      </c>
      <c r="D33" s="70" t="s">
        <v>160</v>
      </c>
      <c r="E33" s="20" t="s">
        <v>13</v>
      </c>
      <c r="F33" s="20" t="s">
        <v>23</v>
      </c>
      <c r="G33" s="57">
        <f>[2]List2!$G33+[3]List2!$G33+[4]List2!$G33+[5]List2!$G33+[6]List2!$G33+[7]List2!$G33+[8]List2!$G33+[9]List2!$G33++[10]List2!$G33+[11]List2!$G33+[12]List2!$G33+[13]List2!$G33</f>
        <v>2862</v>
      </c>
      <c r="H33" s="21">
        <v>0</v>
      </c>
      <c r="I33" s="21">
        <f t="shared" si="1"/>
        <v>2862</v>
      </c>
      <c r="J33" s="47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2"/>
        <v>1283893.2</v>
      </c>
      <c r="R33" s="23"/>
      <c r="S33" s="21">
        <v>0</v>
      </c>
      <c r="T33" s="67">
        <f t="shared" si="0"/>
        <v>1283893.2</v>
      </c>
      <c r="U33" s="59">
        <f t="shared" si="3"/>
        <v>1476477.18</v>
      </c>
    </row>
    <row r="34" spans="1:21">
      <c r="A34">
        <v>4</v>
      </c>
      <c r="B34" s="77" t="s">
        <v>57</v>
      </c>
      <c r="C34" s="77" t="s">
        <v>46</v>
      </c>
      <c r="D34" s="70" t="s">
        <v>161</v>
      </c>
      <c r="E34" s="20" t="s">
        <v>13</v>
      </c>
      <c r="F34" s="20" t="s">
        <v>23</v>
      </c>
      <c r="G34" s="57">
        <f>[2]List2!$G34+[3]List2!$G34+[4]List2!$G34+[5]List2!$G34+[6]List2!$G34+[7]List2!$G34+[8]List2!$G34+[9]List2!$G34++[10]List2!$G34+[11]List2!$G34+[12]List2!$G34+[13]List2!$G34</f>
        <v>3731.2000000000007</v>
      </c>
      <c r="H34" s="21">
        <v>0</v>
      </c>
      <c r="I34" s="21">
        <f t="shared" si="1"/>
        <v>3731.2000000000007</v>
      </c>
      <c r="J34" s="47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2"/>
        <v>1673816.3200000003</v>
      </c>
      <c r="R34" s="23"/>
      <c r="S34" s="21">
        <v>0</v>
      </c>
      <c r="T34" s="67">
        <f t="shared" si="0"/>
        <v>1673816.3200000003</v>
      </c>
      <c r="U34" s="59">
        <f t="shared" si="3"/>
        <v>1924888.7680000002</v>
      </c>
    </row>
    <row r="35" spans="1:21">
      <c r="A35">
        <v>4</v>
      </c>
      <c r="B35" s="77" t="s">
        <v>59</v>
      </c>
      <c r="C35" s="77" t="s">
        <v>46</v>
      </c>
      <c r="D35" s="70" t="s">
        <v>162</v>
      </c>
      <c r="E35" s="20" t="s">
        <v>13</v>
      </c>
      <c r="F35" s="20" t="s">
        <v>23</v>
      </c>
      <c r="G35" s="57">
        <f>[2]List2!$G35+[3]List2!$G35+[4]List2!$G35+[5]List2!$G35+[6]List2!$G35+[7]List2!$G35+[8]List2!$G35+[9]List2!$G35++[10]List2!$G35+[11]List2!$G35+[12]List2!$G35+[13]List2!$G35</f>
        <v>100</v>
      </c>
      <c r="H35" s="21">
        <v>0</v>
      </c>
      <c r="I35" s="21">
        <f t="shared" si="1"/>
        <v>100</v>
      </c>
      <c r="J35" s="47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2"/>
        <v>44860</v>
      </c>
      <c r="R35" s="23"/>
      <c r="S35" s="21">
        <v>0</v>
      </c>
      <c r="T35" s="67">
        <f t="shared" si="0"/>
        <v>44860</v>
      </c>
      <c r="U35" s="59">
        <f t="shared" si="3"/>
        <v>51588.999999999993</v>
      </c>
    </row>
    <row r="36" spans="1:21">
      <c r="A36">
        <v>4</v>
      </c>
      <c r="B36" s="77" t="s">
        <v>61</v>
      </c>
      <c r="C36" s="77" t="s">
        <v>46</v>
      </c>
      <c r="D36" s="70" t="s">
        <v>163</v>
      </c>
      <c r="E36" s="20" t="s">
        <v>13</v>
      </c>
      <c r="F36" s="20" t="s">
        <v>23</v>
      </c>
      <c r="G36" s="57">
        <f>[2]List2!$G36+[3]List2!$G36+[4]List2!$G36+[5]List2!$G36+[6]List2!$G36+[7]List2!$G36+[8]List2!$G36+[9]List2!$G36++[10]List2!$G36+[11]List2!$G36+[12]List2!$G36+[13]List2!$G36</f>
        <v>1398.9000000000003</v>
      </c>
      <c r="H36" s="21">
        <v>0</v>
      </c>
      <c r="I36" s="21">
        <f t="shared" si="1"/>
        <v>1398.9000000000003</v>
      </c>
      <c r="J36" s="47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2"/>
        <v>627546.54000000015</v>
      </c>
      <c r="R36" s="23"/>
      <c r="S36" s="21">
        <v>0</v>
      </c>
      <c r="T36" s="67">
        <f t="shared" si="0"/>
        <v>627546.54000000015</v>
      </c>
      <c r="U36" s="59">
        <f t="shared" si="3"/>
        <v>721678.52100000007</v>
      </c>
    </row>
    <row r="37" spans="1:21">
      <c r="A37">
        <v>4</v>
      </c>
      <c r="B37" s="77" t="s">
        <v>63</v>
      </c>
      <c r="C37" s="77" t="s">
        <v>21</v>
      </c>
      <c r="D37" s="70" t="s">
        <v>164</v>
      </c>
      <c r="E37" s="20" t="s">
        <v>13</v>
      </c>
      <c r="F37" s="20" t="s">
        <v>23</v>
      </c>
      <c r="G37" s="57">
        <f>[2]List2!$G37+[3]List2!$G37+[4]List2!$G37+[5]List2!$G37+[6]List2!$G37+[7]List2!$G37+[8]List2!$G37+[9]List2!$G37++[10]List2!$G37+[11]List2!$G37+[12]List2!$G37+[13]List2!$G37</f>
        <v>897.4000000000002</v>
      </c>
      <c r="H37" s="21">
        <v>0</v>
      </c>
      <c r="I37" s="21">
        <f t="shared" si="1"/>
        <v>897.4000000000002</v>
      </c>
      <c r="J37" s="47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2"/>
        <v>402573.64000000013</v>
      </c>
      <c r="R37" s="23"/>
      <c r="S37" s="21">
        <v>0</v>
      </c>
      <c r="T37" s="67">
        <f t="shared" si="0"/>
        <v>402573.64000000013</v>
      </c>
      <c r="U37" s="59">
        <f t="shared" si="3"/>
        <v>462959.6860000001</v>
      </c>
    </row>
    <row r="38" spans="1:21">
      <c r="A38">
        <v>4</v>
      </c>
      <c r="B38" s="77" t="s">
        <v>65</v>
      </c>
      <c r="C38" s="77" t="s">
        <v>46</v>
      </c>
      <c r="D38" s="70" t="s">
        <v>165</v>
      </c>
      <c r="E38" s="20" t="s">
        <v>13</v>
      </c>
      <c r="F38" s="20" t="s">
        <v>23</v>
      </c>
      <c r="G38" s="57">
        <f>[2]List2!$G38+[3]List2!$G38+[4]List2!$G38+[5]List2!$G38+[6]List2!$G38+[7]List2!$G38+[8]List2!$G38+[9]List2!$G38++[10]List2!$G38+[11]List2!$G38+[12]List2!$G38+[13]List2!$G38</f>
        <v>183.8</v>
      </c>
      <c r="H38" s="21">
        <v>0</v>
      </c>
      <c r="I38" s="21">
        <f t="shared" si="1"/>
        <v>183.8</v>
      </c>
      <c r="J38" s="47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2"/>
        <v>82452.680000000008</v>
      </c>
      <c r="R38" s="23"/>
      <c r="S38" s="21">
        <v>0</v>
      </c>
      <c r="T38" s="67">
        <f t="shared" si="0"/>
        <v>82452.680000000008</v>
      </c>
      <c r="U38" s="59">
        <f t="shared" si="3"/>
        <v>94820.581999999995</v>
      </c>
    </row>
    <row r="39" spans="1:21">
      <c r="A39">
        <v>4</v>
      </c>
      <c r="B39" s="77" t="s">
        <v>112</v>
      </c>
      <c r="C39" s="77">
        <v>52</v>
      </c>
      <c r="D39" s="70" t="s">
        <v>166</v>
      </c>
      <c r="E39" s="20" t="s">
        <v>13</v>
      </c>
      <c r="F39" s="20" t="s">
        <v>23</v>
      </c>
      <c r="G39" s="57">
        <f>[2]List2!$G39+[3]List2!$G39+[4]List2!$G39+[5]List2!$G39+[6]List2!$G39+[7]List2!$G39+[8]List2!$G39+[9]List2!$G39++[10]List2!$G39+[11]List2!$G39+[12]List2!$G39+[13]List2!$G39</f>
        <v>15.3</v>
      </c>
      <c r="H39" s="21">
        <v>0</v>
      </c>
      <c r="I39" s="21">
        <f t="shared" si="1"/>
        <v>15.3</v>
      </c>
      <c r="J39" s="47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2"/>
        <v>6863.5800000000008</v>
      </c>
      <c r="R39" s="23"/>
      <c r="S39" s="21">
        <v>0</v>
      </c>
      <c r="T39" s="67">
        <f t="shared" si="0"/>
        <v>6863.5800000000008</v>
      </c>
      <c r="U39" s="59">
        <f t="shared" si="3"/>
        <v>7893.1170000000002</v>
      </c>
    </row>
    <row r="40" spans="1:21">
      <c r="A40">
        <v>4</v>
      </c>
      <c r="B40" s="77" t="s">
        <v>118</v>
      </c>
      <c r="C40" s="77">
        <v>52</v>
      </c>
      <c r="D40" s="70" t="s">
        <v>167</v>
      </c>
      <c r="E40" s="20" t="s">
        <v>13</v>
      </c>
      <c r="F40" s="20" t="s">
        <v>23</v>
      </c>
      <c r="G40" s="57">
        <f>[2]List2!$G40+[3]List2!$G40+[4]List2!$G40+[5]List2!$G40+[6]List2!$G40+[7]List2!$G40+[8]List2!$G40+[9]List2!$G40++[10]List2!$G40+[11]List2!$G40+[12]List2!$G40+[13]List2!$G40</f>
        <v>3733</v>
      </c>
      <c r="H40" s="21">
        <v>0</v>
      </c>
      <c r="I40" s="21">
        <f t="shared" si="1"/>
        <v>3733</v>
      </c>
      <c r="J40" s="47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2"/>
        <v>1674623.8</v>
      </c>
      <c r="R40" s="23"/>
      <c r="S40" s="21">
        <v>0</v>
      </c>
      <c r="T40" s="67">
        <f t="shared" si="0"/>
        <v>1674623.8</v>
      </c>
      <c r="U40" s="59">
        <f t="shared" si="3"/>
        <v>1925817.3699999999</v>
      </c>
    </row>
    <row r="41" spans="1:21">
      <c r="A41">
        <v>4</v>
      </c>
      <c r="B41" s="73" t="s">
        <v>128</v>
      </c>
      <c r="C41" s="73" t="s">
        <v>43</v>
      </c>
      <c r="D41" s="73" t="s">
        <v>171</v>
      </c>
      <c r="E41" s="20" t="s">
        <v>13</v>
      </c>
      <c r="F41" s="20" t="s">
        <v>23</v>
      </c>
      <c r="G41" s="57">
        <f>[13]List2!$G41</f>
        <v>15</v>
      </c>
      <c r="H41" s="21">
        <v>0</v>
      </c>
      <c r="I41" s="21">
        <f t="shared" si="1"/>
        <v>15</v>
      </c>
      <c r="J41" s="47">
        <v>448.6</v>
      </c>
      <c r="K41" s="20" t="s">
        <v>128</v>
      </c>
      <c r="L41" s="20" t="s">
        <v>43</v>
      </c>
      <c r="M41" s="20" t="s">
        <v>129</v>
      </c>
      <c r="N41" s="20" t="s">
        <v>13</v>
      </c>
      <c r="O41" s="20" t="s">
        <v>23</v>
      </c>
      <c r="P41" s="23"/>
      <c r="Q41" s="21">
        <f t="shared" si="2"/>
        <v>6729</v>
      </c>
      <c r="R41" s="23"/>
      <c r="S41" s="21">
        <v>0</v>
      </c>
      <c r="T41" s="67">
        <f t="shared" si="0"/>
        <v>6729</v>
      </c>
      <c r="U41" s="59">
        <f t="shared" si="3"/>
        <v>7738.3499999999995</v>
      </c>
    </row>
    <row r="42" spans="1:21">
      <c r="A42"/>
      <c r="B42" s="72" t="s">
        <v>93</v>
      </c>
      <c r="C42" s="20" t="s">
        <v>43</v>
      </c>
      <c r="D42" s="72" t="s">
        <v>170</v>
      </c>
      <c r="E42" s="20" t="s">
        <v>13</v>
      </c>
      <c r="F42" s="20" t="s">
        <v>95</v>
      </c>
      <c r="G42" s="57">
        <f>[2]List2!$G41+[3]List2!$G41+[4]List2!$G41+[5]List2!$G41+[6]List2!$G41+[7]List2!$G41+[8]List2!$G41+[9]List2!$G41++[10]List2!$G41+[11]List2!$G41+[12]List2!$G41+[13]List2!$G42</f>
        <v>0.17</v>
      </c>
      <c r="H42" s="21">
        <v>0</v>
      </c>
      <c r="I42" s="21">
        <f t="shared" si="1"/>
        <v>0.17</v>
      </c>
      <c r="J42" s="66">
        <v>547.70000000000005</v>
      </c>
      <c r="K42" s="51" t="s">
        <v>93</v>
      </c>
      <c r="L42" s="20" t="s">
        <v>43</v>
      </c>
      <c r="M42" s="20" t="s">
        <v>94</v>
      </c>
      <c r="N42" s="20" t="s">
        <v>13</v>
      </c>
      <c r="O42" s="20" t="s">
        <v>95</v>
      </c>
      <c r="P42" s="23"/>
      <c r="Q42" s="21">
        <f t="shared" si="2"/>
        <v>93.109000000000009</v>
      </c>
      <c r="R42" s="23"/>
      <c r="S42" s="21">
        <v>0</v>
      </c>
      <c r="T42" s="67">
        <f t="shared" si="0"/>
        <v>93.109000000000009</v>
      </c>
      <c r="U42" s="59">
        <f t="shared" si="3"/>
        <v>107.07535</v>
      </c>
    </row>
    <row r="43" spans="1:21">
      <c r="A43"/>
      <c r="B43" s="72" t="s">
        <v>103</v>
      </c>
      <c r="C43" s="20" t="s">
        <v>38</v>
      </c>
      <c r="D43" s="71" t="s">
        <v>168</v>
      </c>
      <c r="E43" s="20" t="s">
        <v>13</v>
      </c>
      <c r="F43" s="20" t="s">
        <v>95</v>
      </c>
      <c r="G43" s="57">
        <f>[2]List2!$G42+[3]List2!$G42+[4]List2!$G42+[5]List2!$G42+[6]List2!$G42+[7]List2!$G42+[8]List2!$G42+[9]List2!$G42++[10]List2!$G42+[11]List2!$G42+[12]List2!$G42+[13]List2!$G43</f>
        <v>693.9</v>
      </c>
      <c r="H43" s="21">
        <v>0</v>
      </c>
      <c r="I43" s="21">
        <f t="shared" si="1"/>
        <v>693.9</v>
      </c>
      <c r="J43" s="66">
        <v>547.70000000000005</v>
      </c>
      <c r="K43" s="51" t="s">
        <v>103</v>
      </c>
      <c r="L43" s="20" t="s">
        <v>38</v>
      </c>
      <c r="M43" s="20" t="s">
        <v>96</v>
      </c>
      <c r="N43" s="20" t="s">
        <v>13</v>
      </c>
      <c r="O43" s="20" t="s">
        <v>95</v>
      </c>
      <c r="P43" s="23"/>
      <c r="Q43" s="21">
        <f t="shared" si="2"/>
        <v>380049.03</v>
      </c>
      <c r="R43" s="23"/>
      <c r="S43" s="21">
        <v>0</v>
      </c>
      <c r="T43" s="67">
        <f t="shared" si="0"/>
        <v>380049.03</v>
      </c>
      <c r="U43" s="59">
        <f t="shared" si="3"/>
        <v>437056.38449999999</v>
      </c>
    </row>
    <row r="44" spans="1:21">
      <c r="A44"/>
      <c r="B44" s="72" t="s">
        <v>97</v>
      </c>
      <c r="C44" s="20" t="s">
        <v>98</v>
      </c>
      <c r="D44" s="71" t="s">
        <v>169</v>
      </c>
      <c r="E44" s="20" t="s">
        <v>13</v>
      </c>
      <c r="F44" s="20" t="s">
        <v>99</v>
      </c>
      <c r="G44" s="57">
        <f>[2]List2!$G43+[3]List2!$G43+[4]List2!$G43+[5]List2!$G43+[6]List2!$G43+[7]List2!$G43+[8]List2!$G43+[9]List2!$G43++[10]List2!$G43+[11]List2!$G43+[12]List2!$G43+[13]List2!$G44</f>
        <v>350.35000000000008</v>
      </c>
      <c r="H44" s="21">
        <v>0</v>
      </c>
      <c r="I44" s="21">
        <f t="shared" si="1"/>
        <v>350.35000000000008</v>
      </c>
      <c r="J44" s="66">
        <v>520.70000000000005</v>
      </c>
      <c r="K44" s="51" t="s">
        <v>97</v>
      </c>
      <c r="L44" s="20" t="s">
        <v>98</v>
      </c>
      <c r="M44" s="20" t="s">
        <v>96</v>
      </c>
      <c r="N44" s="20" t="s">
        <v>13</v>
      </c>
      <c r="O44" s="20" t="s">
        <v>99</v>
      </c>
      <c r="P44" s="23"/>
      <c r="Q44" s="21">
        <f t="shared" si="2"/>
        <v>182427.24500000005</v>
      </c>
      <c r="R44" s="23"/>
      <c r="S44" s="21">
        <v>0</v>
      </c>
      <c r="T44" s="67">
        <f t="shared" si="0"/>
        <v>182427.24500000005</v>
      </c>
      <c r="U44" s="59">
        <f t="shared" si="3"/>
        <v>209791.33175000004</v>
      </c>
    </row>
    <row r="45" spans="1:21">
      <c r="A45"/>
      <c r="B45" s="73" t="s">
        <v>104</v>
      </c>
      <c r="C45" s="73" t="s">
        <v>21</v>
      </c>
      <c r="D45" s="69" t="s">
        <v>139</v>
      </c>
      <c r="E45" s="73" t="s">
        <v>13</v>
      </c>
      <c r="F45" s="73" t="s">
        <v>23</v>
      </c>
      <c r="G45" s="74">
        <f>[2]List2!$G44+[3]List2!$G44+[4]List2!$G44+[5]List2!$G44+[6]List2!$G44+[7]List2!$G44+[8]List2!$G44+[9]List2!$G44++[10]List2!$G44+[11]List2!$G44+[12]List2!$G44+[13]List2!$G45</f>
        <v>1321</v>
      </c>
      <c r="H45" s="67">
        <v>0</v>
      </c>
      <c r="I45" s="67">
        <f t="shared" si="1"/>
        <v>1321</v>
      </c>
      <c r="J45" s="75">
        <v>448.6</v>
      </c>
      <c r="K45" s="73" t="s">
        <v>104</v>
      </c>
      <c r="L45" s="73" t="s">
        <v>21</v>
      </c>
      <c r="M45" s="73" t="s">
        <v>36</v>
      </c>
      <c r="N45" s="73" t="s">
        <v>13</v>
      </c>
      <c r="O45" s="73" t="s">
        <v>23</v>
      </c>
      <c r="P45" s="23"/>
      <c r="Q45" s="21">
        <f t="shared" si="2"/>
        <v>592600.6</v>
      </c>
      <c r="R45" s="23"/>
      <c r="S45" s="21">
        <v>0</v>
      </c>
      <c r="T45" s="67">
        <f t="shared" si="0"/>
        <v>592600.6</v>
      </c>
      <c r="U45" s="59">
        <f t="shared" si="3"/>
        <v>681490.69</v>
      </c>
    </row>
    <row r="46" spans="1:21" s="60" customFormat="1">
      <c r="A46"/>
      <c r="B46" s="73" t="s">
        <v>92</v>
      </c>
      <c r="C46" s="73" t="s">
        <v>25</v>
      </c>
      <c r="D46" s="69" t="s">
        <v>151</v>
      </c>
      <c r="E46" s="73" t="s">
        <v>13</v>
      </c>
      <c r="F46" s="73" t="s">
        <v>26</v>
      </c>
      <c r="G46" s="74">
        <f>[2]List2!$G45+[3]List2!$G45+[4]List2!$G45+[5]List2!$G45+[6]List2!$G45+[7]List2!$G45+[8]List2!$G45+[9]List2!$G45++[10]List2!$G45+[11]List2!$G45+[12]List2!$G45+[13]List2!$G46</f>
        <v>216.20000000000002</v>
      </c>
      <c r="H46" s="67">
        <v>0</v>
      </c>
      <c r="I46" s="67">
        <f t="shared" si="1"/>
        <v>216.20000000000002</v>
      </c>
      <c r="J46" s="75">
        <v>448.6</v>
      </c>
      <c r="K46" s="73" t="s">
        <v>92</v>
      </c>
      <c r="L46" s="73" t="s">
        <v>25</v>
      </c>
      <c r="M46" s="73" t="s">
        <v>36</v>
      </c>
      <c r="N46" s="73" t="s">
        <v>13</v>
      </c>
      <c r="O46" s="73" t="s">
        <v>26</v>
      </c>
      <c r="P46" s="23"/>
      <c r="Q46" s="21">
        <f t="shared" si="2"/>
        <v>96987.32</v>
      </c>
      <c r="R46" s="23"/>
      <c r="S46" s="21">
        <v>0</v>
      </c>
      <c r="T46" s="67">
        <f t="shared" si="0"/>
        <v>96987.32</v>
      </c>
      <c r="U46" s="59">
        <f t="shared" si="3"/>
        <v>111535.41800000001</v>
      </c>
    </row>
    <row r="47" spans="1:21" s="60" customFormat="1" ht="10.5">
      <c r="A47" s="63"/>
      <c r="B47" s="63"/>
      <c r="C47" s="63"/>
      <c r="D47" s="63"/>
      <c r="E47" s="63"/>
      <c r="F47" s="63"/>
      <c r="G47" s="64">
        <f>SUM(G2:G46)</f>
        <v>88859.929999999978</v>
      </c>
      <c r="H47" s="63"/>
      <c r="I47" s="64">
        <f>SUM(I2:I46)</f>
        <v>88859.929999999978</v>
      </c>
      <c r="J47" s="64">
        <f>Q47/I47</f>
        <v>481.58238712319502</v>
      </c>
      <c r="K47" s="63"/>
      <c r="L47" s="63"/>
      <c r="M47" s="63"/>
      <c r="N47" s="63"/>
      <c r="O47" s="63"/>
      <c r="P47" s="63"/>
      <c r="Q47" s="64">
        <f>SUM(Q2:Q46)</f>
        <v>42793377.208999999</v>
      </c>
      <c r="R47" s="64"/>
      <c r="S47" s="64"/>
      <c r="T47" s="64">
        <f>SUM(T2:T46)</f>
        <v>42793377.208999999</v>
      </c>
      <c r="U47" s="59">
        <f t="shared" si="3"/>
        <v>49212383.790349998</v>
      </c>
    </row>
    <row r="48" spans="1:21" s="60" customFormat="1">
      <c r="A48"/>
      <c r="B48" s="20" t="s">
        <v>124</v>
      </c>
      <c r="C48" s="20" t="s">
        <v>15</v>
      </c>
      <c r="D48" s="20" t="s">
        <v>125</v>
      </c>
      <c r="E48" s="20" t="s">
        <v>13</v>
      </c>
      <c r="F48" s="20" t="s">
        <v>14</v>
      </c>
      <c r="G48" s="57">
        <f>[2]List2!$G47+[3]List2!$G47+[4]List2!$G47+[5]List2!$G47+[6]List2!$G47+[7]List2!$G47+[8]List2!$G47+[9]List2!$G47++[10]List2!$G47+[11]List2!$G47+[12]List2!$G47+[13]List2!$G48</f>
        <v>0</v>
      </c>
      <c r="H48" s="21">
        <v>0</v>
      </c>
      <c r="I48" s="21">
        <f t="shared" si="1"/>
        <v>0</v>
      </c>
      <c r="J48" s="50">
        <f>J21</f>
        <v>641.5</v>
      </c>
      <c r="K48" s="20" t="s">
        <v>124</v>
      </c>
      <c r="L48" s="20" t="s">
        <v>15</v>
      </c>
      <c r="M48" s="20" t="s">
        <v>125</v>
      </c>
      <c r="N48" s="20" t="s">
        <v>13</v>
      </c>
      <c r="O48" s="20" t="s">
        <v>14</v>
      </c>
      <c r="P48" s="21"/>
      <c r="Q48" s="21">
        <f>G48*J48</f>
        <v>0</v>
      </c>
      <c r="R48" s="21"/>
      <c r="S48" s="21">
        <v>0</v>
      </c>
      <c r="T48" s="21">
        <f>Q48</f>
        <v>0</v>
      </c>
      <c r="U48" s="59">
        <f t="shared" si="3"/>
        <v>0</v>
      </c>
    </row>
    <row r="49" spans="1:21" s="60" customFormat="1" ht="10.5">
      <c r="A49" s="63"/>
      <c r="B49" s="63" t="s">
        <v>102</v>
      </c>
      <c r="C49" s="63"/>
      <c r="D49" s="63"/>
      <c r="E49" s="63"/>
      <c r="F49" s="63"/>
      <c r="G49" s="65">
        <f>G47+G48</f>
        <v>88859.929999999978</v>
      </c>
      <c r="H49" s="48">
        <v>0</v>
      </c>
      <c r="I49" s="65">
        <f>G49</f>
        <v>88859.929999999978</v>
      </c>
      <c r="J49" s="63"/>
      <c r="K49" s="63"/>
      <c r="L49" s="63"/>
      <c r="M49" s="63"/>
      <c r="N49" s="63"/>
      <c r="O49" s="63"/>
      <c r="P49" s="63"/>
      <c r="Q49" s="64">
        <f>Q47+Q48</f>
        <v>42793377.208999999</v>
      </c>
      <c r="R49" s="63"/>
      <c r="S49" s="63"/>
      <c r="T49" s="64">
        <f>T47+T48</f>
        <v>42793377.208999999</v>
      </c>
      <c r="U49" s="64">
        <f>U47+U48</f>
        <v>49212383.790349998</v>
      </c>
    </row>
    <row r="51" spans="1:21">
      <c r="G51" s="62"/>
      <c r="I51" s="62"/>
      <c r="Q51" s="62"/>
      <c r="T51" s="61"/>
    </row>
    <row r="52" spans="1:21">
      <c r="G52" s="62"/>
    </row>
  </sheetData>
  <pageMargins left="0.78740157480314965" right="0.78740157480314965" top="0.98425196850393704" bottom="0.98425196850393704" header="0.51181102362204722" footer="0.51181102362204722"/>
  <pageSetup paperSize="8" scale="11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List2!Oblast_tisku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2019-12-30T12:41:28Z</cp:lastPrinted>
  <dcterms:created xsi:type="dcterms:W3CDTF">2013-11-06T10:00:51Z</dcterms:created>
  <dcterms:modified xsi:type="dcterms:W3CDTF">2020-01-27T11:27:12Z</dcterms:modified>
</cp:coreProperties>
</file>