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075" windowHeight="8265" activeTab="2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9" i="3"/>
  <c r="E8"/>
  <c r="E7"/>
  <c r="E6"/>
  <c r="E5"/>
  <c r="E4"/>
  <c r="D8"/>
  <c r="D7"/>
  <c r="D6"/>
  <c r="D5"/>
  <c r="D4"/>
</calcChain>
</file>

<file path=xl/sharedStrings.xml><?xml version="1.0" encoding="utf-8"?>
<sst xmlns="http://schemas.openxmlformats.org/spreadsheetml/2006/main" count="49" uniqueCount="37">
  <si>
    <t>Název produktu</t>
  </si>
  <si>
    <t>Počet balení</t>
  </si>
  <si>
    <t>Celkem kusů</t>
  </si>
  <si>
    <t>Vypsán poukaz</t>
  </si>
  <si>
    <t>Zvýšená úhrada</t>
  </si>
  <si>
    <t>VZP kód</t>
  </si>
  <si>
    <t>Kat.číslo</t>
  </si>
  <si>
    <t>Výrobce</t>
  </si>
  <si>
    <t>Kód ve skladu</t>
  </si>
  <si>
    <t>Může předepsat</t>
  </si>
  <si>
    <t>Cena</t>
  </si>
  <si>
    <t>Úhrada</t>
  </si>
  <si>
    <t>Co chybí?</t>
  </si>
  <si>
    <t>PÉČE O TRACHEOSTOMII</t>
  </si>
  <si>
    <t>Stříkačky 20 ml, 100 ks</t>
  </si>
  <si>
    <t>3bal</t>
  </si>
  <si>
    <t>NE</t>
  </si>
  <si>
    <t>4606205V</t>
  </si>
  <si>
    <t>Stříkačky 5 ml, 100 ks</t>
  </si>
  <si>
    <t>1bal</t>
  </si>
  <si>
    <t>46060451V</t>
  </si>
  <si>
    <t>Nasogastrická sonda B Braun, 4,5 CH, 50 cm, 100 ks</t>
  </si>
  <si>
    <t>1 bal</t>
  </si>
  <si>
    <t>Kyslíkové nosní brýle - novorozenecká velikost</t>
  </si>
  <si>
    <t>OS/12NEO</t>
  </si>
  <si>
    <t>Naso-fix, 100ks</t>
  </si>
  <si>
    <t>625M-I</t>
  </si>
  <si>
    <t>Kroupa Vojtěch (Dg.: I289) - plánovaná spotřeba na 3 měsíce, ZP 205, r.č. 200705/1178</t>
  </si>
  <si>
    <t>Kč/bal</t>
  </si>
  <si>
    <t>celkem</t>
  </si>
  <si>
    <t>ks</t>
  </si>
  <si>
    <t>Nasogastrická sonda B Braun, 4,5 CH, 50 cm</t>
  </si>
  <si>
    <t>Celkem:</t>
  </si>
  <si>
    <t>Stříkačky 20 ml</t>
  </si>
  <si>
    <t>Stříkačky 5 ml</t>
  </si>
  <si>
    <t>Naso-fix</t>
  </si>
  <si>
    <t>Kroupa Vojtěch (Dg.: I289)  ZP 205, r. 2000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</si>
</sst>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CCCCCC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0" xfId="0" applyFont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wrapText="1"/>
    </xf>
    <xf numFmtId="0" fontId="1" fillId="4" borderId="2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wrapText="1"/>
    </xf>
    <xf numFmtId="0" fontId="1" fillId="5" borderId="2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wrapText="1"/>
    </xf>
    <xf numFmtId="0" fontId="1" fillId="4" borderId="4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wrapText="1"/>
    </xf>
    <xf numFmtId="0" fontId="4" fillId="4" borderId="3" xfId="1" applyFont="1" applyFill="1" applyBorder="1" applyAlignment="1" applyProtection="1">
      <alignment horizont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right" inden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sqref="A1:M8"/>
    </sheetView>
  </sheetViews>
  <sheetFormatPr defaultRowHeight="15"/>
  <cols>
    <col min="1" max="1" width="25" style="2" customWidth="1"/>
    <col min="2" max="2" width="7" style="2" bestFit="1" customWidth="1"/>
    <col min="3" max="4" width="8" style="2" bestFit="1" customWidth="1"/>
    <col min="5" max="16384" width="9.140625" style="2"/>
  </cols>
  <sheetData>
    <row r="1" spans="1:13" ht="19.5" thickBot="1">
      <c r="A1" s="2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45.75" thickBo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 ht="15.75" thickBot="1">
      <c r="A3" s="6" t="s">
        <v>13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30.75" thickBot="1">
      <c r="A4" s="8" t="s">
        <v>14</v>
      </c>
      <c r="B4" s="9" t="s">
        <v>15</v>
      </c>
      <c r="C4" s="9">
        <v>300</v>
      </c>
      <c r="D4" s="10"/>
      <c r="E4" s="10"/>
      <c r="F4" s="9" t="s">
        <v>16</v>
      </c>
      <c r="G4" s="10" t="s">
        <v>17</v>
      </c>
      <c r="H4" s="10"/>
      <c r="I4" s="10"/>
      <c r="J4" s="10"/>
      <c r="K4" s="10"/>
      <c r="L4" s="10"/>
      <c r="M4" s="11"/>
    </row>
    <row r="5" spans="1:13" ht="30.75" thickBot="1">
      <c r="A5" s="12" t="s">
        <v>18</v>
      </c>
      <c r="B5" s="13" t="s">
        <v>19</v>
      </c>
      <c r="C5" s="13">
        <v>100</v>
      </c>
      <c r="D5" s="14"/>
      <c r="E5" s="14"/>
      <c r="F5" s="13" t="s">
        <v>16</v>
      </c>
      <c r="G5" s="14" t="s">
        <v>20</v>
      </c>
      <c r="H5" s="14"/>
      <c r="I5" s="14"/>
      <c r="J5" s="14"/>
      <c r="K5" s="14"/>
      <c r="L5" s="14"/>
      <c r="M5" s="15"/>
    </row>
    <row r="6" spans="1:13" ht="45.75" thickBot="1">
      <c r="A6" s="8" t="s">
        <v>21</v>
      </c>
      <c r="B6" s="9" t="s">
        <v>22</v>
      </c>
      <c r="C6" s="9">
        <v>100</v>
      </c>
      <c r="D6" s="10"/>
      <c r="E6" s="10"/>
      <c r="F6" s="9" t="s">
        <v>16</v>
      </c>
      <c r="G6" s="9">
        <v>4396057</v>
      </c>
      <c r="H6" s="10"/>
      <c r="I6" s="20"/>
      <c r="J6" s="10"/>
      <c r="K6" s="10"/>
      <c r="L6" s="10"/>
      <c r="M6" s="11"/>
    </row>
    <row r="7" spans="1:13" ht="30.75" thickBot="1">
      <c r="A7" s="12" t="s">
        <v>23</v>
      </c>
      <c r="B7" s="14"/>
      <c r="C7" s="13">
        <v>20</v>
      </c>
      <c r="D7" s="14"/>
      <c r="E7" s="14"/>
      <c r="F7" s="13" t="s">
        <v>16</v>
      </c>
      <c r="G7" s="14" t="s">
        <v>24</v>
      </c>
      <c r="H7" s="14"/>
      <c r="I7" s="14"/>
      <c r="J7" s="14"/>
      <c r="K7" s="14"/>
      <c r="L7" s="14"/>
      <c r="M7" s="15"/>
    </row>
    <row r="8" spans="1:13" ht="15.75" thickBot="1">
      <c r="A8" s="16" t="s">
        <v>25</v>
      </c>
      <c r="B8" s="17" t="s">
        <v>19</v>
      </c>
      <c r="C8" s="17">
        <v>100</v>
      </c>
      <c r="D8" s="18"/>
      <c r="E8" s="18"/>
      <c r="F8" s="17" t="s">
        <v>16</v>
      </c>
      <c r="G8" s="17" t="s">
        <v>26</v>
      </c>
      <c r="H8" s="18"/>
      <c r="I8" s="18"/>
      <c r="J8" s="18"/>
      <c r="K8" s="18"/>
      <c r="L8" s="18"/>
      <c r="M8" s="1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sqref="A1:XFD9"/>
    </sheetView>
  </sheetViews>
  <sheetFormatPr defaultRowHeight="15"/>
  <sheetData>
    <row r="1" spans="1:13" ht="19.5" thickBot="1">
      <c r="A1" s="2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thickBot="1">
      <c r="A2" s="3"/>
      <c r="B2" s="4"/>
      <c r="C2" s="4"/>
      <c r="D2" s="4"/>
      <c r="E2" s="4"/>
      <c r="F2" s="4"/>
      <c r="G2" s="5"/>
      <c r="H2" s="4"/>
      <c r="I2" s="4"/>
      <c r="J2" s="4"/>
      <c r="K2" s="4"/>
      <c r="L2" s="4"/>
      <c r="M2" s="4"/>
    </row>
    <row r="3" spans="1:13" ht="15.75" thickBo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thickBot="1">
      <c r="A4" s="8"/>
      <c r="B4" s="9"/>
      <c r="C4" s="9"/>
      <c r="D4" s="10"/>
      <c r="E4" s="10"/>
      <c r="F4" s="9"/>
      <c r="G4" s="10"/>
      <c r="H4" s="10"/>
      <c r="I4" s="10"/>
      <c r="J4" s="10"/>
      <c r="K4" s="10"/>
      <c r="L4" s="10"/>
      <c r="M4" s="11"/>
    </row>
    <row r="5" spans="1:13" ht="15.75" thickBot="1">
      <c r="A5" s="12"/>
      <c r="B5" s="13"/>
      <c r="C5" s="13"/>
      <c r="D5" s="14"/>
      <c r="E5" s="14"/>
      <c r="F5" s="13"/>
      <c r="G5" s="14"/>
      <c r="H5" s="14"/>
      <c r="I5" s="14"/>
      <c r="J5" s="14"/>
      <c r="K5" s="14"/>
      <c r="L5" s="14"/>
      <c r="M5" s="15"/>
    </row>
    <row r="6" spans="1:13" ht="15.75" thickBot="1">
      <c r="A6" s="8"/>
      <c r="B6" s="9"/>
      <c r="C6" s="9"/>
      <c r="D6" s="10"/>
      <c r="E6" s="10"/>
      <c r="F6" s="9"/>
      <c r="G6" s="9"/>
      <c r="H6" s="10"/>
      <c r="I6" s="20"/>
      <c r="J6" s="10"/>
      <c r="K6" s="10"/>
      <c r="L6" s="10"/>
      <c r="M6" s="11"/>
    </row>
    <row r="7" spans="1:13" ht="15.75" thickBot="1">
      <c r="A7" s="12"/>
      <c r="B7" s="14"/>
      <c r="C7" s="13"/>
      <c r="D7" s="14"/>
      <c r="E7" s="14"/>
      <c r="F7" s="13"/>
      <c r="G7" s="14"/>
      <c r="H7" s="14"/>
      <c r="I7" s="14"/>
      <c r="J7" s="14"/>
      <c r="K7" s="14"/>
      <c r="L7" s="14"/>
      <c r="M7" s="15"/>
    </row>
    <row r="8" spans="1:13" ht="15.75" thickBot="1">
      <c r="A8" s="16"/>
      <c r="B8" s="17"/>
      <c r="C8" s="17"/>
      <c r="D8" s="18"/>
      <c r="E8" s="18"/>
      <c r="F8" s="17"/>
      <c r="G8" s="17"/>
      <c r="H8" s="18"/>
      <c r="I8" s="18"/>
      <c r="J8" s="18"/>
      <c r="K8" s="18"/>
      <c r="L8" s="18"/>
      <c r="M8" s="19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/>
  </sheetViews>
  <sheetFormatPr defaultRowHeight="15"/>
  <cols>
    <col min="1" max="1" width="49.5703125" customWidth="1"/>
    <col min="2" max="2" width="6.5703125" style="22" customWidth="1"/>
    <col min="3" max="3" width="11.140625" style="22" customWidth="1"/>
    <col min="4" max="4" width="9.140625" style="22"/>
    <col min="5" max="5" width="12" style="22" customWidth="1"/>
  </cols>
  <sheetData>
    <row r="1" spans="1:5" ht="15.75">
      <c r="A1" s="23" t="s">
        <v>36</v>
      </c>
      <c r="B1" s="24"/>
      <c r="C1" s="24"/>
      <c r="D1" s="24"/>
      <c r="E1" s="24"/>
    </row>
    <row r="2" spans="1:5" ht="15.75">
      <c r="A2" s="23"/>
      <c r="B2" s="24"/>
      <c r="C2" s="24"/>
      <c r="D2" s="24"/>
      <c r="E2" s="24"/>
    </row>
    <row r="3" spans="1:5" ht="15.75">
      <c r="A3" s="27" t="s">
        <v>0</v>
      </c>
      <c r="B3" s="28" t="s">
        <v>30</v>
      </c>
      <c r="C3" s="28" t="s">
        <v>6</v>
      </c>
      <c r="D3" s="28" t="s">
        <v>28</v>
      </c>
      <c r="E3" s="28" t="s">
        <v>29</v>
      </c>
    </row>
    <row r="4" spans="1:5" ht="15.75">
      <c r="A4" s="25" t="s">
        <v>33</v>
      </c>
      <c r="B4" s="26">
        <v>300</v>
      </c>
      <c r="C4" s="26" t="s">
        <v>17</v>
      </c>
      <c r="D4" s="29">
        <f>1.2*1.67</f>
        <v>2.004</v>
      </c>
      <c r="E4" s="29">
        <f>B4*D4</f>
        <v>601.20000000000005</v>
      </c>
    </row>
    <row r="5" spans="1:5" ht="15.75">
      <c r="A5" s="25" t="s">
        <v>34</v>
      </c>
      <c r="B5" s="26">
        <v>100</v>
      </c>
      <c r="C5" s="26" t="s">
        <v>20</v>
      </c>
      <c r="D5" s="29">
        <f>1.2*0.67</f>
        <v>0.80400000000000005</v>
      </c>
      <c r="E5" s="29">
        <f t="shared" ref="E5:E8" si="0">B5*D5</f>
        <v>80.400000000000006</v>
      </c>
    </row>
    <row r="6" spans="1:5" ht="15.75">
      <c r="A6" s="25" t="s">
        <v>31</v>
      </c>
      <c r="B6" s="26">
        <v>100</v>
      </c>
      <c r="C6" s="26">
        <v>4396057</v>
      </c>
      <c r="D6" s="29">
        <f>1.2*28.75</f>
        <v>34.5</v>
      </c>
      <c r="E6" s="29">
        <f t="shared" si="0"/>
        <v>3450</v>
      </c>
    </row>
    <row r="7" spans="1:5" ht="15.75">
      <c r="A7" s="25" t="s">
        <v>23</v>
      </c>
      <c r="B7" s="26">
        <v>20</v>
      </c>
      <c r="C7" s="26" t="s">
        <v>24</v>
      </c>
      <c r="D7" s="29">
        <f>1.2*17.76</f>
        <v>21.312000000000001</v>
      </c>
      <c r="E7" s="29">
        <f t="shared" si="0"/>
        <v>426.24</v>
      </c>
    </row>
    <row r="8" spans="1:5" ht="15.75">
      <c r="A8" s="25" t="s">
        <v>35</v>
      </c>
      <c r="B8" s="26">
        <v>100</v>
      </c>
      <c r="C8" s="26" t="s">
        <v>26</v>
      </c>
      <c r="D8" s="29">
        <f>1.2*8.74</f>
        <v>10.488</v>
      </c>
      <c r="E8" s="29">
        <f t="shared" si="0"/>
        <v>1048.8</v>
      </c>
    </row>
    <row r="9" spans="1:5" ht="15.75">
      <c r="A9" s="25"/>
      <c r="B9" s="26"/>
      <c r="C9" s="26"/>
      <c r="D9" s="28" t="s">
        <v>32</v>
      </c>
      <c r="E9" s="29">
        <f>SUM(E4:E8)</f>
        <v>5606.64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64932</dc:creator>
  <cp:lastModifiedBy>D131835</cp:lastModifiedBy>
  <cp:lastPrinted>2020-12-02T15:35:02Z</cp:lastPrinted>
  <dcterms:created xsi:type="dcterms:W3CDTF">2020-11-27T13:21:20Z</dcterms:created>
  <dcterms:modified xsi:type="dcterms:W3CDTF">2020-12-02T15:35:07Z</dcterms:modified>
</cp:coreProperties>
</file>