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3C8BD26-BE42-48AE-A97E-80D103E3BD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I17" i="1"/>
  <c r="I3" i="1" l="1"/>
  <c r="D40" i="1"/>
  <c r="D53" i="1" s="1"/>
  <c r="C59" i="1" l="1"/>
  <c r="I18" i="1"/>
</calcChain>
</file>

<file path=xl/sharedStrings.xml><?xml version="1.0" encoding="utf-8"?>
<sst xmlns="http://schemas.openxmlformats.org/spreadsheetml/2006/main" count="96" uniqueCount="74">
  <si>
    <t>Pořadové číslo VZ v MS2014+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</si>
  <si>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</si>
  <si>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</si>
  <si>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</si>
  <si>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</si>
  <si>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</si>
  <si>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</si>
  <si>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</si>
  <si>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</si>
  <si>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</si>
  <si>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</si>
  <si>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</si>
  <si>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</si>
  <si>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</si>
  <si>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</si>
  <si>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</si>
  <si>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Pracovní název VZ</t>
  </si>
  <si>
    <t>Oficiální název VZ</t>
  </si>
  <si>
    <t>Ablační jednotka</t>
  </si>
  <si>
    <t>Klinický stimulátor</t>
  </si>
  <si>
    <t>Elektrofyziologické záznamové zařízení</t>
  </si>
  <si>
    <t>Ultrazvukový přístroj pro diagnostiku a/nebo intervence</t>
  </si>
  <si>
    <t>RTG přístroje na centrálním pracovišti</t>
  </si>
  <si>
    <t>MR</t>
  </si>
  <si>
    <t>CT</t>
  </si>
  <si>
    <t>Stavební úpravy Radiologické kliniky</t>
  </si>
  <si>
    <t>SoD - PD pro SÚ 1. PP objektu D1 pro obnovu 2 angiolinek</t>
  </si>
  <si>
    <t>Obnova RTG přístroje na centrálním pracovišti</t>
  </si>
  <si>
    <t>Mamograf</t>
  </si>
  <si>
    <t>4D Echokardiograf</t>
  </si>
  <si>
    <t>Skiagraf + skiaskop DK</t>
  </si>
  <si>
    <t>Angiografické systémy</t>
  </si>
  <si>
    <t>Kardioangiografický komplet pro elektrofyziologii</t>
  </si>
  <si>
    <t>RF generátor</t>
  </si>
  <si>
    <t>Klinický stimulátor II</t>
  </si>
  <si>
    <t>Systém pro elektrofyziologické vyšetření intrakardiálních potencálů</t>
  </si>
  <si>
    <t>Ultrazvukové sestavy FNOL - část I - Ultrazvukový přístroj centrální pro RDG</t>
  </si>
  <si>
    <t>Přímá digitalizace RTG pracoviště</t>
  </si>
  <si>
    <t>Počítačová tomografie</t>
  </si>
  <si>
    <t>STAVEBNÍ ÚPRAVY RADIOLOGICKÉ KLINIKY</t>
  </si>
  <si>
    <t>PD - SÚ 1. PP objektu D1 pro obnovu 2 angiografických kompletů</t>
  </si>
  <si>
    <t>RTG skiagrafie a skaskopie pro DK</t>
  </si>
  <si>
    <r>
      <rPr>
        <b/>
        <sz val="11"/>
        <color theme="1"/>
        <rFont val="Calibri"/>
        <family val="2"/>
        <charset val="238"/>
        <scheme val="minor"/>
      </rPr>
      <t>VZ0015 - Angiografické systémy</t>
    </r>
    <r>
      <rPr>
        <sz val="11"/>
        <color theme="1"/>
        <rFont val="Calibri"/>
        <family val="2"/>
        <scheme val="minor"/>
      </rPr>
      <t xml:space="preserve">
Veřejná zakázka bude rozdělena na části. Předmětem VZ bude pořízení dvou angiografických kompletů včetně nutných stavebních úprav pro I. IKK, které budou obsahovat toto přístrojové vybavení:
1. část: 2 ks angiolinky včetně příslušenství: 
- 1 ks klinický stimulátor
- 1 ks systém pro elektrofyziologické vyšetření intrakardiálních potenciálů
- 1 ks přenosný UZV přístroj (vč. ICE),
- 1 ks hemodynamický systém
- 1 ks OCT vč. FFR
- 1 ks UZV "high end" přístroj
- 1 ks transportní plicní ventilátor
2. část: 1 ks ablační RF generátor s proplachovou pumpou
3. část: 2 ks elektroanatomický 3D mapovací systém
</t>
    </r>
  </si>
  <si>
    <t>Splněna</t>
  </si>
  <si>
    <t>Zadána</t>
  </si>
  <si>
    <t>Plánována</t>
  </si>
  <si>
    <t>Přístroj</t>
  </si>
  <si>
    <t>Počet ks</t>
  </si>
  <si>
    <t>Elektroanatomický 3D mapovací systém</t>
  </si>
  <si>
    <t>Přenosný UZV přístroj (vč. ICE)</t>
  </si>
  <si>
    <t>Bed-side echokardiograf</t>
  </si>
  <si>
    <t>Angiolinka pro elektrofyziologii</t>
  </si>
  <si>
    <t>Angiolinka pro intervence</t>
  </si>
  <si>
    <t>Kliniký simulátor</t>
  </si>
  <si>
    <t>Hemodynamický systém</t>
  </si>
  <si>
    <t>Ablační RF generátor s proplachovou pumpou</t>
  </si>
  <si>
    <t>OCT vč. FFR</t>
  </si>
  <si>
    <t>Transportní ventilátor</t>
  </si>
  <si>
    <t>Systém pro elektrofyziologické vyšetření intrakadiálních potencálů</t>
  </si>
  <si>
    <t>Hodnota</t>
  </si>
  <si>
    <t>Stavební úpravy</t>
  </si>
  <si>
    <t>PD - angiolinky</t>
  </si>
  <si>
    <t>Přístrojové vybavení</t>
  </si>
  <si>
    <t>Celkem</t>
  </si>
  <si>
    <t>Angiolinka 1 - Přístroj</t>
  </si>
  <si>
    <t>Angiolinka 1 - Stavba</t>
  </si>
  <si>
    <t>Stavba</t>
  </si>
  <si>
    <t>Umístění</t>
  </si>
  <si>
    <t>I. IK</t>
  </si>
  <si>
    <t>Stav VZ</t>
  </si>
  <si>
    <t>Číslo položky</t>
  </si>
  <si>
    <t>2.3.302</t>
  </si>
  <si>
    <t>Typ VŘ</t>
  </si>
  <si>
    <t>Nadlimitní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</si>
</sst>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horizontal="left" vertical="top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4" fontId="0" fillId="0" borderId="1" xfId="1" applyFont="1" applyBorder="1" applyAlignment="1">
      <alignment vertical="top" wrapText="1"/>
    </xf>
    <xf numFmtId="44" fontId="0" fillId="0" borderId="0" xfId="0" applyNumberFormat="1"/>
    <xf numFmtId="44" fontId="0" fillId="0" borderId="0" xfId="0" applyNumberFormat="1" applyAlignment="1">
      <alignment wrapText="1"/>
    </xf>
    <xf numFmtId="0" fontId="2" fillId="2" borderId="0" xfId="0" applyFont="1" applyFill="1" applyBorder="1" applyAlignment="1">
      <alignment horizontal="center" wrapText="1"/>
    </xf>
    <xf numFmtId="44" fontId="0" fillId="0" borderId="0" xfId="1" applyFont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showGridLines="0" tabSelected="1" topLeftCell="A41" workbookViewId="0">
      <selection activeCell="C59" sqref="C59"/>
    </sheetView>
  </sheetViews>
  <sheetFormatPr defaultRowHeight="15" x14ac:dyDescent="0.25"/>
  <cols>
    <col min="2" max="2" width="20.42578125" style="1" customWidth="1"/>
    <col min="3" max="3" width="39" style="1" customWidth="1"/>
    <col min="4" max="4" width="40" style="6" customWidth="1"/>
    <col min="5" max="5" width="8.28515625" style="6" bestFit="1" customWidth="1"/>
    <col min="6" max="6" width="9.140625" style="6" bestFit="1" customWidth="1"/>
    <col min="7" max="7" width="9.140625" style="6" customWidth="1"/>
    <col min="8" max="8" width="11.85546875" customWidth="1"/>
    <col min="9" max="9" width="17.5703125" bestFit="1" customWidth="1"/>
  </cols>
  <sheetData>
    <row r="1" spans="1:9" ht="30" x14ac:dyDescent="0.25">
      <c r="A1" s="15" t="s">
        <v>70</v>
      </c>
      <c r="B1" s="3" t="s">
        <v>0</v>
      </c>
      <c r="C1" s="3" t="s">
        <v>16</v>
      </c>
      <c r="D1" s="3" t="s">
        <v>17</v>
      </c>
      <c r="E1" s="3" t="s">
        <v>47</v>
      </c>
      <c r="F1" s="3" t="s">
        <v>67</v>
      </c>
      <c r="G1" s="3" t="s">
        <v>72</v>
      </c>
      <c r="H1" s="3" t="s">
        <v>69</v>
      </c>
      <c r="I1" s="3" t="s">
        <v>59</v>
      </c>
    </row>
    <row r="2" spans="1:9" ht="30.75" customHeight="1" x14ac:dyDescent="0.25">
      <c r="A2" t="s">
        <v>71</v>
      </c>
      <c r="B2" s="5" t="s">
        <v>1</v>
      </c>
      <c r="C2" s="4" t="s">
        <v>64</v>
      </c>
      <c r="D2" s="4" t="s">
        <v>32</v>
      </c>
      <c r="E2" s="4">
        <v>1</v>
      </c>
      <c r="F2" s="4" t="s">
        <v>68</v>
      </c>
      <c r="G2" s="4" t="s">
        <v>73</v>
      </c>
      <c r="H2" s="4" t="s">
        <v>43</v>
      </c>
      <c r="I2" s="10">
        <v>24490400</v>
      </c>
    </row>
    <row r="3" spans="1:9" ht="30.75" customHeight="1" x14ac:dyDescent="0.25">
      <c r="B3" s="5" t="s">
        <v>1</v>
      </c>
      <c r="C3" s="4" t="s">
        <v>65</v>
      </c>
      <c r="D3" s="4" t="s">
        <v>66</v>
      </c>
      <c r="E3" s="4"/>
      <c r="F3" s="4"/>
      <c r="G3" s="4"/>
      <c r="H3" s="4" t="s">
        <v>43</v>
      </c>
      <c r="I3" s="10">
        <f>8362603+544500</f>
        <v>8907103</v>
      </c>
    </row>
    <row r="4" spans="1:9" ht="30.75" customHeight="1" x14ac:dyDescent="0.25">
      <c r="B4" s="5" t="s">
        <v>2</v>
      </c>
      <c r="C4" s="4" t="s">
        <v>18</v>
      </c>
      <c r="D4" s="4" t="s">
        <v>33</v>
      </c>
      <c r="E4" s="4"/>
      <c r="F4" s="4"/>
      <c r="G4" s="4"/>
      <c r="H4" s="4" t="s">
        <v>43</v>
      </c>
      <c r="I4" s="10">
        <v>1185800</v>
      </c>
    </row>
    <row r="5" spans="1:9" ht="30.75" customHeight="1" x14ac:dyDescent="0.25">
      <c r="B5" s="5" t="s">
        <v>3</v>
      </c>
      <c r="C5" s="4" t="s">
        <v>19</v>
      </c>
      <c r="D5" s="4" t="s">
        <v>34</v>
      </c>
      <c r="E5" s="4"/>
      <c r="F5" s="4"/>
      <c r="G5" s="4"/>
      <c r="H5" s="4" t="s">
        <v>43</v>
      </c>
      <c r="I5" s="10">
        <v>822800</v>
      </c>
    </row>
    <row r="6" spans="1:9" ht="30.75" customHeight="1" x14ac:dyDescent="0.25">
      <c r="B6" s="5" t="s">
        <v>4</v>
      </c>
      <c r="C6" s="4" t="s">
        <v>20</v>
      </c>
      <c r="D6" s="4" t="s">
        <v>35</v>
      </c>
      <c r="E6" s="4"/>
      <c r="F6" s="4"/>
      <c r="G6" s="4"/>
      <c r="H6" s="4" t="s">
        <v>43</v>
      </c>
      <c r="I6" s="10">
        <v>4053500</v>
      </c>
    </row>
    <row r="7" spans="1:9" ht="30.75" customHeight="1" x14ac:dyDescent="0.25">
      <c r="B7" s="5" t="s">
        <v>5</v>
      </c>
      <c r="C7" s="4" t="s">
        <v>21</v>
      </c>
      <c r="D7" s="4" t="s">
        <v>36</v>
      </c>
      <c r="E7" s="4"/>
      <c r="F7" s="4"/>
      <c r="G7" s="4"/>
      <c r="H7" s="4" t="s">
        <v>43</v>
      </c>
      <c r="I7" s="10">
        <v>2384316.66</v>
      </c>
    </row>
    <row r="8" spans="1:9" ht="30.75" customHeight="1" x14ac:dyDescent="0.25">
      <c r="B8" s="5" t="s">
        <v>6</v>
      </c>
      <c r="C8" s="4" t="s">
        <v>22</v>
      </c>
      <c r="D8" s="4" t="s">
        <v>37</v>
      </c>
      <c r="E8" s="4"/>
      <c r="F8" s="4"/>
      <c r="G8" s="4"/>
      <c r="H8" s="4" t="s">
        <v>43</v>
      </c>
      <c r="I8" s="10">
        <v>5792149</v>
      </c>
    </row>
    <row r="9" spans="1:9" ht="30.75" customHeight="1" x14ac:dyDescent="0.25">
      <c r="B9" s="5" t="s">
        <v>7</v>
      </c>
      <c r="C9" s="4" t="s">
        <v>23</v>
      </c>
      <c r="D9" s="4" t="s">
        <v>23</v>
      </c>
      <c r="E9" s="4"/>
      <c r="F9" s="4"/>
      <c r="G9" s="4"/>
      <c r="H9" s="4" t="s">
        <v>43</v>
      </c>
      <c r="I9" s="10">
        <v>54195900</v>
      </c>
    </row>
    <row r="10" spans="1:9" ht="30.75" customHeight="1" x14ac:dyDescent="0.25">
      <c r="B10" s="5" t="s">
        <v>8</v>
      </c>
      <c r="C10" s="4" t="s">
        <v>24</v>
      </c>
      <c r="D10" s="4" t="s">
        <v>38</v>
      </c>
      <c r="E10" s="4"/>
      <c r="F10" s="4"/>
      <c r="G10" s="4"/>
      <c r="H10" s="4" t="s">
        <v>44</v>
      </c>
      <c r="I10" s="10">
        <v>91745830</v>
      </c>
    </row>
    <row r="11" spans="1:9" ht="30.75" customHeight="1" x14ac:dyDescent="0.25">
      <c r="B11" s="5" t="s">
        <v>9</v>
      </c>
      <c r="C11" s="4" t="s">
        <v>25</v>
      </c>
      <c r="D11" s="4" t="s">
        <v>39</v>
      </c>
      <c r="E11" s="4"/>
      <c r="F11" s="4"/>
      <c r="G11" s="4"/>
      <c r="H11" s="4" t="s">
        <v>44</v>
      </c>
      <c r="I11" s="10">
        <v>65471256</v>
      </c>
    </row>
    <row r="12" spans="1:9" ht="30.75" customHeight="1" x14ac:dyDescent="0.25">
      <c r="B12" s="5" t="s">
        <v>10</v>
      </c>
      <c r="C12" s="4" t="s">
        <v>26</v>
      </c>
      <c r="D12" s="4" t="s">
        <v>40</v>
      </c>
      <c r="E12" s="4"/>
      <c r="F12" s="4"/>
      <c r="G12" s="4"/>
      <c r="H12" s="4" t="s">
        <v>44</v>
      </c>
      <c r="I12" s="10"/>
    </row>
    <row r="13" spans="1:9" ht="30.75" customHeight="1" x14ac:dyDescent="0.25">
      <c r="B13" s="5" t="s">
        <v>11</v>
      </c>
      <c r="C13" s="4" t="s">
        <v>27</v>
      </c>
      <c r="D13" s="4" t="s">
        <v>27</v>
      </c>
      <c r="E13" s="4"/>
      <c r="F13" s="4"/>
      <c r="G13" s="4"/>
      <c r="H13" s="4" t="s">
        <v>45</v>
      </c>
      <c r="I13" s="10">
        <v>6534000</v>
      </c>
    </row>
    <row r="14" spans="1:9" ht="30.75" customHeight="1" x14ac:dyDescent="0.25">
      <c r="B14" s="5" t="s">
        <v>12</v>
      </c>
      <c r="C14" s="4" t="s">
        <v>28</v>
      </c>
      <c r="D14" s="4" t="s">
        <v>28</v>
      </c>
      <c r="E14" s="4"/>
      <c r="F14" s="4"/>
      <c r="G14" s="4"/>
      <c r="H14" s="4" t="s">
        <v>45</v>
      </c>
      <c r="I14" s="10">
        <v>10306041.9</v>
      </c>
    </row>
    <row r="15" spans="1:9" ht="30.75" customHeight="1" x14ac:dyDescent="0.25">
      <c r="B15" s="5" t="s">
        <v>13</v>
      </c>
      <c r="C15" s="4" t="s">
        <v>29</v>
      </c>
      <c r="D15" s="4" t="s">
        <v>29</v>
      </c>
      <c r="E15" s="4"/>
      <c r="F15" s="4"/>
      <c r="G15" s="4"/>
      <c r="H15" s="4" t="s">
        <v>45</v>
      </c>
      <c r="I15" s="10">
        <v>5656555</v>
      </c>
    </row>
    <row r="16" spans="1:9" ht="30.75" customHeight="1" x14ac:dyDescent="0.25">
      <c r="B16" s="5" t="s">
        <v>14</v>
      </c>
      <c r="C16" s="4" t="s">
        <v>30</v>
      </c>
      <c r="D16" s="4" t="s">
        <v>41</v>
      </c>
      <c r="E16" s="4"/>
      <c r="F16" s="4"/>
      <c r="G16" s="4"/>
      <c r="H16" s="4" t="s">
        <v>45</v>
      </c>
      <c r="I16" s="10">
        <v>11513444.029999999</v>
      </c>
    </row>
    <row r="17" spans="2:9" ht="30.75" customHeight="1" x14ac:dyDescent="0.25">
      <c r="B17" s="5" t="s">
        <v>15</v>
      </c>
      <c r="C17" s="4" t="s">
        <v>31</v>
      </c>
      <c r="D17" s="4" t="s">
        <v>31</v>
      </c>
      <c r="E17" s="4"/>
      <c r="F17" s="4"/>
      <c r="G17" s="4"/>
      <c r="H17" s="4" t="s">
        <v>45</v>
      </c>
      <c r="I17" s="10">
        <f>D53</f>
        <v>107945726.78999999</v>
      </c>
    </row>
    <row r="18" spans="2:9" x14ac:dyDescent="0.25">
      <c r="B18" s="2"/>
      <c r="D18" s="1"/>
      <c r="E18" s="1"/>
      <c r="F18" s="1"/>
      <c r="G18" s="1"/>
      <c r="I18" s="11">
        <f>SUM(I2:I17)</f>
        <v>401004822.38</v>
      </c>
    </row>
    <row r="19" spans="2:9" x14ac:dyDescent="0.25">
      <c r="B19" s="2"/>
      <c r="D19" s="1"/>
      <c r="E19" s="1"/>
      <c r="F19" s="1"/>
      <c r="G19" s="1"/>
    </row>
    <row r="20" spans="2:9" x14ac:dyDescent="0.25">
      <c r="D20" s="1"/>
      <c r="E20" s="1"/>
      <c r="F20" s="1"/>
      <c r="G20" s="1"/>
    </row>
    <row r="21" spans="2:9" ht="15" customHeight="1" x14ac:dyDescent="0.25">
      <c r="B21" s="16" t="s">
        <v>42</v>
      </c>
      <c r="C21" s="17"/>
      <c r="D21" s="17"/>
      <c r="E21" s="17"/>
      <c r="F21" s="17"/>
      <c r="G21" s="17"/>
      <c r="H21" s="17"/>
      <c r="I21" s="17"/>
    </row>
    <row r="22" spans="2:9" x14ac:dyDescent="0.25">
      <c r="B22" s="17"/>
      <c r="C22" s="17"/>
      <c r="D22" s="17"/>
      <c r="E22" s="17"/>
      <c r="F22" s="17"/>
      <c r="G22" s="17"/>
      <c r="H22" s="17"/>
      <c r="I22" s="17"/>
    </row>
    <row r="23" spans="2:9" x14ac:dyDescent="0.25">
      <c r="B23" s="17"/>
      <c r="C23" s="17"/>
      <c r="D23" s="17"/>
      <c r="E23" s="17"/>
      <c r="F23" s="17"/>
      <c r="G23" s="17"/>
      <c r="H23" s="17"/>
      <c r="I23" s="17"/>
    </row>
    <row r="24" spans="2:9" x14ac:dyDescent="0.25">
      <c r="B24" s="17"/>
      <c r="C24" s="17"/>
      <c r="D24" s="17"/>
      <c r="E24" s="17"/>
      <c r="F24" s="17"/>
      <c r="G24" s="17"/>
      <c r="H24" s="17"/>
      <c r="I24" s="17"/>
    </row>
    <row r="25" spans="2:9" x14ac:dyDescent="0.25">
      <c r="B25" s="17"/>
      <c r="C25" s="17"/>
      <c r="D25" s="17"/>
      <c r="E25" s="17"/>
      <c r="F25" s="17"/>
      <c r="G25" s="17"/>
      <c r="H25" s="17"/>
      <c r="I25" s="17"/>
    </row>
    <row r="26" spans="2:9" x14ac:dyDescent="0.25">
      <c r="B26" s="17"/>
      <c r="C26" s="17"/>
      <c r="D26" s="17"/>
      <c r="E26" s="17"/>
      <c r="F26" s="17"/>
      <c r="G26" s="17"/>
      <c r="H26" s="17"/>
      <c r="I26" s="17"/>
    </row>
    <row r="27" spans="2:9" x14ac:dyDescent="0.25">
      <c r="B27" s="17"/>
      <c r="C27" s="17"/>
      <c r="D27" s="17"/>
      <c r="E27" s="17"/>
      <c r="F27" s="17"/>
      <c r="G27" s="17"/>
      <c r="H27" s="17"/>
      <c r="I27" s="17"/>
    </row>
    <row r="28" spans="2:9" x14ac:dyDescent="0.25">
      <c r="B28" s="17"/>
      <c r="C28" s="17"/>
      <c r="D28" s="17"/>
      <c r="E28" s="17"/>
      <c r="F28" s="17"/>
      <c r="G28" s="17"/>
      <c r="H28" s="17"/>
      <c r="I28" s="17"/>
    </row>
    <row r="29" spans="2:9" x14ac:dyDescent="0.25">
      <c r="B29" s="17"/>
      <c r="C29" s="17"/>
      <c r="D29" s="17"/>
      <c r="E29" s="17"/>
      <c r="F29" s="17"/>
      <c r="G29" s="17"/>
      <c r="H29" s="17"/>
      <c r="I29" s="17"/>
    </row>
    <row r="30" spans="2:9" x14ac:dyDescent="0.25">
      <c r="B30" s="17"/>
      <c r="C30" s="17"/>
      <c r="D30" s="17"/>
      <c r="E30" s="17"/>
      <c r="F30" s="17"/>
      <c r="G30" s="17"/>
      <c r="H30" s="17"/>
      <c r="I30" s="17"/>
    </row>
    <row r="31" spans="2:9" x14ac:dyDescent="0.25">
      <c r="B31" s="17"/>
      <c r="C31" s="17"/>
      <c r="D31" s="17"/>
      <c r="E31" s="17"/>
      <c r="F31" s="17"/>
      <c r="G31" s="17"/>
      <c r="H31" s="17"/>
      <c r="I31" s="17"/>
    </row>
    <row r="32" spans="2:9" x14ac:dyDescent="0.25">
      <c r="B32" s="17"/>
      <c r="C32" s="17"/>
      <c r="D32" s="17"/>
      <c r="E32" s="17"/>
      <c r="F32" s="17"/>
      <c r="G32" s="17"/>
      <c r="H32" s="17"/>
      <c r="I32" s="17"/>
    </row>
    <row r="33" spans="2:9" x14ac:dyDescent="0.25">
      <c r="B33" s="17"/>
      <c r="C33" s="17"/>
      <c r="D33" s="17"/>
      <c r="E33" s="17"/>
      <c r="F33" s="17"/>
      <c r="G33" s="17"/>
      <c r="H33" s="17"/>
      <c r="I33" s="17"/>
    </row>
    <row r="34" spans="2:9" x14ac:dyDescent="0.25">
      <c r="B34" s="17"/>
      <c r="C34" s="17"/>
      <c r="D34" s="17"/>
      <c r="E34" s="17"/>
      <c r="F34" s="17"/>
      <c r="G34" s="17"/>
      <c r="H34" s="17"/>
      <c r="I34" s="17"/>
    </row>
    <row r="35" spans="2:9" x14ac:dyDescent="0.25">
      <c r="B35" s="17"/>
      <c r="C35" s="17"/>
      <c r="D35" s="17"/>
      <c r="E35" s="17"/>
      <c r="F35" s="17"/>
      <c r="G35" s="17"/>
      <c r="H35" s="17"/>
      <c r="I35" s="17"/>
    </row>
    <row r="36" spans="2:9" x14ac:dyDescent="0.25">
      <c r="B36" s="17"/>
      <c r="C36" s="17"/>
      <c r="D36" s="17"/>
      <c r="E36" s="17"/>
      <c r="F36" s="17"/>
      <c r="G36" s="17"/>
      <c r="H36" s="17"/>
      <c r="I36" s="17"/>
    </row>
    <row r="37" spans="2:9" x14ac:dyDescent="0.25">
      <c r="D37" s="1"/>
      <c r="E37" s="1"/>
      <c r="F37" s="1"/>
      <c r="G37" s="1"/>
    </row>
    <row r="38" spans="2:9" x14ac:dyDescent="0.25">
      <c r="D38" s="1"/>
      <c r="E38" s="1"/>
      <c r="F38" s="1"/>
      <c r="G38" s="1"/>
    </row>
    <row r="39" spans="2:9" x14ac:dyDescent="0.25">
      <c r="B39" s="9" t="s">
        <v>46</v>
      </c>
      <c r="C39" s="9" t="s">
        <v>47</v>
      </c>
      <c r="D39" s="9" t="s">
        <v>59</v>
      </c>
      <c r="E39" s="13"/>
      <c r="F39" s="13"/>
      <c r="G39" s="13"/>
    </row>
    <row r="40" spans="2:9" ht="30" x14ac:dyDescent="0.25">
      <c r="B40" s="7" t="s">
        <v>48</v>
      </c>
      <c r="C40" s="7">
        <v>2</v>
      </c>
      <c r="D40" s="8">
        <f>2*7000000</f>
        <v>14000000</v>
      </c>
      <c r="E40" s="14"/>
      <c r="F40" s="14"/>
      <c r="G40" s="14"/>
    </row>
    <row r="41" spans="2:9" ht="30" x14ac:dyDescent="0.25">
      <c r="B41" s="7" t="s">
        <v>49</v>
      </c>
      <c r="C41" s="7">
        <v>1</v>
      </c>
      <c r="D41" s="8">
        <v>1500000</v>
      </c>
      <c r="E41" s="14"/>
      <c r="F41" s="14"/>
      <c r="G41" s="14"/>
    </row>
    <row r="42" spans="2:9" ht="30" x14ac:dyDescent="0.25">
      <c r="B42" s="7" t="s">
        <v>50</v>
      </c>
      <c r="C42" s="7">
        <v>1</v>
      </c>
      <c r="D42" s="8">
        <v>5600000</v>
      </c>
      <c r="E42" s="14"/>
      <c r="F42" s="14"/>
      <c r="G42" s="14"/>
    </row>
    <row r="43" spans="2:9" ht="30" x14ac:dyDescent="0.25">
      <c r="B43" s="7" t="s">
        <v>51</v>
      </c>
      <c r="C43" s="7">
        <v>1</v>
      </c>
      <c r="D43" s="8">
        <v>28488613.890000001</v>
      </c>
      <c r="E43" s="14"/>
      <c r="F43" s="14"/>
      <c r="G43" s="14"/>
    </row>
    <row r="44" spans="2:9" ht="30" x14ac:dyDescent="0.25">
      <c r="B44" s="7" t="s">
        <v>52</v>
      </c>
      <c r="C44" s="7">
        <v>1</v>
      </c>
      <c r="D44" s="8">
        <v>29097462.899999999</v>
      </c>
      <c r="E44" s="14"/>
      <c r="F44" s="14"/>
      <c r="G44" s="14"/>
    </row>
    <row r="45" spans="2:9" ht="75" x14ac:dyDescent="0.25">
      <c r="B45" s="7" t="s">
        <v>58</v>
      </c>
      <c r="C45" s="7">
        <v>1</v>
      </c>
      <c r="D45" s="8">
        <v>4200000</v>
      </c>
      <c r="E45" s="14"/>
      <c r="F45" s="14"/>
      <c r="G45" s="14"/>
    </row>
    <row r="46" spans="2:9" x14ac:dyDescent="0.25">
      <c r="B46" s="7" t="s">
        <v>53</v>
      </c>
      <c r="C46" s="7">
        <v>1</v>
      </c>
      <c r="D46" s="8">
        <v>850000</v>
      </c>
      <c r="E46" s="14"/>
      <c r="F46" s="14"/>
      <c r="G46" s="14"/>
    </row>
    <row r="47" spans="2:9" ht="30" x14ac:dyDescent="0.25">
      <c r="B47" s="7" t="s">
        <v>54</v>
      </c>
      <c r="C47" s="7">
        <v>1</v>
      </c>
      <c r="D47" s="8">
        <v>3500000</v>
      </c>
      <c r="E47" s="14"/>
      <c r="F47" s="14"/>
      <c r="G47" s="14"/>
    </row>
    <row r="48" spans="2:9" ht="45" x14ac:dyDescent="0.25">
      <c r="B48" s="7" t="s">
        <v>55</v>
      </c>
      <c r="C48" s="7">
        <v>1</v>
      </c>
      <c r="D48" s="8">
        <v>1200000</v>
      </c>
      <c r="E48" s="14"/>
      <c r="F48" s="14"/>
      <c r="G48" s="14"/>
    </row>
    <row r="49" spans="2:7" x14ac:dyDescent="0.25">
      <c r="B49" s="7" t="s">
        <v>56</v>
      </c>
      <c r="C49" s="7">
        <v>1</v>
      </c>
      <c r="D49" s="8">
        <v>3100000</v>
      </c>
      <c r="E49" s="14"/>
      <c r="F49" s="14"/>
      <c r="G49" s="14"/>
    </row>
    <row r="50" spans="2:7" x14ac:dyDescent="0.25">
      <c r="B50" s="7" t="s">
        <v>57</v>
      </c>
      <c r="C50" s="7">
        <v>1</v>
      </c>
      <c r="D50" s="8">
        <v>481580</v>
      </c>
      <c r="E50" s="14"/>
      <c r="F50" s="14"/>
      <c r="G50" s="14"/>
    </row>
    <row r="51" spans="2:7" x14ac:dyDescent="0.25">
      <c r="B51" s="7" t="s">
        <v>61</v>
      </c>
      <c r="C51" s="7"/>
      <c r="D51" s="8">
        <v>928070</v>
      </c>
      <c r="E51" s="14"/>
      <c r="F51" s="14"/>
      <c r="G51" s="14"/>
    </row>
    <row r="52" spans="2:7" x14ac:dyDescent="0.25">
      <c r="B52" s="7" t="s">
        <v>60</v>
      </c>
      <c r="C52" s="7"/>
      <c r="D52" s="8">
        <v>15000000</v>
      </c>
      <c r="E52" s="14"/>
      <c r="F52" s="14"/>
      <c r="G52" s="14"/>
    </row>
    <row r="53" spans="2:7" x14ac:dyDescent="0.25">
      <c r="D53" s="6">
        <f>SUM(D40:D52)</f>
        <v>107945726.78999999</v>
      </c>
    </row>
    <row r="57" spans="2:7" x14ac:dyDescent="0.25">
      <c r="B57" s="1" t="s">
        <v>62</v>
      </c>
      <c r="C57" s="12">
        <f>SUM(D40:D50)+SUM(I2:I10)+SUM(I13:I16)-I3</f>
        <v>310698393.38</v>
      </c>
    </row>
    <row r="58" spans="2:7" x14ac:dyDescent="0.25">
      <c r="B58" s="1" t="s">
        <v>60</v>
      </c>
      <c r="C58" s="12">
        <f>I11+I12+D51+D52+I3</f>
        <v>90306429</v>
      </c>
    </row>
    <row r="59" spans="2:7" x14ac:dyDescent="0.25">
      <c r="B59" s="1" t="s">
        <v>63</v>
      </c>
      <c r="C59" s="12">
        <f>C57+C58</f>
        <v>401004822.38</v>
      </c>
    </row>
  </sheetData>
  <mergeCells count="1">
    <mergeCell ref="B21:I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2022-11-28T08:33:10Z</dcterms:modified>
</cp:coreProperties>
</file>