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velka\Desktop\havelka@genetica.cz\1.) Projekty\2.) PCR\dPCR\34.) Kriegová\VŘ dPCR - Kriegová\Podklady\dPCR VŘ\přílohy\"/>
    </mc:Choice>
  </mc:AlternateContent>
  <bookViews>
    <workbookView xWindow="0" yWindow="0" windowWidth="4440" windowHeight="3480"/>
  </bookViews>
  <sheets>
    <sheet name="SPOTŘEBNÍ MATERIÁL QIAQUITY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30" i="2"/>
  <c r="D31" i="2" l="1"/>
  <c r="D30" i="2"/>
  <c r="D29" i="2"/>
  <c r="F26" i="2"/>
  <c r="F25" i="2"/>
</calcChain>
</file>

<file path=xl/sharedStrings.xml><?xml version="1.0" encoding="utf-8"?>
<sst xmlns="http://schemas.openxmlformats.org/spreadsheetml/2006/main" count="33" uniqueCount="28">
  <si>
    <t>QIAcuity Nanoplate 26k 24-well (10)</t>
  </si>
  <si>
    <t>QIAcuity Nanoplate 8.5k 24-well (10)</t>
  </si>
  <si>
    <t>QIAcuity Nanoplate 8.5k 96-well (10)</t>
  </si>
  <si>
    <t>QIAcuity Probe PCR Kit (1mL)</t>
  </si>
  <si>
    <t>QIAcuity Probe PCR Kit (5mL)</t>
  </si>
  <si>
    <t>QIAcuity Probe PCR Kit (25mL)</t>
  </si>
  <si>
    <t>QIAcuity EG PCR Kit (1mL)</t>
  </si>
  <si>
    <t>QIAcuity EG PCR Kit (5mL)</t>
  </si>
  <si>
    <t>QIAcuity EG PCR Kit (25mL)</t>
  </si>
  <si>
    <t>dPCR Copy Number Assay (200)</t>
  </si>
  <si>
    <t>QIAcuity Nanoplate Seals (11)</t>
  </si>
  <si>
    <t>dPCR LNA Mutation Assay (200)</t>
  </si>
  <si>
    <t>dPCR LNA Mutation Assay (1000)</t>
  </si>
  <si>
    <t>dPCR Copy Number Assay (1000)</t>
  </si>
  <si>
    <t>QuantiNova LNA PCR Custom Assay (200)</t>
  </si>
  <si>
    <t>QuantiNova LNA PCR Custom Assay (750)</t>
  </si>
  <si>
    <t>QuantiNova LNA PCR Reference Assay (200)</t>
  </si>
  <si>
    <t>QuantiNova LNA PCR Reference Assay (750)</t>
  </si>
  <si>
    <t>QuantiNova LNA PCR Assay (200)</t>
  </si>
  <si>
    <t>QuantiNova LNA PCR Assay (750)</t>
  </si>
  <si>
    <t>příklad výpočtu:</t>
  </si>
  <si>
    <t>počet reakcí</t>
  </si>
  <si>
    <t>cena/1 analýzu</t>
  </si>
  <si>
    <t>cena bez DPH</t>
  </si>
  <si>
    <t>cena s DPH</t>
  </si>
  <si>
    <t>náklady  na 4000 analýz (1rok)</t>
  </si>
  <si>
    <t>náklady na 1 analýzu</t>
  </si>
  <si>
    <t>náklady na 32 000 analýz (8let)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</si>
</sst>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Kč&quot;_-;\-* #,##0.00\ &quot;Kč&quot;_-;_-* &quot;-&quot;??\ &quot;Kč&quot;_-;_-@_-"/>
    <numFmt numFmtId="164" formatCode="_-* #,##0.00\ [$€-1]_-;\-* #,##0.00\ [$€-1]_-;_-* &quot;-&quot;??\ [$€-1]_-;_-@_-"/>
    <numFmt numFmtId="165" formatCode="_-* #,##0.00\ [$Kč-405]_-;\-* #,##0.00\ [$Kč-405]_-;_-* &quot;-&quot;??\ [$Kč-405]_-;_-@_-"/>
    <numFmt numFmtId="166" formatCode="_-* #,##0.000\ &quot;Kč&quot;_-;\-* #,##0.000\ &quot;Kč&quot;_-;_-* &quot;-&quot;??\ &quot;Kč&quot;_-;_-@_-"/>
    <numFmt numFmtId="169" formatCode="_-* #,##0.00\ &quot;Kč&quot;_-;\-* #,##0.00\ &quot;Kč&quot;_-;_-* &quot;-&quot;???\ &quot;Kč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Fill="1" applyBorder="1" applyAlignment="1">
      <alignment horizontal="left"/>
    </xf>
    <xf numFmtId="0" fontId="0" fillId="0" borderId="0" xfId="0" applyBorder="1"/>
    <xf numFmtId="164" fontId="0" fillId="0" borderId="1" xfId="0" applyNumberFormat="1" applyBorder="1"/>
    <xf numFmtId="165" fontId="0" fillId="0" borderId="1" xfId="0" applyNumberFormat="1" applyBorder="1"/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165" fontId="0" fillId="0" borderId="0" xfId="0" applyNumberFormat="1" applyBorder="1"/>
    <xf numFmtId="1" fontId="0" fillId="0" borderId="0" xfId="0" applyNumberFormat="1" applyBorder="1"/>
    <xf numFmtId="0" fontId="0" fillId="0" borderId="0" xfId="0" applyNumberFormat="1" applyFill="1" applyBorder="1" applyAlignment="1">
      <alignment horizontal="left"/>
    </xf>
    <xf numFmtId="0" fontId="0" fillId="0" borderId="0" xfId="0" applyBorder="1" applyAlignment="1">
      <alignment horizontal="left"/>
    </xf>
    <xf numFmtId="1" fontId="0" fillId="0" borderId="1" xfId="0" applyNumberFormat="1" applyBorder="1"/>
    <xf numFmtId="165" fontId="0" fillId="2" borderId="0" xfId="0" applyNumberFormat="1" applyFill="1" applyBorder="1"/>
    <xf numFmtId="0" fontId="0" fillId="0" borderId="1" xfId="0" applyFill="1" applyBorder="1"/>
    <xf numFmtId="166" fontId="0" fillId="0" borderId="0" xfId="0" applyNumberFormat="1" applyBorder="1"/>
    <xf numFmtId="166" fontId="0" fillId="0" borderId="1" xfId="0" applyNumberFormat="1" applyBorder="1"/>
    <xf numFmtId="169" fontId="0" fillId="0" borderId="1" xfId="0" applyNumberFormat="1" applyBorder="1"/>
    <xf numFmtId="44" fontId="0" fillId="0" borderId="1" xfId="0" applyNumberFormat="1" applyBorder="1"/>
  </cellXfs>
  <cellStyles count="2">
    <cellStyle name="Normal 8" xfId="1"/>
    <cellStyle name="Normální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workbookViewId="0">
      <selection activeCell="E31" sqref="D28:E31"/>
    </sheetView>
  </sheetViews>
  <sheetFormatPr defaultColWidth="8.7109375" defaultRowHeight="15" x14ac:dyDescent="0.25"/>
  <cols>
    <col min="1" max="2" width="8.7109375" style="3"/>
    <col min="3" max="3" width="37.42578125" style="3" bestFit="1" customWidth="1"/>
    <col min="4" max="5" width="16" style="3" bestFit="1" customWidth="1"/>
    <col min="6" max="6" width="13.42578125" style="3" bestFit="1" customWidth="1"/>
    <col min="7" max="7" width="16.28515625" style="3" bestFit="1" customWidth="1"/>
    <col min="8" max="16384" width="8.7109375" style="3"/>
  </cols>
  <sheetData>
    <row r="2" spans="1:6" x14ac:dyDescent="0.25">
      <c r="B2" s="1"/>
      <c r="C2" s="1"/>
      <c r="D2" s="1" t="s">
        <v>21</v>
      </c>
      <c r="E2" s="14" t="s">
        <v>23</v>
      </c>
    </row>
    <row r="3" spans="1:6" x14ac:dyDescent="0.25">
      <c r="B3" s="1">
        <v>250001</v>
      </c>
      <c r="C3" s="1" t="s">
        <v>0</v>
      </c>
      <c r="D3" s="12">
        <v>240</v>
      </c>
      <c r="E3" s="5">
        <v>17160</v>
      </c>
      <c r="F3" s="8"/>
    </row>
    <row r="4" spans="1:6" x14ac:dyDescent="0.25">
      <c r="B4" s="1">
        <v>250011</v>
      </c>
      <c r="C4" s="1" t="s">
        <v>1</v>
      </c>
      <c r="D4" s="12">
        <v>240</v>
      </c>
      <c r="E4" s="5">
        <v>10290</v>
      </c>
      <c r="F4" s="8"/>
    </row>
    <row r="5" spans="1:6" x14ac:dyDescent="0.25">
      <c r="B5" s="1">
        <v>250021</v>
      </c>
      <c r="C5" s="1" t="s">
        <v>2</v>
      </c>
      <c r="D5" s="12">
        <v>960</v>
      </c>
      <c r="E5" s="5">
        <v>41130</v>
      </c>
      <c r="F5" s="8"/>
    </row>
    <row r="6" spans="1:6" x14ac:dyDescent="0.25">
      <c r="B6" s="2">
        <v>250099</v>
      </c>
      <c r="C6" s="1" t="s">
        <v>10</v>
      </c>
      <c r="D6" s="12">
        <v>11</v>
      </c>
      <c r="E6" s="5">
        <v>1140</v>
      </c>
      <c r="F6" s="8"/>
    </row>
    <row r="7" spans="1:6" x14ac:dyDescent="0.25">
      <c r="B7" s="2">
        <v>250101</v>
      </c>
      <c r="C7" s="1" t="s">
        <v>3</v>
      </c>
      <c r="D7" s="12">
        <v>100</v>
      </c>
      <c r="E7" s="5">
        <v>5860</v>
      </c>
      <c r="F7" s="8"/>
    </row>
    <row r="8" spans="1:6" x14ac:dyDescent="0.25">
      <c r="B8" s="2">
        <v>250102</v>
      </c>
      <c r="C8" s="1" t="s">
        <v>4</v>
      </c>
      <c r="D8" s="12">
        <v>500</v>
      </c>
      <c r="E8" s="5">
        <v>27390</v>
      </c>
      <c r="F8" s="8"/>
    </row>
    <row r="9" spans="1:6" x14ac:dyDescent="0.25">
      <c r="B9" s="2">
        <v>250103</v>
      </c>
      <c r="C9" s="1" t="s">
        <v>5</v>
      </c>
      <c r="D9" s="12">
        <v>2500</v>
      </c>
      <c r="E9" s="5">
        <v>115670</v>
      </c>
      <c r="F9" s="8"/>
    </row>
    <row r="10" spans="1:6" x14ac:dyDescent="0.25">
      <c r="B10" s="2">
        <v>250111</v>
      </c>
      <c r="C10" s="1" t="s">
        <v>6</v>
      </c>
      <c r="D10" s="12">
        <v>75.000187500468755</v>
      </c>
      <c r="E10" s="5">
        <v>4360</v>
      </c>
      <c r="F10" s="8"/>
    </row>
    <row r="11" spans="1:6" x14ac:dyDescent="0.25">
      <c r="B11" s="2">
        <v>250112</v>
      </c>
      <c r="C11" s="1" t="s">
        <v>7</v>
      </c>
      <c r="D11" s="12">
        <v>375</v>
      </c>
      <c r="E11" s="5">
        <v>18230</v>
      </c>
      <c r="F11" s="8"/>
    </row>
    <row r="12" spans="1:6" x14ac:dyDescent="0.25">
      <c r="B12" s="2">
        <v>250113</v>
      </c>
      <c r="C12" s="1" t="s">
        <v>8</v>
      </c>
      <c r="D12" s="12">
        <v>1875.0046875117189</v>
      </c>
      <c r="E12" s="5">
        <v>61350</v>
      </c>
      <c r="F12" s="8"/>
    </row>
    <row r="13" spans="1:6" x14ac:dyDescent="0.25">
      <c r="B13" s="2">
        <v>250205</v>
      </c>
      <c r="C13" s="1" t="s">
        <v>9</v>
      </c>
      <c r="D13" s="12">
        <v>200</v>
      </c>
      <c r="E13" s="5">
        <v>2750</v>
      </c>
      <c r="F13" s="8"/>
    </row>
    <row r="14" spans="1:6" x14ac:dyDescent="0.25">
      <c r="A14" s="11"/>
      <c r="B14" s="2">
        <v>250206</v>
      </c>
      <c r="C14" s="1" t="s">
        <v>13</v>
      </c>
      <c r="D14" s="12">
        <v>1000</v>
      </c>
      <c r="E14" s="5">
        <v>12040</v>
      </c>
      <c r="F14" s="8"/>
    </row>
    <row r="15" spans="1:6" x14ac:dyDescent="0.25">
      <c r="A15" s="11"/>
      <c r="B15" s="6">
        <v>250200</v>
      </c>
      <c r="C15" s="7" t="s">
        <v>11</v>
      </c>
      <c r="D15" s="12">
        <v>200</v>
      </c>
      <c r="E15" s="5">
        <v>24710</v>
      </c>
      <c r="F15" s="8"/>
    </row>
    <row r="16" spans="1:6" x14ac:dyDescent="0.25">
      <c r="B16" s="6">
        <v>250201</v>
      </c>
      <c r="C16" s="7" t="s">
        <v>12</v>
      </c>
      <c r="D16" s="12">
        <v>1000</v>
      </c>
      <c r="E16" s="5">
        <v>92480</v>
      </c>
      <c r="F16" s="8"/>
    </row>
    <row r="17" spans="1:6" x14ac:dyDescent="0.25">
      <c r="B17" s="2">
        <v>249910</v>
      </c>
      <c r="C17" s="1" t="s">
        <v>14</v>
      </c>
      <c r="D17" s="12">
        <v>200</v>
      </c>
      <c r="E17" s="5">
        <v>5030</v>
      </c>
      <c r="F17" s="8"/>
    </row>
    <row r="18" spans="1:6" x14ac:dyDescent="0.25">
      <c r="B18" s="2">
        <v>249911</v>
      </c>
      <c r="C18" s="1" t="s">
        <v>15</v>
      </c>
      <c r="D18" s="12">
        <v>750</v>
      </c>
      <c r="E18" s="5">
        <v>12680</v>
      </c>
      <c r="F18" s="8"/>
    </row>
    <row r="19" spans="1:6" x14ac:dyDescent="0.25">
      <c r="B19" s="2">
        <v>249920</v>
      </c>
      <c r="C19" s="1" t="s">
        <v>16</v>
      </c>
      <c r="D19" s="12">
        <v>200</v>
      </c>
      <c r="E19" s="5">
        <v>4000</v>
      </c>
      <c r="F19" s="8"/>
    </row>
    <row r="20" spans="1:6" x14ac:dyDescent="0.25">
      <c r="B20" s="2">
        <v>249921</v>
      </c>
      <c r="C20" s="1" t="s">
        <v>17</v>
      </c>
      <c r="D20" s="12">
        <v>750</v>
      </c>
      <c r="E20" s="5">
        <v>10100</v>
      </c>
      <c r="F20" s="8"/>
    </row>
    <row r="21" spans="1:6" x14ac:dyDescent="0.25">
      <c r="B21" s="2">
        <v>249990</v>
      </c>
      <c r="C21" s="1" t="s">
        <v>18</v>
      </c>
      <c r="D21" s="12">
        <v>200</v>
      </c>
      <c r="E21" s="5">
        <v>4000</v>
      </c>
      <c r="F21" s="8"/>
    </row>
    <row r="22" spans="1:6" x14ac:dyDescent="0.25">
      <c r="B22" s="2">
        <v>249992</v>
      </c>
      <c r="C22" s="1" t="s">
        <v>19</v>
      </c>
      <c r="D22" s="12">
        <v>750</v>
      </c>
      <c r="E22" s="5">
        <v>10100</v>
      </c>
      <c r="F22" s="8"/>
    </row>
    <row r="23" spans="1:6" x14ac:dyDescent="0.25">
      <c r="D23" s="13"/>
    </row>
    <row r="24" spans="1:6" x14ac:dyDescent="0.25">
      <c r="B24" s="1" t="s">
        <v>20</v>
      </c>
      <c r="C24" s="1"/>
      <c r="D24" s="14" t="s">
        <v>23</v>
      </c>
      <c r="E24" s="1" t="s">
        <v>21</v>
      </c>
      <c r="F24" s="1" t="s">
        <v>22</v>
      </c>
    </row>
    <row r="25" spans="1:6" x14ac:dyDescent="0.25">
      <c r="A25" s="1"/>
      <c r="B25" s="1">
        <v>250001</v>
      </c>
      <c r="C25" s="1" t="s">
        <v>0</v>
      </c>
      <c r="D25" s="5">
        <v>17160</v>
      </c>
      <c r="E25" s="12">
        <v>240</v>
      </c>
      <c r="F25" s="5">
        <f>D25/E25</f>
        <v>71.5</v>
      </c>
    </row>
    <row r="26" spans="1:6" x14ac:dyDescent="0.25">
      <c r="A26" s="1"/>
      <c r="B26" s="2">
        <v>250101</v>
      </c>
      <c r="C26" s="1" t="s">
        <v>3</v>
      </c>
      <c r="D26" s="5">
        <v>5860</v>
      </c>
      <c r="E26" s="12">
        <v>100</v>
      </c>
      <c r="F26" s="5">
        <f>D26/E26</f>
        <v>58.6</v>
      </c>
    </row>
    <row r="27" spans="1:6" x14ac:dyDescent="0.25">
      <c r="B27" s="10"/>
      <c r="D27" s="13"/>
      <c r="E27" s="9"/>
      <c r="F27" s="8"/>
    </row>
    <row r="28" spans="1:6" x14ac:dyDescent="0.25">
      <c r="D28" s="14" t="s">
        <v>23</v>
      </c>
      <c r="E28" s="14" t="s">
        <v>24</v>
      </c>
    </row>
    <row r="29" spans="1:6" x14ac:dyDescent="0.25">
      <c r="C29" s="4" t="s">
        <v>26</v>
      </c>
      <c r="D29" s="5">
        <f>SUM(F25:F26)</f>
        <v>130.1</v>
      </c>
      <c r="E29" s="16">
        <v>157.42099999999999</v>
      </c>
      <c r="F29" s="15"/>
    </row>
    <row r="30" spans="1:6" x14ac:dyDescent="0.25">
      <c r="C30" s="4" t="s">
        <v>25</v>
      </c>
      <c r="D30" s="5">
        <f>D29*4000</f>
        <v>520400</v>
      </c>
      <c r="E30" s="17">
        <f>E29*4000</f>
        <v>629684</v>
      </c>
    </row>
    <row r="31" spans="1:6" x14ac:dyDescent="0.25">
      <c r="C31" s="4" t="s">
        <v>27</v>
      </c>
      <c r="D31" s="5">
        <f>D30*8</f>
        <v>4163200</v>
      </c>
      <c r="E31" s="18">
        <f>E30*8</f>
        <v>5037472</v>
      </c>
    </row>
  </sheetData>
  <protectedRanges>
    <protectedRange sqref="B15:C16" name="Pricing_67_1_29_3_1_1_7_1_1_2_1_1_1_1_4_1_2_48_1_1" securityDescriptor="O:WDG:WDD:(A;;CC;;;S-1-5-21-1935655697-583907252-1801674531-1541)(A;;CC;;;S-1-5-21-1935655697-583907252-1801674531-35516)(A;;CC;;;S-1-5-21-1935655697-583907252-1801674531-23136)(A;;CC;;;S-1-5-21-1935655697-583907252-1801674531-47831)(A;;CC;;;S-1-5-21-1935655697-583907252-1801674531-7118)(A;;CC;;;S-1-5-21-1935655697-583907252-1801674531-7388)"/>
  </protectedRanges>
  <conditionalFormatting sqref="B27">
    <cfRule type="duplicateValues" dxfId="25" priority="23"/>
    <cfRule type="duplicateValues" dxfId="24" priority="24"/>
    <cfRule type="duplicateValues" dxfId="23" priority="25"/>
  </conditionalFormatting>
  <conditionalFormatting sqref="B27">
    <cfRule type="duplicateValues" dxfId="22" priority="26"/>
  </conditionalFormatting>
  <conditionalFormatting sqref="B6:B12">
    <cfRule type="duplicateValues" dxfId="21" priority="16"/>
    <cfRule type="duplicateValues" dxfId="20" priority="17"/>
    <cfRule type="duplicateValues" dxfId="19" priority="18"/>
  </conditionalFormatting>
  <conditionalFormatting sqref="B6:B12">
    <cfRule type="duplicateValues" dxfId="18" priority="15"/>
  </conditionalFormatting>
  <conditionalFormatting sqref="B15:B16">
    <cfRule type="duplicateValues" dxfId="17" priority="14"/>
  </conditionalFormatting>
  <conditionalFormatting sqref="B16">
    <cfRule type="duplicateValues" dxfId="16" priority="13"/>
  </conditionalFormatting>
  <conditionalFormatting sqref="B13">
    <cfRule type="duplicateValues" dxfId="15" priority="19"/>
    <cfRule type="duplicateValues" dxfId="14" priority="20"/>
    <cfRule type="duplicateValues" dxfId="13" priority="21"/>
  </conditionalFormatting>
  <conditionalFormatting sqref="B13">
    <cfRule type="duplicateValues" dxfId="12" priority="22"/>
  </conditionalFormatting>
  <conditionalFormatting sqref="B14">
    <cfRule type="duplicateValues" dxfId="11" priority="10"/>
    <cfRule type="duplicateValues" dxfId="10" priority="11"/>
    <cfRule type="duplicateValues" dxfId="9" priority="12"/>
  </conditionalFormatting>
  <conditionalFormatting sqref="B14">
    <cfRule type="duplicateValues" dxfId="8" priority="9"/>
  </conditionalFormatting>
  <conditionalFormatting sqref="B17:B22">
    <cfRule type="duplicateValues" dxfId="7" priority="6"/>
    <cfRule type="duplicateValues" dxfId="6" priority="7"/>
    <cfRule type="duplicateValues" dxfId="5" priority="8"/>
  </conditionalFormatting>
  <conditionalFormatting sqref="B17:B22">
    <cfRule type="duplicateValues" dxfId="4" priority="5"/>
  </conditionalFormatting>
  <conditionalFormatting sqref="B26">
    <cfRule type="duplicateValues" dxfId="3" priority="2"/>
    <cfRule type="duplicateValues" dxfId="2" priority="3"/>
    <cfRule type="duplicateValues" dxfId="1" priority="4"/>
  </conditionalFormatting>
  <conditionalFormatting sqref="B26">
    <cfRule type="duplicateValues" dxfId="0" priority="1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SPOTŘEBNÍ MATERIÁL QIAQUITY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havelka@genetica.cz</dc:creator>
  <cp:lastModifiedBy>havelka@genetica.cz</cp:lastModifiedBy>
  <cp:lastPrinted>2022-05-30T15:07:47Z</cp:lastPrinted>
  <dcterms:created xsi:type="dcterms:W3CDTF">2022-05-13T09:33:48Z</dcterms:created>
  <dcterms:modified xsi:type="dcterms:W3CDTF">2022-07-11T07:10:40Z</dcterms:modified>
</cp:coreProperties>
</file>