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showInkAnnotation="0"/>
  <bookViews>
    <workbookView xWindow="0" yWindow="120" windowWidth="24240" windowHeight="11565" activeTab="1"/>
  </bookViews>
  <sheets>
    <sheet name="přehled LP" sheetId="50" r:id="rId1"/>
    <sheet name="BIA" sheetId="10" r:id="rId2"/>
    <sheet name="Váhy (cost-effect)" sheetId="49" r:id="rId3"/>
    <sheet name="obrázky1" sheetId="51" r:id="rId4"/>
    <sheet name="obrázky2" sheetId="52" r:id="rId5"/>
    <sheet name="obrázky3" sheetId="53" r:id="rId6"/>
    <sheet name="obrázky4" sheetId="54" r:id="rId7"/>
    <sheet name="obrázky5" sheetId="55" r:id="rId8"/>
  </sheets>
  <definedNames>
    <definedName name="_xlnm._FilterDatabase" localSheetId="1" hidden="1">BIA!$A$2:$G$2</definedName>
    <definedName name="_xlnm._FilterDatabase" localSheetId="0" hidden="1">'přehled LP'!$A$2:$E$2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9" i="10" l="1"/>
  <c r="O8" i="10"/>
  <c r="O7" i="10"/>
  <c r="O6" i="10"/>
  <c r="O5" i="10"/>
  <c r="O4" i="10"/>
  <c r="K3" i="10" l="1"/>
  <c r="G8" i="10"/>
  <c r="I9" i="10" s="1"/>
  <c r="K9" i="10" s="1"/>
  <c r="G6" i="10"/>
  <c r="I6" i="10" s="1"/>
  <c r="K6" i="10" s="1"/>
  <c r="I8" i="10" l="1"/>
  <c r="K8" i="10" s="1"/>
  <c r="G4" i="10"/>
  <c r="H4" i="10" s="1"/>
  <c r="I4" i="10" s="1"/>
  <c r="K4" i="10" l="1"/>
  <c r="G5" i="10"/>
  <c r="I5" i="10" s="1"/>
  <c r="K5" i="10" s="1"/>
  <c r="G7" i="10" l="1"/>
  <c r="I7" i="10" s="1"/>
  <c r="O3" i="10"/>
  <c r="G3" i="10" s="1"/>
  <c r="K7" i="10" l="1"/>
  <c r="M9" i="10"/>
  <c r="M8" i="10"/>
  <c r="L8" i="10"/>
  <c r="L9" i="10"/>
  <c r="H3" i="10"/>
  <c r="G9" i="10"/>
  <c r="I3" i="10" l="1"/>
  <c r="P4" i="10" l="1"/>
  <c r="J4" i="10" s="1"/>
  <c r="P3" i="10"/>
  <c r="J3" i="10"/>
  <c r="P9" i="10"/>
  <c r="J9" i="10" s="1"/>
  <c r="P8" i="10"/>
  <c r="J8" i="10" s="1"/>
  <c r="P7" i="10"/>
  <c r="J7" i="10" s="1"/>
  <c r="P6" i="10"/>
  <c r="J6" i="10" s="1"/>
  <c r="P5" i="10"/>
  <c r="J5" i="10" s="1"/>
  <c r="Q7" i="10"/>
  <c r="Q5" i="10"/>
  <c r="Q3" i="10"/>
  <c r="R5" i="10"/>
  <c r="R3" i="10"/>
  <c r="R9" i="10"/>
  <c r="S7" i="10" l="1"/>
  <c r="S5" i="10"/>
  <c r="S3" i="10"/>
</calcChain>
</file>

<file path=xl/sharedStrings.xml><?xml version="1.0" encoding="utf-8"?>
<sst xmlns="http://schemas.openxmlformats.org/spreadsheetml/2006/main" count="86" uniqueCount="65">
  <si>
    <t>účinná látka (výrobce)</t>
  </si>
  <si>
    <t xml:space="preserve"> </t>
  </si>
  <si>
    <r>
      <t xml:space="preserve">název LP </t>
    </r>
    <r>
      <rPr>
        <sz val="10"/>
        <rFont val="Arial"/>
        <family val="2"/>
        <charset val="238"/>
      </rPr>
      <t xml:space="preserve">                       </t>
    </r>
  </si>
  <si>
    <t>obrat. bonus k 19.1.24</t>
  </si>
  <si>
    <r>
      <t xml:space="preserve">v kombinaci s prednisonem nebo prednisolonem v terapii mCRCP pac. </t>
    </r>
    <r>
      <rPr>
        <b/>
        <sz val="10"/>
        <color theme="1"/>
        <rFont val="Calibri"/>
        <family val="2"/>
        <charset val="238"/>
        <scheme val="minor"/>
      </rPr>
      <t>s ECOG 0-1 dříve léčeným režimem obsahujícím docetaxe</t>
    </r>
    <r>
      <rPr>
        <sz val="10"/>
        <color theme="1"/>
        <rFont val="Calibri"/>
        <family val="2"/>
        <charset val="238"/>
        <scheme val="minor"/>
      </rPr>
      <t xml:space="preserve">l, pac. mohou být předléčeni 1-2 liniemi chemoterapie (docetaxelem) - léčba je hrazena do progrese onem. (progrese PSA nebo bolesti nebo rentgenologické progrese nádoru nebo výskytu nepříznivé skeletální příhody), </t>
    </r>
    <r>
      <rPr>
        <b/>
        <sz val="10"/>
        <color theme="1"/>
        <rFont val="Calibri"/>
        <family val="2"/>
        <charset val="238"/>
        <scheme val="minor"/>
      </rPr>
      <t>max. však do 10 podaných cyklů</t>
    </r>
    <r>
      <rPr>
        <sz val="10"/>
        <color theme="1"/>
        <rFont val="Calibri"/>
        <family val="2"/>
        <charset val="238"/>
        <scheme val="minor"/>
      </rPr>
      <t>, LP není hrazen pac. s periferní neuropatií nebo stomatitidou 2. či vyššího stupně a pac.se závažnými komorbiditami (včetně duplicitních malignit)</t>
    </r>
  </si>
  <si>
    <t xml:space="preserve">jednotková cena (NCSD) k 24.1.24 </t>
  </si>
  <si>
    <t>jednotková cena (NCSD) k 24.1.24 vč. bonusů</t>
  </si>
  <si>
    <r>
      <t>indikace dle SPC</t>
    </r>
    <r>
      <rPr>
        <b/>
        <vertAlign val="superscript"/>
        <sz val="9"/>
        <rFont val="Arial"/>
        <family val="2"/>
        <charset val="238"/>
      </rPr>
      <t xml:space="preserve">2                                               </t>
    </r>
    <r>
      <rPr>
        <vertAlign val="superscript"/>
        <sz val="9"/>
        <rFont val="Arial"/>
        <family val="2"/>
        <charset val="238"/>
      </rPr>
      <t xml:space="preserve"> </t>
    </r>
    <r>
      <rPr>
        <sz val="9"/>
        <rFont val="Arial"/>
        <family val="2"/>
        <charset val="238"/>
      </rPr>
      <t xml:space="preserve"> (týkající se jen mCRCP pro 2. a vyšší linii - mCRCP = metastatický kastračně rezistentní karcinom prostaty)</t>
    </r>
  </si>
  <si>
    <r>
      <t>úhrada dle SUKLu</t>
    </r>
    <r>
      <rPr>
        <b/>
        <vertAlign val="superscript"/>
        <sz val="9"/>
        <rFont val="Arial"/>
        <family val="2"/>
        <charset val="238"/>
      </rPr>
      <t>2</t>
    </r>
    <r>
      <rPr>
        <b/>
        <sz val="9"/>
        <rFont val="Arial"/>
        <family val="2"/>
        <charset val="238"/>
      </rPr>
      <t xml:space="preserve">                                                                                 </t>
    </r>
    <r>
      <rPr>
        <sz val="9"/>
        <rFont val="Arial"/>
        <family val="2"/>
        <charset val="238"/>
      </rPr>
      <t xml:space="preserve">   (týkající se jen mCRCP pro 2. a vyšší linii - mCRPC = metastatický kastračně rezistentní karcinom prostaty)</t>
    </r>
  </si>
  <si>
    <r>
      <t>dávkování dle SPC</t>
    </r>
    <r>
      <rPr>
        <b/>
        <vertAlign val="superscript"/>
        <sz val="9"/>
        <rFont val="Arial"/>
        <family val="2"/>
        <charset val="238"/>
      </rPr>
      <t>2</t>
    </r>
    <r>
      <rPr>
        <b/>
        <sz val="9"/>
        <rFont val="Arial"/>
        <family val="2"/>
        <charset val="238"/>
      </rPr>
      <t xml:space="preserve">, příp.jiného zdroje                                      </t>
    </r>
    <r>
      <rPr>
        <sz val="9"/>
        <rFont val="Arial"/>
        <family val="2"/>
        <charset val="238"/>
      </rPr>
      <t xml:space="preserve"> (týkající se jen mCRCP pro 2. a vyšší linii - mCRPC = metastatický kastračně rezistentní karcinom prostaty)</t>
    </r>
  </si>
  <si>
    <t>LYNPARZA 150mg tbl flm 56</t>
  </si>
  <si>
    <r>
      <rPr>
        <b/>
        <sz val="10"/>
        <rFont val="Calibri"/>
        <family val="2"/>
        <charset val="238"/>
        <scheme val="minor"/>
      </rPr>
      <t>2x 300mg</t>
    </r>
    <r>
      <rPr>
        <sz val="10"/>
        <rFont val="Calibri"/>
        <family val="2"/>
        <charset val="238"/>
        <scheme val="minor"/>
      </rPr>
      <t xml:space="preserve"> (tj. dvě tablety po 150 mg) - doporučuje se pokračovat v léčbě až </t>
    </r>
    <r>
      <rPr>
        <b/>
        <sz val="10"/>
        <rFont val="Calibri"/>
        <family val="2"/>
        <charset val="238"/>
        <scheme val="minor"/>
      </rPr>
      <t>do progrese základního onemocnění</t>
    </r>
    <r>
      <rPr>
        <sz val="10"/>
        <rFont val="Calibri"/>
        <family val="2"/>
        <charset val="238"/>
        <scheme val="minor"/>
      </rPr>
      <t xml:space="preserve"> nebo do nepřijatelné toxicity</t>
    </r>
  </si>
  <si>
    <r>
      <t xml:space="preserve">v monoterapii u dosp. pac. </t>
    </r>
    <r>
      <rPr>
        <b/>
        <sz val="10"/>
        <color theme="1"/>
        <rFont val="Calibri"/>
        <family val="2"/>
        <charset val="238"/>
        <scheme val="minor"/>
      </rPr>
      <t>s germin. a/nebo somat. mutací BRCA1/2</t>
    </r>
    <r>
      <rPr>
        <sz val="10"/>
        <color theme="1"/>
        <rFont val="Calibri"/>
        <family val="2"/>
        <charset val="238"/>
        <scheme val="minor"/>
      </rPr>
      <t xml:space="preserve"> mCRCP, u kterých </t>
    </r>
    <r>
      <rPr>
        <b/>
        <sz val="10"/>
        <color theme="1"/>
        <rFont val="Calibri"/>
        <family val="2"/>
        <charset val="238"/>
        <scheme val="minor"/>
      </rPr>
      <t>došlo k progresi po předchozí léčbě zahrnující nový hormonální LP</t>
    </r>
  </si>
  <si>
    <r>
      <t xml:space="preserve"> v dávce o aktivitě </t>
    </r>
    <r>
      <rPr>
        <b/>
        <sz val="10"/>
        <rFont val="Calibri"/>
        <family val="2"/>
        <charset val="238"/>
        <scheme val="minor"/>
      </rPr>
      <t>55 kBq na kilogram</t>
    </r>
    <r>
      <rPr>
        <sz val="10"/>
        <rFont val="Calibri"/>
        <family val="2"/>
        <charset val="238"/>
        <scheme val="minor"/>
      </rPr>
      <t xml:space="preserve"> tělesné hmotnosti </t>
    </r>
    <r>
      <rPr>
        <b/>
        <sz val="10"/>
        <rFont val="Calibri"/>
        <family val="2"/>
        <charset val="238"/>
        <scheme val="minor"/>
      </rPr>
      <t>ve 4 týdenních intervalech - je podáváno celkem 6 injekcí</t>
    </r>
  </si>
  <si>
    <r>
      <t xml:space="preserve">PLUVICTO 1000 MBq/ml inj/inf 1 </t>
    </r>
    <r>
      <rPr>
        <sz val="12"/>
        <color theme="1"/>
        <rFont val="Calibri"/>
        <family val="2"/>
        <charset val="238"/>
        <scheme val="minor"/>
      </rPr>
      <t xml:space="preserve">         </t>
    </r>
    <r>
      <rPr>
        <sz val="10"/>
        <color theme="1"/>
        <rFont val="Calibri"/>
        <family val="2"/>
        <charset val="238"/>
        <scheme val="minor"/>
      </rPr>
      <t>(</t>
    </r>
    <r>
      <rPr>
        <u/>
        <sz val="10"/>
        <color theme="1"/>
        <rFont val="Calibri"/>
        <family val="2"/>
        <charset val="238"/>
        <scheme val="minor"/>
      </rPr>
      <t>v lahvičce je celkem 7.400 MBq</t>
    </r>
    <r>
      <rPr>
        <sz val="10"/>
        <color theme="1"/>
        <rFont val="Calibri"/>
        <family val="2"/>
        <charset val="238"/>
        <scheme val="minor"/>
      </rPr>
      <t xml:space="preserve"> +/- 10%)</t>
    </r>
  </si>
  <si>
    <r>
      <t xml:space="preserve">CABAZITAXEL EVER PHARMA 10mg/ml inf 1x6ml   </t>
    </r>
    <r>
      <rPr>
        <sz val="10"/>
        <color theme="1"/>
        <rFont val="Calibri"/>
        <family val="2"/>
        <charset val="238"/>
        <scheme val="minor"/>
      </rPr>
      <t>(CAVE! po 1. otevření použitelné 28 dní!)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</si>
  <si>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t xml:space="preserve">XOFIGO 1100 kBq/ml inj 1x6ml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   </t>
    </r>
    <r>
      <rPr>
        <sz val="10"/>
        <color theme="1"/>
        <rFont val="Calibri"/>
        <family val="2"/>
        <charset val="238"/>
        <scheme val="minor"/>
      </rPr>
      <t>(CAVE! inj. lahv. je určena pouze pro jednorázové použití!)</t>
    </r>
  </si>
  <si>
    <r>
      <t xml:space="preserve">v kombinaci s ADT s nebo bez inhibice dráhy androgenního receptoru (AR) u dosp. pac. s progresivním mCRPC </t>
    </r>
    <r>
      <rPr>
        <b/>
        <sz val="10"/>
        <color theme="1"/>
        <rFont val="Calibri"/>
        <family val="2"/>
        <charset val="238"/>
        <scheme val="minor"/>
      </rPr>
      <t>pozitivním na PSMA, kteří byli léčeni inhibicí dráhy AR a chemoterapií na bázi taxanů</t>
    </r>
  </si>
  <si>
    <r>
      <rPr>
        <b/>
        <sz val="10"/>
        <color theme="1"/>
        <rFont val="Calibri"/>
        <family val="2"/>
        <charset val="238"/>
        <scheme val="minor"/>
      </rPr>
      <t xml:space="preserve">7400 MBq </t>
    </r>
    <r>
      <rPr>
        <sz val="10"/>
        <color theme="1"/>
        <rFont val="Calibri"/>
        <family val="2"/>
        <charset val="238"/>
        <scheme val="minor"/>
      </rPr>
      <t xml:space="preserve">intravenózně </t>
    </r>
    <r>
      <rPr>
        <b/>
        <sz val="10"/>
        <color theme="1"/>
        <rFont val="Calibri"/>
        <family val="2"/>
        <charset val="238"/>
        <scheme val="minor"/>
      </rPr>
      <t>každých 6 týdnů</t>
    </r>
    <r>
      <rPr>
        <sz val="10"/>
        <color theme="1"/>
        <rFont val="Calibri"/>
        <family val="2"/>
        <charset val="238"/>
        <scheme val="minor"/>
      </rPr>
      <t xml:space="preserve"> (+/- 1 týden) </t>
    </r>
    <r>
      <rPr>
        <b/>
        <sz val="10"/>
        <color theme="1"/>
        <rFont val="Calibri"/>
        <family val="2"/>
        <charset val="238"/>
        <scheme val="minor"/>
      </rPr>
      <t>až do celkového počtu 6 dávek</t>
    </r>
    <r>
      <rPr>
        <sz val="10"/>
        <color theme="1"/>
        <rFont val="Calibri"/>
        <family val="2"/>
        <charset val="238"/>
        <scheme val="minor"/>
      </rPr>
      <t>, pokud nedojde k progresi onemocnění nebo nepřijatelné toxicitě</t>
    </r>
  </si>
  <si>
    <t>jinak už nic</t>
  </si>
  <si>
    <r>
      <t>relevantní kontraindikace dle SPC</t>
    </r>
    <r>
      <rPr>
        <b/>
        <vertAlign val="superscript"/>
        <sz val="9"/>
        <rFont val="Arial"/>
        <family val="2"/>
        <charset val="238"/>
      </rPr>
      <t>2</t>
    </r>
    <r>
      <rPr>
        <b/>
        <sz val="9"/>
        <rFont val="Arial"/>
        <family val="2"/>
        <charset val="238"/>
      </rPr>
      <t xml:space="preserve">                                    </t>
    </r>
    <r>
      <rPr>
        <sz val="9"/>
        <rFont val="Arial"/>
        <family val="2"/>
        <charset val="238"/>
      </rPr>
      <t xml:space="preserve"> (kromě hypersenzitivity na účinnou či pomocné látky)</t>
    </r>
  </si>
  <si>
    <t>● v kombinaci s abirateron-acetátem a prednisonem/ prednisolonem</t>
  </si>
  <si>
    <r>
      <t>další upozornění dle SPC</t>
    </r>
    <r>
      <rPr>
        <b/>
        <vertAlign val="superscript"/>
        <sz val="9"/>
        <rFont val="Arial"/>
        <family val="2"/>
        <charset val="238"/>
      </rPr>
      <t>2</t>
    </r>
    <r>
      <rPr>
        <b/>
        <sz val="9"/>
        <rFont val="Arial"/>
        <family val="2"/>
        <charset val="238"/>
      </rPr>
      <t>, UpToDate</t>
    </r>
    <r>
      <rPr>
        <b/>
        <vertAlign val="superscript"/>
        <sz val="9"/>
        <rFont val="Arial"/>
        <family val="2"/>
        <charset val="238"/>
      </rPr>
      <t>6</t>
    </r>
  </si>
  <si>
    <r>
      <t xml:space="preserve">● </t>
    </r>
    <r>
      <rPr>
        <u/>
        <sz val="10"/>
        <color theme="1"/>
        <rFont val="Calibri"/>
        <family val="2"/>
        <charset val="238"/>
        <scheme val="minor"/>
      </rPr>
      <t>riziko neutropenie</t>
    </r>
    <r>
      <rPr>
        <sz val="10"/>
        <color theme="1"/>
        <rFont val="Calibri"/>
        <family val="2"/>
        <charset val="238"/>
        <scheme val="minor"/>
      </rPr>
      <t xml:space="preserve"> - primární profylaxe G-CSF je doporuč. u pac. s vysoce rizik. klin. příznaky (např. starší pac., špatný výkonnostní stav, neutropenická horečka v anam., rozsáhlé předchozí ozařování, špatný stav výživy, další závažné komorbidity), ● </t>
    </r>
    <r>
      <rPr>
        <u/>
        <sz val="10"/>
        <color theme="1"/>
        <rFont val="Calibri"/>
        <family val="2"/>
        <charset val="238"/>
        <scheme val="minor"/>
      </rPr>
      <t>riziko závažného průjmu,</t>
    </r>
    <r>
      <rPr>
        <sz val="10"/>
        <color theme="1"/>
        <rFont val="Calibri"/>
        <family val="2"/>
        <charset val="238"/>
        <scheme val="minor"/>
      </rPr>
      <t xml:space="preserve"> event. krvácení z GITu (opatně u pac. užív. NSAID, antitrombotika), plicní toxicity (vyšší riziko u pac. s plic. onem. v anamn.) ●  riziko selhání ledvin (opatrně při CrCl &lt;30 ml/min), </t>
    </r>
    <r>
      <rPr>
        <u/>
        <sz val="10"/>
        <color theme="1"/>
        <rFont val="Calibri"/>
        <family val="2"/>
        <charset val="238"/>
        <scheme val="minor"/>
      </rPr>
      <t>periferní neuropatie</t>
    </r>
    <r>
      <rPr>
        <sz val="10"/>
        <color theme="1"/>
        <rFont val="Calibri"/>
        <family val="2"/>
        <charset val="238"/>
        <scheme val="minor"/>
      </rPr>
      <t xml:space="preserve">,  ● inj. obsahuje mj. také polysorbát 80, makrogol a ethanol (v 6ml cca 1,2g) - </t>
    </r>
    <r>
      <rPr>
        <u/>
        <sz val="10"/>
        <color theme="1"/>
        <rFont val="Calibri"/>
        <family val="2"/>
        <charset val="238"/>
        <scheme val="minor"/>
      </rPr>
      <t>před aplikací nutná premedikace</t>
    </r>
    <r>
      <rPr>
        <sz val="10"/>
        <color theme="1"/>
        <rFont val="Calibri"/>
        <family val="2"/>
        <charset val="238"/>
        <scheme val="minor"/>
      </rPr>
      <t xml:space="preserve"> (hlavně během 1. a 2. infuze),  ● nekombinovat se silnými inhibitory/induktory CYP3A</t>
    </r>
  </si>
  <si>
    <r>
      <t xml:space="preserve">● ve studiích měli pac. s méně než 6 kostními metastázami zvýšené riziko zlomenin a nebyl u nich zaznamenán stat. významný přínos pro přežití (analýza předem specif. podskupin rovněž prokázala, že celkové přežití se u pac. s celkovou hodnotou ALP &lt; 220 U/l významně nezlepšilo), ● </t>
    </r>
    <r>
      <rPr>
        <u/>
        <sz val="10"/>
        <color theme="1"/>
        <rFont val="Calibri"/>
        <family val="2"/>
        <charset val="238"/>
        <scheme val="minor"/>
      </rPr>
      <t>riziko útlumu kostní dřeně</t>
    </r>
    <r>
      <rPr>
        <sz val="10"/>
        <color theme="1"/>
        <rFont val="Calibri"/>
        <family val="2"/>
        <charset val="238"/>
        <scheme val="minor"/>
      </rPr>
      <t>, ● pac. s akutním IBD by měl být LP podán pouze po pečlivém vyhodnocení poměru přínos/riziko, ●</t>
    </r>
    <r>
      <rPr>
        <u/>
        <sz val="10"/>
        <color theme="1"/>
        <rFont val="Calibri"/>
        <family val="2"/>
        <charset val="238"/>
        <scheme val="minor"/>
      </rPr>
      <t xml:space="preserve"> zvýšení rizika fraktur kostí</t>
    </r>
    <r>
      <rPr>
        <sz val="10"/>
        <color theme="1"/>
        <rFont val="Calibri"/>
        <family val="2"/>
        <charset val="238"/>
        <scheme val="minor"/>
      </rPr>
      <t xml:space="preserve"> (zejména u pac. s osteoporózou v anam., či s méně jak 6 kostními meta.)</t>
    </r>
  </si>
  <si>
    <r>
      <t xml:space="preserve">● </t>
    </r>
    <r>
      <rPr>
        <u/>
        <sz val="10"/>
        <color theme="1"/>
        <rFont val="Calibri"/>
        <family val="2"/>
        <charset val="238"/>
        <scheme val="minor"/>
      </rPr>
      <t>riziko útlumu kostní dřeně</t>
    </r>
    <r>
      <rPr>
        <sz val="10"/>
        <color theme="1"/>
        <rFont val="Calibri"/>
        <family val="2"/>
        <charset val="238"/>
        <scheme val="minor"/>
      </rPr>
      <t>, ● riziko nefrotoxicity (léčba LP s</t>
    </r>
    <r>
      <rPr>
        <u/>
        <sz val="10"/>
        <color theme="1"/>
        <rFont val="Calibri"/>
        <family val="2"/>
        <charset val="238"/>
        <scheme val="minor"/>
      </rPr>
      <t>e nedoporučuje u pac. s výchozí hodnotou Clcr &lt; 50 ml/min</t>
    </r>
    <r>
      <rPr>
        <sz val="10"/>
        <color theme="1"/>
        <rFont val="Calibri"/>
        <family val="2"/>
        <charset val="238"/>
        <scheme val="minor"/>
      </rPr>
      <t xml:space="preserve"> nebo s onemocněním ledvin v terminálním stádiu)</t>
    </r>
  </si>
  <si>
    <r>
      <t xml:space="preserve">● riziko pneumonitidy, ● </t>
    </r>
    <r>
      <rPr>
        <u/>
        <sz val="10"/>
        <color theme="1"/>
        <rFont val="Calibri"/>
        <family val="2"/>
        <charset val="238"/>
        <scheme val="minor"/>
      </rPr>
      <t>riziko sekundární malignity</t>
    </r>
    <r>
      <rPr>
        <sz val="10"/>
        <color theme="1"/>
        <rFont val="Calibri"/>
        <family val="2"/>
        <charset val="238"/>
        <scheme val="minor"/>
      </rPr>
      <t xml:space="preserve"> (MDS/AML), ● </t>
    </r>
    <r>
      <rPr>
        <u/>
        <sz val="10"/>
        <color theme="1"/>
        <rFont val="Calibri"/>
        <family val="2"/>
        <charset val="238"/>
        <scheme val="minor"/>
      </rPr>
      <t>riziko žilní tromboembolie a plicní embolie</t>
    </r>
    <r>
      <rPr>
        <sz val="10"/>
        <color theme="1"/>
        <rFont val="Calibri"/>
        <family val="2"/>
        <charset val="238"/>
        <scheme val="minor"/>
      </rPr>
      <t xml:space="preserve"> (zvýšené riziko u pac. s tromboembolií v anamnéze), ● riziko hepatotoxicity,   ● </t>
    </r>
    <r>
      <rPr>
        <u/>
        <sz val="10"/>
        <color theme="1"/>
        <rFont val="Calibri"/>
        <family val="2"/>
        <charset val="238"/>
        <scheme val="minor"/>
      </rPr>
      <t>nekombinovat se silnými nebo středně silnými inhibitory/induktory CYP3A</t>
    </r>
    <r>
      <rPr>
        <sz val="10"/>
        <color theme="1"/>
        <rFont val="Calibri"/>
        <family val="2"/>
        <charset val="238"/>
        <scheme val="minor"/>
      </rPr>
      <t>, ● riziko anémie</t>
    </r>
  </si>
  <si>
    <t>dávkové intenzity/ počty cyklů ve studiích</t>
  </si>
  <si>
    <r>
      <rPr>
        <u/>
        <sz val="10"/>
        <rFont val="Calibri"/>
        <family val="2"/>
        <charset val="238"/>
        <scheme val="minor"/>
      </rPr>
      <t>TheraP</t>
    </r>
    <r>
      <rPr>
        <u/>
        <vertAlign val="superscript"/>
        <sz val="10"/>
        <rFont val="Calibri"/>
        <family val="2"/>
        <charset val="238"/>
        <scheme val="minor"/>
      </rPr>
      <t>5</t>
    </r>
    <r>
      <rPr>
        <sz val="10"/>
        <rFont val="Calibri"/>
        <family val="2"/>
        <charset val="238"/>
        <scheme val="minor"/>
      </rPr>
      <t xml:space="preserve">:  </t>
    </r>
    <r>
      <rPr>
        <b/>
        <sz val="10"/>
        <rFont val="Calibri"/>
        <family val="2"/>
        <charset val="238"/>
        <scheme val="minor"/>
      </rPr>
      <t>medián počtu cyklů - 8</t>
    </r>
    <r>
      <rPr>
        <sz val="10"/>
        <rFont val="Calibri"/>
        <family val="2"/>
        <charset val="238"/>
        <scheme val="minor"/>
      </rPr>
      <t xml:space="preserve"> (36% pac. mělo 10 cyklů)</t>
    </r>
  </si>
  <si>
    <r>
      <rPr>
        <u/>
        <sz val="10"/>
        <rFont val="Calibri"/>
        <family val="2"/>
        <charset val="238"/>
        <scheme val="minor"/>
      </rPr>
      <t>TheraP</t>
    </r>
    <r>
      <rPr>
        <u/>
        <vertAlign val="superscript"/>
        <sz val="10"/>
        <rFont val="Calibri"/>
        <family val="2"/>
        <charset val="238"/>
        <scheme val="minor"/>
      </rPr>
      <t>5</t>
    </r>
    <r>
      <rPr>
        <sz val="10"/>
        <rFont val="Calibri"/>
        <family val="2"/>
        <charset val="238"/>
        <scheme val="minor"/>
      </rPr>
      <t xml:space="preserve">:  </t>
    </r>
    <r>
      <rPr>
        <b/>
        <sz val="10"/>
        <rFont val="Calibri"/>
        <family val="2"/>
        <charset val="238"/>
        <scheme val="minor"/>
      </rPr>
      <t>medián počtu dávek - 5</t>
    </r>
    <r>
      <rPr>
        <sz val="10"/>
        <rFont val="Calibri"/>
        <family val="2"/>
        <charset val="238"/>
        <scheme val="minor"/>
      </rPr>
      <t xml:space="preserve"> (CAVE! v této studii byla 1.dávka 8,5 GBq a pak se sníž. o 0,5 GBq!)                                     </t>
    </r>
    <r>
      <rPr>
        <u/>
        <sz val="10"/>
        <rFont val="Calibri"/>
        <family val="2"/>
        <charset val="238"/>
        <scheme val="minor"/>
      </rPr>
      <t>VISION</t>
    </r>
    <r>
      <rPr>
        <u/>
        <vertAlign val="superscript"/>
        <sz val="10"/>
        <rFont val="Calibri"/>
        <family val="2"/>
        <charset val="238"/>
        <scheme val="minor"/>
      </rPr>
      <t>8</t>
    </r>
    <r>
      <rPr>
        <sz val="10"/>
        <rFont val="Calibri"/>
        <family val="2"/>
        <charset val="238"/>
        <scheme val="minor"/>
      </rPr>
      <t xml:space="preserve">: </t>
    </r>
    <r>
      <rPr>
        <b/>
        <sz val="10"/>
        <rFont val="Calibri"/>
        <family val="2"/>
        <charset val="238"/>
        <scheme val="minor"/>
      </rPr>
      <t>medián počtu dávek - 5</t>
    </r>
    <r>
      <rPr>
        <sz val="10"/>
        <rFont val="Calibri"/>
        <family val="2"/>
        <charset val="238"/>
        <scheme val="minor"/>
      </rPr>
      <t xml:space="preserve"> (pac. s min. 1 opožděnou dávkou bylo 18%) </t>
    </r>
  </si>
  <si>
    <r>
      <rPr>
        <b/>
        <sz val="12"/>
        <color theme="1"/>
        <rFont val="Calibri"/>
        <family val="2"/>
        <charset val="238"/>
        <scheme val="minor"/>
      </rPr>
      <t xml:space="preserve">NENÍ        </t>
    </r>
    <r>
      <rPr>
        <b/>
        <sz val="10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k datu 24.1.2024 nebyla pro monoterapii u mCRCP žádost o úhradu ani podána!</t>
    </r>
  </si>
  <si>
    <r>
      <rPr>
        <b/>
        <sz val="12"/>
        <color theme="1"/>
        <rFont val="Calibri"/>
        <family val="2"/>
        <charset val="238"/>
        <scheme val="minor"/>
      </rPr>
      <t xml:space="preserve">NENÍ        </t>
    </r>
    <r>
      <rPr>
        <b/>
        <sz val="10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dle zprávy z 6.12.2023</t>
    </r>
    <r>
      <rPr>
        <b/>
        <vertAlign val="superscript"/>
        <sz val="10"/>
        <color theme="1"/>
        <rFont val="Calibri"/>
        <family val="2"/>
        <charset val="238"/>
        <scheme val="minor"/>
      </rPr>
      <t>3</t>
    </r>
    <r>
      <rPr>
        <b/>
        <sz val="10"/>
        <color theme="1"/>
        <rFont val="Calibri"/>
        <family val="2"/>
        <charset val="238"/>
        <scheme val="minor"/>
      </rPr>
      <t xml:space="preserve"> SUKL nemohl vydat OOP pro radiofarmakum Pluvicto a tak stanovit úhradu, a to z důvodu nepředložení smlouvy se ZP zajišťující akceptovatelný dopad na prostředky veřejného zdrav. pojištění</t>
    </r>
  </si>
  <si>
    <r>
      <rPr>
        <u/>
        <sz val="10"/>
        <rFont val="Calibri"/>
        <family val="2"/>
        <charset val="238"/>
        <scheme val="minor"/>
      </rPr>
      <t>dle strukturovaného podání Lynparza</t>
    </r>
    <r>
      <rPr>
        <u/>
        <vertAlign val="superscript"/>
        <sz val="10"/>
        <rFont val="Calibri"/>
        <family val="2"/>
        <charset val="238"/>
        <scheme val="minor"/>
      </rPr>
      <t>1</t>
    </r>
    <r>
      <rPr>
        <vertAlign val="superscript"/>
        <sz val="10"/>
        <rFont val="Calibri"/>
        <family val="2"/>
        <charset val="238"/>
        <scheme val="minor"/>
      </rPr>
      <t>5</t>
    </r>
    <r>
      <rPr>
        <sz val="10"/>
        <rFont val="Calibri"/>
        <family val="2"/>
        <charset val="238"/>
        <scheme val="minor"/>
      </rPr>
      <t xml:space="preserve"> je počítána </t>
    </r>
    <r>
      <rPr>
        <b/>
        <sz val="10"/>
        <rFont val="Calibri"/>
        <family val="2"/>
        <charset val="238"/>
        <scheme val="minor"/>
      </rPr>
      <t>intenzita dávky 100%</t>
    </r>
  </si>
  <si>
    <r>
      <rPr>
        <u/>
        <sz val="9"/>
        <rFont val="Calibri"/>
        <family val="2"/>
        <charset val="238"/>
        <scheme val="minor"/>
      </rPr>
      <t>Dle studie TheraP</t>
    </r>
    <r>
      <rPr>
        <u/>
        <vertAlign val="superscript"/>
        <sz val="9"/>
        <rFont val="Calibri"/>
        <family val="2"/>
        <charset val="238"/>
        <scheme val="minor"/>
      </rPr>
      <t>5,7</t>
    </r>
    <r>
      <rPr>
        <u/>
        <sz val="9"/>
        <rFont val="Calibri"/>
        <family val="2"/>
        <charset val="238"/>
        <scheme val="minor"/>
      </rPr>
      <t>(srov. s PLUVICTEM</t>
    </r>
    <r>
      <rPr>
        <sz val="9"/>
        <rFont val="Calibri"/>
        <family val="2"/>
        <charset val="238"/>
        <scheme val="minor"/>
      </rPr>
      <t xml:space="preserve">):  </t>
    </r>
    <r>
      <rPr>
        <b/>
        <sz val="9"/>
        <rFont val="Calibri"/>
        <family val="2"/>
        <charset val="238"/>
        <scheme val="minor"/>
      </rPr>
      <t>mPFS (viz pozn. 19) byl 5,1 měs</t>
    </r>
    <r>
      <rPr>
        <sz val="9"/>
        <rFont val="Calibri"/>
        <family val="2"/>
        <charset val="238"/>
        <scheme val="minor"/>
      </rPr>
      <t>.</t>
    </r>
    <r>
      <rPr>
        <b/>
        <sz val="9"/>
        <rFont val="Calibri"/>
        <family val="2"/>
        <charset val="238"/>
        <scheme val="minor"/>
      </rPr>
      <t xml:space="preserve"> - HR pluv./caba. 0,63 [0,46-0,86]</t>
    </r>
    <r>
      <rPr>
        <sz val="9"/>
        <rFont val="Calibri"/>
        <family val="2"/>
        <charset val="238"/>
        <scheme val="minor"/>
      </rPr>
      <t>, rad.mPFS nebyl uveden!, RMST pro PFS byl 5,0 měs. - differ. pluv.-caba. 2,1 měs [p=0,005]  (mOS byl 19,4 měs -HR statist. nevýzn.!, RMST pro OS byl 19,6 měs.-difference stat. nevýznamná!, viz dále pozn. 11)</t>
    </r>
  </si>
  <si>
    <r>
      <rPr>
        <u/>
        <sz val="9"/>
        <rFont val="Calibri"/>
        <family val="2"/>
        <charset val="238"/>
        <scheme val="minor"/>
      </rPr>
      <t>Dle studie TheraP</t>
    </r>
    <r>
      <rPr>
        <u/>
        <vertAlign val="superscript"/>
        <sz val="9"/>
        <rFont val="Calibri"/>
        <family val="2"/>
        <charset val="238"/>
        <scheme val="minor"/>
      </rPr>
      <t>5,7</t>
    </r>
    <r>
      <rPr>
        <u/>
        <sz val="9"/>
        <rFont val="Calibri"/>
        <family val="2"/>
        <charset val="238"/>
        <scheme val="minor"/>
      </rPr>
      <t>(srov. s kabazit.</t>
    </r>
    <r>
      <rPr>
        <sz val="9"/>
        <rFont val="Calibri"/>
        <family val="2"/>
        <charset val="238"/>
        <scheme val="minor"/>
      </rPr>
      <t xml:space="preserve">):  </t>
    </r>
    <r>
      <rPr>
        <b/>
        <sz val="9"/>
        <rFont val="Calibri"/>
        <family val="2"/>
        <charset val="238"/>
        <scheme val="minor"/>
      </rPr>
      <t xml:space="preserve">mPFS (viz pozn. 19) byl 5,1 měs. - HR pluv./caba. 0,63 [0,46-0,86], </t>
    </r>
    <r>
      <rPr>
        <sz val="9"/>
        <rFont val="Calibri"/>
        <family val="2"/>
        <charset val="238"/>
        <scheme val="minor"/>
      </rPr>
      <t>rad.mPFS nebyl uveden!,</t>
    </r>
    <r>
      <rPr>
        <b/>
        <sz val="9"/>
        <rFont val="Calibri"/>
        <family val="2"/>
        <charset val="238"/>
        <scheme val="minor"/>
      </rPr>
      <t xml:space="preserve"> </t>
    </r>
    <r>
      <rPr>
        <sz val="9"/>
        <rFont val="Calibri"/>
        <family val="2"/>
        <charset val="238"/>
        <scheme val="minor"/>
      </rPr>
      <t xml:space="preserve">RMST pro PFS byl 7,1 měs. - differ. pluv.-caba. 2,1 měs [p=0,005] </t>
    </r>
    <r>
      <rPr>
        <b/>
        <sz val="9"/>
        <rFont val="Calibri"/>
        <family val="2"/>
        <charset val="238"/>
        <scheme val="minor"/>
      </rPr>
      <t xml:space="preserve"> </t>
    </r>
    <r>
      <rPr>
        <sz val="9"/>
        <rFont val="Calibri"/>
        <family val="2"/>
        <charset val="238"/>
        <scheme val="minor"/>
      </rPr>
      <t xml:space="preserve">(mOS byl 16,4 měs -HR stat. nevýzn.!, RMST pro OS byl 19,1 měs.-differ. stat.nevýzn.!, viz dále pozn. 11).            </t>
    </r>
    <r>
      <rPr>
        <u/>
        <sz val="9"/>
        <rFont val="Calibri"/>
        <family val="2"/>
        <charset val="238"/>
        <scheme val="minor"/>
      </rPr>
      <t>VISION</t>
    </r>
    <r>
      <rPr>
        <u/>
        <vertAlign val="superscript"/>
        <sz val="9"/>
        <rFont val="Calibri"/>
        <family val="2"/>
        <charset val="238"/>
        <scheme val="minor"/>
      </rPr>
      <t>8</t>
    </r>
    <r>
      <rPr>
        <u/>
        <sz val="9"/>
        <rFont val="Calibri"/>
        <family val="2"/>
        <charset val="238"/>
        <scheme val="minor"/>
      </rPr>
      <t xml:space="preserve"> (srov. pluv.+SOC se SOC</t>
    </r>
    <r>
      <rPr>
        <u/>
        <vertAlign val="superscript"/>
        <sz val="9"/>
        <rFont val="Calibri"/>
        <family val="2"/>
        <charset val="238"/>
        <scheme val="minor"/>
      </rPr>
      <t>9</t>
    </r>
    <r>
      <rPr>
        <u/>
        <sz val="9"/>
        <rFont val="Calibri"/>
        <family val="2"/>
        <charset val="238"/>
        <scheme val="minor"/>
      </rPr>
      <t>, CAVE! 42% pac. mělo už předch. kabaz. jako 2. taxan!)</t>
    </r>
    <r>
      <rPr>
        <sz val="9"/>
        <rFont val="Calibri"/>
        <family val="2"/>
        <charset val="238"/>
        <scheme val="minor"/>
      </rPr>
      <t xml:space="preserve">: </t>
    </r>
    <r>
      <rPr>
        <b/>
        <sz val="9"/>
        <rFont val="Calibri"/>
        <family val="2"/>
        <charset val="238"/>
        <scheme val="minor"/>
      </rPr>
      <t>rad.mPFS byl 8,7 měs. - HR pluv.+SOC/SOC 0,40 [0,29-0,57], CAVE! HR bylo nižší u pac. jen s 1 předch. taxanem, s 2 a více předch. ARPI, u pac. bez ARPI v SOC!</t>
    </r>
    <r>
      <rPr>
        <b/>
        <vertAlign val="superscript"/>
        <sz val="9"/>
        <rFont val="Calibri"/>
        <family val="2"/>
        <charset val="238"/>
        <scheme val="minor"/>
      </rPr>
      <t>22</t>
    </r>
    <r>
      <rPr>
        <sz val="9"/>
        <rFont val="Calibri"/>
        <family val="2"/>
        <charset val="238"/>
        <scheme val="minor"/>
      </rPr>
      <t xml:space="preserve">  (mOS byl 15,3 měs., viz dále pozn. 20)</t>
    </r>
  </si>
  <si>
    <r>
      <rPr>
        <u/>
        <sz val="10"/>
        <rFont val="Calibri"/>
        <family val="2"/>
        <charset val="238"/>
        <scheme val="minor"/>
      </rPr>
      <t>Dle SPC</t>
    </r>
    <r>
      <rPr>
        <u/>
        <vertAlign val="superscript"/>
        <sz val="10"/>
        <rFont val="Calibri"/>
        <family val="2"/>
        <charset val="238"/>
        <scheme val="minor"/>
      </rPr>
      <t>2</t>
    </r>
    <r>
      <rPr>
        <sz val="10"/>
        <rFont val="Calibri"/>
        <family val="2"/>
        <charset val="238"/>
        <scheme val="minor"/>
      </rPr>
      <t>: doporuč. dávka je 25 mg/m</t>
    </r>
    <r>
      <rPr>
        <vertAlign val="superscript"/>
        <sz val="10"/>
        <rFont val="Calibri"/>
        <family val="2"/>
        <charset val="238"/>
        <scheme val="minor"/>
      </rPr>
      <t>2</t>
    </r>
    <r>
      <rPr>
        <sz val="10"/>
        <rFont val="Calibri"/>
        <family val="2"/>
        <charset val="238"/>
        <scheme val="minor"/>
      </rPr>
      <t xml:space="preserve"> podávaná (formou 1 hod. i.v. infuze) každé 3 týdny v komb. s 10 mg prednisonu/ prednisolonu denně p.o. po celou dobu léčby.                                                                      </t>
    </r>
    <r>
      <rPr>
        <u/>
        <sz val="10"/>
        <rFont val="Calibri"/>
        <family val="2"/>
        <charset val="238"/>
        <scheme val="minor"/>
      </rPr>
      <t>Dle studie TheraP</t>
    </r>
    <r>
      <rPr>
        <u/>
        <vertAlign val="superscript"/>
        <sz val="10"/>
        <rFont val="Calibri"/>
        <family val="2"/>
        <charset val="238"/>
        <scheme val="minor"/>
      </rPr>
      <t>5</t>
    </r>
    <r>
      <rPr>
        <u/>
        <sz val="10"/>
        <rFont val="Calibri"/>
        <family val="2"/>
        <charset val="238"/>
        <scheme val="minor"/>
      </rPr>
      <t>(srov. s PLUVICTEM)</t>
    </r>
    <r>
      <rPr>
        <sz val="10"/>
        <rFont val="Calibri"/>
        <family val="2"/>
        <charset val="238"/>
        <scheme val="minor"/>
      </rPr>
      <t xml:space="preserve">:  </t>
    </r>
    <r>
      <rPr>
        <b/>
        <sz val="10"/>
        <rFont val="Calibri"/>
        <family val="2"/>
        <charset val="238"/>
        <scheme val="minor"/>
      </rPr>
      <t>20 mg/ m</t>
    </r>
    <r>
      <rPr>
        <b/>
        <vertAlign val="superscript"/>
        <sz val="10"/>
        <rFont val="Calibri"/>
        <family val="2"/>
        <charset val="238"/>
        <scheme val="minor"/>
      </rPr>
      <t>2</t>
    </r>
    <r>
      <rPr>
        <b/>
        <sz val="10"/>
        <rFont val="Calibri"/>
        <family val="2"/>
        <charset val="238"/>
        <scheme val="minor"/>
      </rPr>
      <t xml:space="preserve"> podávaná jako monoterapie každé 3 týdny, max. 10 cyklů.  </t>
    </r>
    <r>
      <rPr>
        <b/>
        <u/>
        <sz val="10"/>
        <rFont val="Calibri"/>
        <family val="2"/>
        <charset val="238"/>
        <scheme val="minor"/>
      </rPr>
      <t xml:space="preserve"> CAVE! viz také níže pozn. 23!</t>
    </r>
  </si>
  <si>
    <r>
      <t xml:space="preserve">Podíl pacientů, kteří </t>
    </r>
    <r>
      <rPr>
        <b/>
        <sz val="10"/>
        <rFont val="Calibri"/>
        <family val="2"/>
        <charset val="238"/>
        <scheme val="minor"/>
      </rPr>
      <t>dokončili všech 6 plánovaných cyklů léčby</t>
    </r>
    <r>
      <rPr>
        <sz val="10"/>
        <rFont val="Calibri"/>
        <family val="2"/>
        <charset val="238"/>
        <scheme val="minor"/>
      </rPr>
      <t>, byl ve studiích podobný (</t>
    </r>
    <r>
      <rPr>
        <b/>
        <sz val="10"/>
        <rFont val="Calibri"/>
        <family val="2"/>
        <charset val="238"/>
        <scheme val="minor"/>
      </rPr>
      <t xml:space="preserve">59 % </t>
    </r>
    <r>
      <rPr>
        <sz val="10"/>
        <rFont val="Calibri"/>
        <family val="2"/>
        <charset val="238"/>
        <scheme val="minor"/>
      </rPr>
      <t xml:space="preserve">pro REASSURE a </t>
    </r>
    <r>
      <rPr>
        <b/>
        <sz val="10"/>
        <rFont val="Calibri"/>
        <family val="2"/>
        <charset val="238"/>
        <scheme val="minor"/>
      </rPr>
      <t>58 %</t>
    </r>
    <r>
      <rPr>
        <sz val="10"/>
        <rFont val="Calibri"/>
        <family val="2"/>
        <charset val="238"/>
        <scheme val="minor"/>
      </rPr>
      <t xml:space="preserve"> pro ALSYMPCA)</t>
    </r>
    <r>
      <rPr>
        <vertAlign val="superscript"/>
        <sz val="10"/>
        <rFont val="Calibri"/>
        <family val="2"/>
        <charset val="238"/>
        <scheme val="minor"/>
      </rPr>
      <t>27</t>
    </r>
    <r>
      <rPr>
        <sz val="10"/>
        <rFont val="Calibri"/>
        <family val="2"/>
        <charset val="238"/>
        <scheme val="minor"/>
      </rPr>
      <t>.</t>
    </r>
  </si>
  <si>
    <r>
      <rPr>
        <u/>
        <sz val="9"/>
        <rFont val="Calibri"/>
        <family val="2"/>
        <charset val="238"/>
        <scheme val="minor"/>
      </rPr>
      <t>Dle studie PROfound</t>
    </r>
    <r>
      <rPr>
        <u/>
        <vertAlign val="superscript"/>
        <sz val="9"/>
        <rFont val="Calibri"/>
        <family val="2"/>
        <charset val="238"/>
        <scheme val="minor"/>
      </rPr>
      <t xml:space="preserve">14 </t>
    </r>
    <r>
      <rPr>
        <b/>
        <u/>
        <sz val="9"/>
        <rFont val="Calibri"/>
        <family val="2"/>
        <charset val="238"/>
        <scheme val="minor"/>
      </rPr>
      <t xml:space="preserve">pac. s BRCA1/2 alterací - </t>
    </r>
    <r>
      <rPr>
        <b/>
        <u/>
        <sz val="9"/>
        <color rgb="FFFF0000"/>
        <rFont val="Calibri"/>
        <family val="2"/>
        <charset val="238"/>
        <scheme val="minor"/>
      </rPr>
      <t>CAVE! má to 8-13% pac. s mCRPC!</t>
    </r>
    <r>
      <rPr>
        <u/>
        <vertAlign val="superscript"/>
        <sz val="9"/>
        <rFont val="Calibri"/>
        <family val="2"/>
        <charset val="238"/>
        <scheme val="minor"/>
      </rPr>
      <t xml:space="preserve"> </t>
    </r>
    <r>
      <rPr>
        <u/>
        <sz val="9"/>
        <rFont val="Calibri"/>
        <family val="2"/>
        <charset val="238"/>
        <scheme val="minor"/>
      </rPr>
      <t>(srov. s enzal./ abirat., tj. NHA</t>
    </r>
    <r>
      <rPr>
        <u/>
        <vertAlign val="superscript"/>
        <sz val="9"/>
        <rFont val="Calibri"/>
        <family val="2"/>
        <charset val="238"/>
        <scheme val="minor"/>
      </rPr>
      <t>16</t>
    </r>
    <r>
      <rPr>
        <u/>
        <sz val="9"/>
        <rFont val="Calibri"/>
        <family val="2"/>
        <charset val="238"/>
        <scheme val="minor"/>
      </rPr>
      <t>)</t>
    </r>
    <r>
      <rPr>
        <sz val="9"/>
        <rFont val="Calibri"/>
        <family val="2"/>
        <charset val="238"/>
        <scheme val="minor"/>
      </rPr>
      <t xml:space="preserve">: </t>
    </r>
    <r>
      <rPr>
        <b/>
        <sz val="9"/>
        <rFont val="Calibri"/>
        <family val="2"/>
        <charset val="238"/>
        <scheme val="minor"/>
      </rPr>
      <t>rad.mPFS</t>
    </r>
    <r>
      <rPr>
        <sz val="9"/>
        <rFont val="Calibri"/>
        <family val="2"/>
        <charset val="238"/>
        <scheme val="minor"/>
      </rPr>
      <t xml:space="preserve"> pro podsk. také již taxanem léčení byl </t>
    </r>
    <r>
      <rPr>
        <b/>
        <sz val="9"/>
        <rFont val="Calibri"/>
        <family val="2"/>
        <charset val="238"/>
        <scheme val="minor"/>
      </rPr>
      <t xml:space="preserve">9,0 měs. - HR olap./NHA 0,20 [0,12-0,34] </t>
    </r>
    <r>
      <rPr>
        <sz val="9"/>
        <rFont val="Calibri"/>
        <family val="2"/>
        <charset val="238"/>
        <scheme val="minor"/>
      </rPr>
      <t xml:space="preserve"> (mOS byl 17,4 měs., viz dále pozn. 21)</t>
    </r>
  </si>
  <si>
    <r>
      <rPr>
        <b/>
        <u/>
        <sz val="9"/>
        <rFont val="Calibri"/>
        <family val="2"/>
        <charset val="238"/>
        <scheme val="minor"/>
      </rPr>
      <t>CAVE! reportováno jen OS ze studie ALSYMPCA</t>
    </r>
    <r>
      <rPr>
        <b/>
        <u/>
        <vertAlign val="superscript"/>
        <sz val="9"/>
        <rFont val="Calibri"/>
        <family val="2"/>
        <charset val="238"/>
        <scheme val="minor"/>
      </rPr>
      <t>25,26</t>
    </r>
    <r>
      <rPr>
        <sz val="9"/>
        <rFont val="Calibri"/>
        <family val="2"/>
        <charset val="238"/>
        <scheme val="minor"/>
      </rPr>
      <t>(</t>
    </r>
    <r>
      <rPr>
        <u/>
        <sz val="9"/>
        <rFont val="Calibri"/>
        <family val="2"/>
        <charset val="238"/>
        <scheme val="minor"/>
      </rPr>
      <t>jen pac. se symptom. kost. metas. a žádné viscer. meta.</t>
    </r>
    <r>
      <rPr>
        <b/>
        <u/>
        <sz val="9"/>
        <color rgb="FFFF0000"/>
        <rFont val="Calibri"/>
        <family val="2"/>
        <charset val="238"/>
        <scheme val="minor"/>
      </rPr>
      <t>(viz pozn. 29)</t>
    </r>
    <r>
      <rPr>
        <u/>
        <sz val="9"/>
        <rFont val="Calibri"/>
        <family val="2"/>
        <charset val="238"/>
        <scheme val="minor"/>
      </rPr>
      <t>, v progresi po 2 předch. liniích syst. léčby mCRPC (jiné než analogy LHRH) nebo nevhodné pro jakoukoli (v 2013!) syst. léčbu mCRPC - srov. s placeb.</t>
    </r>
    <r>
      <rPr>
        <sz val="9"/>
        <rFont val="Calibri"/>
        <family val="2"/>
        <charset val="238"/>
        <scheme val="minor"/>
      </rPr>
      <t xml:space="preserve">): mOS bylo 14,9 měs.  </t>
    </r>
    <r>
      <rPr>
        <b/>
        <u/>
        <sz val="9"/>
        <rFont val="Calibri"/>
        <family val="2"/>
        <charset val="238"/>
        <scheme val="minor"/>
      </rPr>
      <t>Novější RWD study REASSURE</t>
    </r>
    <r>
      <rPr>
        <b/>
        <u/>
        <vertAlign val="superscript"/>
        <sz val="9"/>
        <rFont val="Calibri"/>
        <family val="2"/>
        <charset val="238"/>
        <scheme val="minor"/>
      </rPr>
      <t>27</t>
    </r>
    <r>
      <rPr>
        <b/>
        <u/>
        <sz val="9"/>
        <rFont val="Calibri"/>
        <family val="2"/>
        <charset val="238"/>
        <scheme val="minor"/>
      </rPr>
      <t>také jen OS (61% pac. mělo předch syst. léčbu, hlavně docet a NHA</t>
    </r>
    <r>
      <rPr>
        <b/>
        <sz val="9"/>
        <rFont val="Calibri"/>
        <family val="2"/>
        <charset val="238"/>
        <scheme val="minor"/>
      </rPr>
      <t>)</t>
    </r>
    <r>
      <rPr>
        <sz val="9"/>
        <rFont val="Calibri"/>
        <family val="2"/>
        <charset val="238"/>
        <scheme val="minor"/>
      </rPr>
      <t xml:space="preserve">: mOS byl 15,6 měs. - viz dále pozn. 28.                                                </t>
    </r>
    <r>
      <rPr>
        <b/>
        <sz val="9"/>
        <color rgb="FFFF0000"/>
        <rFont val="Calibri"/>
        <family val="2"/>
        <charset val="238"/>
        <scheme val="minor"/>
      </rPr>
      <t>Dle NMA</t>
    </r>
    <r>
      <rPr>
        <b/>
        <vertAlign val="superscript"/>
        <sz val="9"/>
        <color rgb="FFFF0000"/>
        <rFont val="Calibri"/>
        <family val="2"/>
        <charset val="238"/>
        <scheme val="minor"/>
      </rPr>
      <t>31</t>
    </r>
    <r>
      <rPr>
        <b/>
        <sz val="9"/>
        <color rgb="FFFF0000"/>
        <rFont val="Calibri"/>
        <family val="2"/>
        <charset val="238"/>
        <scheme val="minor"/>
      </rPr>
      <t xml:space="preserve"> je odhadované HR pro OS mezi kabazit. 25 mg/ m</t>
    </r>
    <r>
      <rPr>
        <b/>
        <vertAlign val="superscript"/>
        <sz val="9"/>
        <color rgb="FFFF0000"/>
        <rFont val="Calibri"/>
        <family val="2"/>
        <charset val="238"/>
        <scheme val="minor"/>
      </rPr>
      <t>2</t>
    </r>
    <r>
      <rPr>
        <b/>
        <sz val="9"/>
        <color rgb="FFFF0000"/>
        <rFont val="Calibri"/>
        <family val="2"/>
        <charset val="238"/>
        <scheme val="minor"/>
      </rPr>
      <t xml:space="preserve">  a xofig. 0,99  [0,73-1,34]</t>
    </r>
  </si>
  <si>
    <r>
      <t>cena jen za samotný LP za 1 cyklus, vč. administ.</t>
    </r>
    <r>
      <rPr>
        <b/>
        <vertAlign val="superscript"/>
        <sz val="9"/>
        <rFont val="Arial"/>
        <family val="2"/>
        <charset val="238"/>
      </rPr>
      <t xml:space="preserve">10  </t>
    </r>
    <r>
      <rPr>
        <b/>
        <sz val="9"/>
        <rFont val="Arial"/>
        <family val="2"/>
        <charset val="238"/>
      </rPr>
      <t xml:space="preserve">                                      </t>
    </r>
  </si>
  <si>
    <r>
      <t xml:space="preserve">údaje o PFS vč. 95% CI pro HR u PFS (OS) ve studiích u pac. s mCRPC -                                                        </t>
    </r>
    <r>
      <rPr>
        <u/>
        <sz val="9"/>
        <rFont val="Arial"/>
        <family val="2"/>
        <charset val="238"/>
      </rPr>
      <t xml:space="preserve">pro definici RMST </t>
    </r>
    <r>
      <rPr>
        <sz val="9"/>
        <rFont val="Arial"/>
        <family val="2"/>
        <charset val="238"/>
      </rPr>
      <t xml:space="preserve">viz pozn. 12, </t>
    </r>
    <r>
      <rPr>
        <u/>
        <sz val="9"/>
        <rFont val="Arial"/>
        <family val="2"/>
        <charset val="238"/>
      </rPr>
      <t>TheraP</t>
    </r>
    <r>
      <rPr>
        <u/>
        <vertAlign val="superscript"/>
        <sz val="9"/>
        <rFont val="Arial"/>
        <family val="2"/>
        <charset val="238"/>
      </rPr>
      <t>5</t>
    </r>
    <r>
      <rPr>
        <vertAlign val="superscript"/>
        <sz val="9"/>
        <rFont val="Arial"/>
        <family val="2"/>
        <charset val="238"/>
      </rPr>
      <t xml:space="preserve"> </t>
    </r>
    <r>
      <rPr>
        <sz val="9"/>
        <rFont val="Arial"/>
        <family val="2"/>
        <charset val="238"/>
      </rPr>
      <t>(všichni pac. měli docetaxel, 91% mělo také NHA</t>
    </r>
    <r>
      <rPr>
        <vertAlign val="superscript"/>
        <sz val="9"/>
        <rFont val="Arial"/>
        <family val="2"/>
        <charset val="238"/>
      </rPr>
      <t>16</t>
    </r>
    <r>
      <rPr>
        <sz val="9"/>
        <rFont val="Arial"/>
        <family val="2"/>
        <charset val="238"/>
      </rPr>
      <t xml:space="preserve">), </t>
    </r>
    <r>
      <rPr>
        <u/>
        <sz val="9"/>
        <rFont val="Arial"/>
        <family val="2"/>
        <charset val="238"/>
      </rPr>
      <t>PROfound</t>
    </r>
    <r>
      <rPr>
        <u/>
        <vertAlign val="superscript"/>
        <sz val="9"/>
        <rFont val="Arial"/>
        <family val="2"/>
        <charset val="238"/>
      </rPr>
      <t>14</t>
    </r>
    <r>
      <rPr>
        <sz val="9"/>
        <rFont val="Arial"/>
        <family val="2"/>
        <charset val="238"/>
      </rPr>
      <t xml:space="preserve"> (všicni pac. měli alteraci BRCA1/2 a progredovali na NHA</t>
    </r>
    <r>
      <rPr>
        <vertAlign val="superscript"/>
        <sz val="9"/>
        <rFont val="Arial"/>
        <family val="2"/>
        <charset val="238"/>
      </rPr>
      <t>16</t>
    </r>
    <r>
      <rPr>
        <sz val="9"/>
        <rFont val="Arial"/>
        <family val="2"/>
        <charset val="238"/>
      </rPr>
      <t xml:space="preserve">), </t>
    </r>
    <r>
      <rPr>
        <u/>
        <sz val="9"/>
        <rFont val="Arial"/>
        <family val="2"/>
        <charset val="238"/>
      </rPr>
      <t>VISION8</t>
    </r>
    <r>
      <rPr>
        <sz val="9"/>
        <rFont val="Arial"/>
        <family val="2"/>
        <charset val="238"/>
      </rPr>
      <t>(cca všichni pac. měli docetaxel a cca 42% i 2. taxan kabaz., 100% mělo také NHA</t>
    </r>
    <r>
      <rPr>
        <vertAlign val="superscript"/>
        <sz val="9"/>
        <rFont val="Arial"/>
        <family val="2"/>
        <charset val="238"/>
      </rPr>
      <t>16</t>
    </r>
    <r>
      <rPr>
        <sz val="9"/>
        <rFont val="Arial"/>
        <family val="2"/>
        <charset val="238"/>
      </rPr>
      <t>)</t>
    </r>
  </si>
  <si>
    <r>
      <t xml:space="preserve">poměr nákladů za léčbu                   </t>
    </r>
    <r>
      <rPr>
        <i/>
        <sz val="9"/>
        <rFont val="Arial"/>
        <family val="2"/>
        <charset val="238"/>
      </rPr>
      <t xml:space="preserve"> (vč. dalších nákladů</t>
    </r>
    <r>
      <rPr>
        <i/>
        <vertAlign val="superscript"/>
        <sz val="9"/>
        <rFont val="Arial"/>
        <family val="2"/>
        <charset val="238"/>
      </rPr>
      <t>10</t>
    </r>
    <r>
      <rPr>
        <i/>
        <sz val="9"/>
        <rFont val="Arial"/>
        <family val="2"/>
        <charset val="238"/>
      </rPr>
      <t>)</t>
    </r>
  </si>
  <si>
    <r>
      <t xml:space="preserve">cena za léčbu 10 pacientů/rok                     </t>
    </r>
    <r>
      <rPr>
        <sz val="9"/>
        <rFont val="Arial"/>
        <family val="2"/>
        <charset val="238"/>
      </rPr>
      <t xml:space="preserve"> (vč. dalších nákladů</t>
    </r>
    <r>
      <rPr>
        <vertAlign val="superscript"/>
        <sz val="9"/>
        <rFont val="Arial"/>
        <family val="2"/>
        <charset val="238"/>
      </rPr>
      <t>10</t>
    </r>
    <r>
      <rPr>
        <sz val="9"/>
        <rFont val="Arial"/>
        <family val="2"/>
        <charset val="238"/>
      </rPr>
      <t>)</t>
    </r>
  </si>
  <si>
    <r>
      <rPr>
        <b/>
        <sz val="9"/>
        <rFont val="Arial"/>
        <family val="2"/>
        <charset val="238"/>
      </rPr>
      <t xml:space="preserve">dopad do rozpočtu za 10 pacientů/rok </t>
    </r>
    <r>
      <rPr>
        <sz val="9"/>
        <rFont val="Arial"/>
        <family val="2"/>
        <charset val="238"/>
      </rPr>
      <t>(vč. dalších nákladů</t>
    </r>
    <r>
      <rPr>
        <vertAlign val="superscript"/>
        <sz val="9"/>
        <rFont val="Arial"/>
        <family val="2"/>
        <charset val="238"/>
      </rPr>
      <t>10</t>
    </r>
    <r>
      <rPr>
        <sz val="9"/>
        <rFont val="Arial"/>
        <family val="2"/>
        <charset val="238"/>
      </rPr>
      <t>)</t>
    </r>
    <r>
      <rPr>
        <b/>
        <sz val="9"/>
        <rFont val="Arial"/>
        <family val="2"/>
        <charset val="238"/>
      </rPr>
      <t xml:space="preserve"> při mixu "nahrazovaných" pac. 10% LYNP.,10% XOFI. a 80% cabaz. </t>
    </r>
    <r>
      <rPr>
        <b/>
        <u/>
        <sz val="9"/>
        <rFont val="Arial"/>
        <family val="2"/>
        <charset val="238"/>
      </rPr>
      <t>(kladná hodnota = náklady navíc)</t>
    </r>
  </si>
  <si>
    <r>
      <t>cena za léčbu 1 pac. do progrese, vč. dalších nákladů</t>
    </r>
    <r>
      <rPr>
        <b/>
        <vertAlign val="superscript"/>
        <sz val="9"/>
        <rFont val="Arial"/>
        <family val="2"/>
        <charset val="238"/>
      </rPr>
      <t xml:space="preserve">10  </t>
    </r>
    <r>
      <rPr>
        <b/>
        <sz val="9"/>
        <rFont val="Arial"/>
        <family val="2"/>
        <charset val="238"/>
      </rPr>
      <t xml:space="preserve">                               (1 měsíc = 4,35 týdne)       </t>
    </r>
  </si>
  <si>
    <r>
      <rPr>
        <b/>
        <sz val="9"/>
        <rFont val="Arial"/>
        <family val="2"/>
        <charset val="238"/>
      </rPr>
      <t xml:space="preserve">dopad do rozpočtu za 10 pacientů/rok </t>
    </r>
    <r>
      <rPr>
        <sz val="9"/>
        <rFont val="Arial"/>
        <family val="2"/>
        <charset val="238"/>
      </rPr>
      <t>(vč. dalších nákladů</t>
    </r>
    <r>
      <rPr>
        <vertAlign val="superscript"/>
        <sz val="9"/>
        <rFont val="Arial"/>
        <family val="2"/>
        <charset val="238"/>
      </rPr>
      <t>10</t>
    </r>
    <r>
      <rPr>
        <sz val="9"/>
        <rFont val="Arial"/>
        <family val="2"/>
        <charset val="238"/>
      </rPr>
      <t>)</t>
    </r>
    <r>
      <rPr>
        <b/>
        <sz val="9"/>
        <rFont val="Arial"/>
        <family val="2"/>
        <charset val="238"/>
      </rPr>
      <t xml:space="preserve"> při mixu "nahrazovaných" pac. 10% LYNP.,50% XOFI. a 40% cabaz. </t>
    </r>
    <r>
      <rPr>
        <b/>
        <u/>
        <sz val="9"/>
        <rFont val="Arial"/>
        <family val="2"/>
        <charset val="238"/>
      </rPr>
      <t>(kladná hodnota = náklady navíc)</t>
    </r>
  </si>
  <si>
    <r>
      <rPr>
        <sz val="11"/>
        <color theme="1"/>
        <rFont val="Calibri"/>
        <family val="2"/>
        <charset val="238"/>
      </rPr>
      <t>●</t>
    </r>
    <r>
      <rPr>
        <sz val="8.8000000000000007"/>
        <color theme="1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</rPr>
      <t>p</t>
    </r>
    <r>
      <rPr>
        <sz val="11"/>
        <color theme="1"/>
        <rFont val="Calibri"/>
        <family val="2"/>
        <charset val="238"/>
        <scheme val="minor"/>
      </rPr>
      <t>očet neutrofilů nižší než 1500/mm</t>
    </r>
    <r>
      <rPr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>,                                  ● těžká porucha funkce jater (celkový bilirubin &gt; 3 x ULN)</t>
    </r>
  </si>
  <si>
    <r>
      <rPr>
        <b/>
        <sz val="10"/>
        <color theme="1"/>
        <rFont val="Calibri"/>
        <family val="2"/>
        <charset val="238"/>
        <scheme val="minor"/>
      </rPr>
      <t xml:space="preserve">kabazitaxel </t>
    </r>
    <r>
      <rPr>
        <sz val="10"/>
        <color theme="1"/>
        <rFont val="Calibri"/>
        <family val="2"/>
        <charset val="238"/>
        <scheme val="minor"/>
      </rPr>
      <t>(EVER Pharma)</t>
    </r>
  </si>
  <si>
    <r>
      <rPr>
        <b/>
        <sz val="10"/>
        <color theme="1"/>
        <rFont val="Calibri"/>
        <family val="2"/>
        <charset val="238"/>
        <scheme val="minor"/>
      </rPr>
      <t xml:space="preserve">olaparib </t>
    </r>
    <r>
      <rPr>
        <sz val="10"/>
        <color theme="1"/>
        <rFont val="Calibri"/>
        <family val="2"/>
        <charset val="238"/>
        <scheme val="minor"/>
      </rPr>
      <t>(AstraZeneca)</t>
    </r>
  </si>
  <si>
    <r>
      <rPr>
        <b/>
        <sz val="10"/>
        <color theme="1"/>
        <rFont val="Calibri"/>
        <family val="2"/>
        <charset val="238"/>
        <scheme val="minor"/>
      </rPr>
      <t>radium-223 dichlorid</t>
    </r>
    <r>
      <rPr>
        <sz val="10"/>
        <color theme="1"/>
        <rFont val="Calibri"/>
        <family val="2"/>
        <charset val="238"/>
        <scheme val="minor"/>
      </rPr>
      <t xml:space="preserve"> (Bayer)</t>
    </r>
  </si>
  <si>
    <r>
      <rPr>
        <b/>
        <sz val="10"/>
        <color theme="1"/>
        <rFont val="Calibri"/>
        <family val="2"/>
        <charset val="238"/>
        <scheme val="minor"/>
      </rPr>
      <t>lutecium-177 vipivotid tetraxetan</t>
    </r>
    <r>
      <rPr>
        <sz val="10"/>
        <color theme="1"/>
        <rFont val="Calibri"/>
        <family val="2"/>
        <charset val="238"/>
        <scheme val="minor"/>
      </rPr>
      <t xml:space="preserve"> (Novartis)</t>
    </r>
  </si>
  <si>
    <r>
      <t xml:space="preserve">u dosp. pac. s mCRPC, </t>
    </r>
    <r>
      <rPr>
        <b/>
        <sz val="10"/>
        <color theme="1"/>
        <rFont val="Calibri"/>
        <family val="2"/>
        <charset val="238"/>
        <scheme val="minor"/>
      </rPr>
      <t>symptom. metast. v kostech a bez známých viscer. metastáz</t>
    </r>
    <r>
      <rPr>
        <sz val="10"/>
        <color theme="1"/>
        <rFont val="Calibri"/>
        <family val="2"/>
        <charset val="238"/>
        <scheme val="minor"/>
      </rPr>
      <t xml:space="preserve">, jejichž onem. progreduje </t>
    </r>
    <r>
      <rPr>
        <b/>
        <sz val="10"/>
        <color theme="1"/>
        <rFont val="Calibri"/>
        <family val="2"/>
        <charset val="238"/>
        <scheme val="minor"/>
      </rPr>
      <t>po nejméně 2 předch. liniích syst. léčby mCRP</t>
    </r>
    <r>
      <rPr>
        <sz val="10"/>
        <color theme="1"/>
        <rFont val="Calibri"/>
        <family val="2"/>
        <charset val="238"/>
        <scheme val="minor"/>
      </rPr>
      <t xml:space="preserve">C (jiné než analogy LHRH) </t>
    </r>
    <r>
      <rPr>
        <b/>
        <sz val="10"/>
        <color theme="1"/>
        <rFont val="Calibri"/>
        <family val="2"/>
        <charset val="238"/>
        <scheme val="minor"/>
      </rPr>
      <t>nebo kteří nejsou způsobilí pro žádnou dostupnou syst. léčbu</t>
    </r>
    <r>
      <rPr>
        <sz val="10"/>
        <color theme="1"/>
        <rFont val="Calibri"/>
        <family val="2"/>
        <charset val="238"/>
        <scheme val="minor"/>
      </rPr>
      <t xml:space="preserve"> mCRPC </t>
    </r>
  </si>
  <si>
    <r>
      <t xml:space="preserve">v kombinaci s prednisonem nebo prednisolonem k léčbě dospělých pac. s mCRCP </t>
    </r>
    <r>
      <rPr>
        <b/>
        <sz val="10"/>
        <color theme="1"/>
        <rFont val="Calibri"/>
        <family val="2"/>
        <charset val="238"/>
        <scheme val="minor"/>
      </rPr>
      <t xml:space="preserve">dříve léčených režimem s docetaxelem </t>
    </r>
  </si>
  <si>
    <r>
      <rPr>
        <u/>
        <sz val="10"/>
        <color theme="1"/>
        <rFont val="Calibri"/>
        <family val="2"/>
        <charset val="238"/>
        <scheme val="minor"/>
      </rPr>
      <t>HRAZEN JAKO RADIOFARMAKUM (dle OOP SUKLu</t>
    </r>
    <r>
      <rPr>
        <u/>
        <vertAlign val="superscript"/>
        <sz val="10"/>
        <color theme="1"/>
        <rFont val="Calibri"/>
        <family val="2"/>
        <charset val="238"/>
        <scheme val="minor"/>
      </rPr>
      <t>4</t>
    </r>
    <r>
      <rPr>
        <u/>
        <sz val="10"/>
        <color theme="1"/>
        <rFont val="Calibri"/>
        <family val="2"/>
        <charset val="238"/>
        <scheme val="minor"/>
      </rPr>
      <t>)</t>
    </r>
    <r>
      <rPr>
        <sz val="10"/>
        <color theme="1"/>
        <rFont val="Calibri"/>
        <family val="2"/>
        <charset val="238"/>
        <scheme val="minor"/>
      </rPr>
      <t xml:space="preserve"> na základě výsledků vhodné radionuklid. zobraz. metody </t>
    </r>
    <r>
      <rPr>
        <b/>
        <sz val="10"/>
        <color theme="1"/>
        <rFont val="Calibri"/>
        <family val="2"/>
        <charset val="238"/>
        <scheme val="minor"/>
      </rPr>
      <t>prokazující přítomnost aktiv. osteoplazie v metastázách skeletu</t>
    </r>
    <r>
      <rPr>
        <sz val="10"/>
        <color theme="1"/>
        <rFont val="Calibri"/>
        <family val="2"/>
        <charset val="238"/>
        <scheme val="minor"/>
      </rPr>
      <t xml:space="preserve"> - LP je určen k léčbě pac. s mCRPC, symptom. metastázami v kostech a </t>
    </r>
    <r>
      <rPr>
        <b/>
        <sz val="10"/>
        <color theme="1"/>
        <rFont val="Calibri"/>
        <family val="2"/>
        <charset val="238"/>
        <scheme val="minor"/>
      </rPr>
      <t>bez známých viscerál. metastáz či maligní lymfadenopatií větší než 3 cm, s ECOG 0-2</t>
    </r>
    <r>
      <rPr>
        <sz val="10"/>
        <color theme="1"/>
        <rFont val="Calibri"/>
        <family val="2"/>
        <charset val="238"/>
        <scheme val="minor"/>
      </rPr>
      <t xml:space="preserve">, u kterých byla </t>
    </r>
    <r>
      <rPr>
        <b/>
        <sz val="10"/>
        <color theme="1"/>
        <rFont val="Calibri"/>
        <family val="2"/>
        <charset val="238"/>
        <scheme val="minor"/>
      </rPr>
      <t>předchozí léčba docetaxelem neúčinná nebo nevhodná</t>
    </r>
  </si>
  <si>
    <r>
      <t xml:space="preserve">LYNPARZA 150mg tbl flm 56                                                              </t>
    </r>
    <r>
      <rPr>
        <u/>
        <sz val="10"/>
        <color theme="1"/>
        <rFont val="Calibri"/>
        <family val="2"/>
        <charset val="238"/>
        <scheme val="minor"/>
      </rPr>
      <t>užíváno 9 měs. dle výsl. studie PROfound</t>
    </r>
    <r>
      <rPr>
        <u/>
        <vertAlign val="superscript"/>
        <sz val="10"/>
        <color theme="1"/>
        <rFont val="Calibri"/>
        <family val="2"/>
        <charset val="238"/>
        <scheme val="minor"/>
      </rPr>
      <t>14</t>
    </r>
  </si>
  <si>
    <r>
      <t xml:space="preserve">LYNPARZA 150mg tbl flm 56                                                                     </t>
    </r>
    <r>
      <rPr>
        <u/>
        <sz val="10"/>
        <color theme="1"/>
        <rFont val="Calibri"/>
        <family val="2"/>
        <charset val="238"/>
        <scheme val="minor"/>
      </rPr>
      <t>užíváno 5,1 měs. jako kabazitaxel</t>
    </r>
  </si>
  <si>
    <r>
      <t xml:space="preserve">XOFIGO 1100 kBq/ml inj 1x6ml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   </t>
    </r>
    <r>
      <rPr>
        <sz val="10"/>
        <color theme="1"/>
        <rFont val="Calibri"/>
        <family val="2"/>
        <charset val="238"/>
        <scheme val="minor"/>
      </rPr>
      <t xml:space="preserve">(CAVE! inj. lahv. je určena pouze pro jednorázové použití!)                                                           </t>
    </r>
    <r>
      <rPr>
        <b/>
        <u/>
        <sz val="10"/>
        <color theme="1"/>
        <rFont val="Calibri"/>
        <family val="2"/>
        <charset val="238"/>
        <scheme val="minor"/>
      </rPr>
      <t>CAVE! viz Přílohu č. 15 pro prediktivní faktory vyšší účinnosti!</t>
    </r>
  </si>
  <si>
    <r>
      <t xml:space="preserve">PLUVICTO 1000 MBq/ml inj/inf 1 </t>
    </r>
    <r>
      <rPr>
        <sz val="12"/>
        <color theme="1"/>
        <rFont val="Calibri"/>
        <family val="2"/>
        <charset val="238"/>
        <scheme val="minor"/>
      </rPr>
      <t xml:space="preserve">                                                              </t>
    </r>
    <r>
      <rPr>
        <sz val="10"/>
        <color theme="1"/>
        <rFont val="Calibri"/>
        <family val="2"/>
        <charset val="238"/>
        <scheme val="minor"/>
      </rPr>
      <t xml:space="preserve">(v lahvičce je celkem 7.400 MBq +/- 10%)                                                       </t>
    </r>
    <r>
      <rPr>
        <u/>
        <sz val="10"/>
        <color theme="1"/>
        <rFont val="Calibri"/>
        <family val="2"/>
        <charset val="238"/>
        <scheme val="minor"/>
      </rPr>
      <t>užíváno 5 dávek dle výsl. studií TheraP</t>
    </r>
    <r>
      <rPr>
        <u/>
        <vertAlign val="superscript"/>
        <sz val="10"/>
        <color theme="1"/>
        <rFont val="Calibri"/>
        <family val="2"/>
        <charset val="238"/>
        <scheme val="minor"/>
      </rPr>
      <t>5</t>
    </r>
    <r>
      <rPr>
        <u/>
        <sz val="10"/>
        <color theme="1"/>
        <rFont val="Calibri"/>
        <family val="2"/>
        <charset val="238"/>
        <scheme val="minor"/>
      </rPr>
      <t xml:space="preserve"> a VISION</t>
    </r>
    <r>
      <rPr>
        <u/>
        <vertAlign val="superscript"/>
        <sz val="10"/>
        <color theme="1"/>
        <rFont val="Calibri"/>
        <family val="2"/>
        <charset val="238"/>
        <scheme val="minor"/>
      </rPr>
      <t>8</t>
    </r>
  </si>
  <si>
    <r>
      <t xml:space="preserve">PLUVICTO 1000 MBq/ml inj/inf 1 </t>
    </r>
    <r>
      <rPr>
        <sz val="12"/>
        <color theme="1"/>
        <rFont val="Calibri"/>
        <family val="2"/>
        <charset val="238"/>
        <scheme val="minor"/>
      </rPr>
      <t xml:space="preserve">                                                                  </t>
    </r>
    <r>
      <rPr>
        <sz val="10"/>
        <color theme="1"/>
        <rFont val="Calibri"/>
        <family val="2"/>
        <charset val="238"/>
        <scheme val="minor"/>
      </rPr>
      <t>(v lahvičce je celkem 7.400 MBq +/- 10%)                                                           u</t>
    </r>
    <r>
      <rPr>
        <u/>
        <sz val="10"/>
        <color theme="1"/>
        <rFont val="Calibri"/>
        <family val="2"/>
        <charset val="238"/>
        <scheme val="minor"/>
      </rPr>
      <t>žíváno všech 6 dávek - cca 8 měs.</t>
    </r>
  </si>
  <si>
    <r>
      <t xml:space="preserve">CABAZITAXEL EVER PHARMA 10mg/ml inf 1x6ml                            </t>
    </r>
    <r>
      <rPr>
        <sz val="11"/>
        <color theme="1"/>
        <rFont val="Calibri"/>
        <family val="2"/>
        <charset val="238"/>
        <scheme val="minor"/>
      </rPr>
      <t>(CAVE! po 1. otevření použitelné 28 dní!)</t>
    </r>
    <r>
      <rPr>
        <b/>
        <sz val="12"/>
        <color theme="1"/>
        <rFont val="Calibri"/>
        <family val="2"/>
        <charset val="238"/>
        <scheme val="minor"/>
      </rPr>
      <t xml:space="preserve">  </t>
    </r>
    <r>
      <rPr>
        <u/>
        <sz val="11"/>
        <color theme="1"/>
        <rFont val="Calibri"/>
        <family val="2"/>
        <charset val="238"/>
        <scheme val="minor"/>
      </rPr>
      <t>cena pro BSA 1,7 m</t>
    </r>
    <r>
      <rPr>
        <u/>
        <vertAlign val="superscript"/>
        <sz val="11"/>
        <color theme="1"/>
        <rFont val="Calibri"/>
        <family val="2"/>
        <charset val="238"/>
        <scheme val="minor"/>
      </rPr>
      <t xml:space="preserve">2                 </t>
    </r>
    <r>
      <rPr>
        <b/>
        <u/>
        <sz val="11"/>
        <color theme="1"/>
        <rFont val="Calibri"/>
        <family val="2"/>
        <charset val="238"/>
        <scheme val="minor"/>
      </rPr>
      <t>CAVE! viz Přílohu č. 16 pro prognostické faktory horšího přežití!</t>
    </r>
  </si>
  <si>
    <r>
      <t xml:space="preserve">CABAZITAXEL EVER PHARMA 10mg/ml inf 1x6ml                          </t>
    </r>
    <r>
      <rPr>
        <sz val="11"/>
        <color theme="1"/>
        <rFont val="Calibri"/>
        <family val="2"/>
        <charset val="238"/>
        <scheme val="minor"/>
      </rPr>
      <t>(CAVE! po 1. otevření použitelné 28 dní!)</t>
    </r>
    <r>
      <rPr>
        <b/>
        <sz val="12"/>
        <color theme="1"/>
        <rFont val="Calibri"/>
        <family val="2"/>
        <charset val="238"/>
        <scheme val="minor"/>
      </rPr>
      <t xml:space="preserve">  </t>
    </r>
    <r>
      <rPr>
        <u/>
        <sz val="11"/>
        <color theme="1"/>
        <rFont val="Calibri"/>
        <family val="2"/>
        <charset val="238"/>
        <scheme val="minor"/>
      </rPr>
      <t>cena pro BSA 2,1 m</t>
    </r>
    <r>
      <rPr>
        <u/>
        <vertAlign val="superscript"/>
        <sz val="11"/>
        <color theme="1"/>
        <rFont val="Calibri"/>
        <family val="2"/>
        <charset val="238"/>
        <scheme val="minor"/>
      </rPr>
      <t xml:space="preserve">2                 </t>
    </r>
    <r>
      <rPr>
        <b/>
        <u/>
        <sz val="11"/>
        <color theme="1"/>
        <rFont val="Calibri"/>
        <family val="2"/>
        <charset val="238"/>
        <scheme val="minor"/>
      </rPr>
      <t>CAVE! viz Přílohu č. 16 pro prognostické faktory horšího přežití!</t>
    </r>
  </si>
  <si>
    <r>
      <rPr>
        <b/>
        <sz val="10"/>
        <color theme="1"/>
        <rFont val="Calibri"/>
        <family val="2"/>
        <charset val="238"/>
        <scheme val="minor"/>
      </rPr>
      <t>kabazitaxel</t>
    </r>
    <r>
      <rPr>
        <sz val="10"/>
        <color theme="1"/>
        <rFont val="Calibri"/>
        <family val="2"/>
        <charset val="238"/>
        <scheme val="minor"/>
      </rPr>
      <t xml:space="preserve"> (EVER Pharma)</t>
    </r>
  </si>
  <si>
    <r>
      <rPr>
        <b/>
        <sz val="10"/>
        <color theme="1"/>
        <rFont val="Calibri"/>
        <family val="2"/>
        <charset val="238"/>
        <scheme val="minor"/>
      </rPr>
      <t>olaparib</t>
    </r>
    <r>
      <rPr>
        <sz val="10"/>
        <color theme="1"/>
        <rFont val="Calibri"/>
        <family val="2"/>
        <charset val="238"/>
        <scheme val="minor"/>
      </rPr>
      <t xml:space="preserve"> (AstraZeneca)</t>
    </r>
  </si>
  <si>
    <r>
      <rPr>
        <u/>
        <sz val="9"/>
        <rFont val="Calibri"/>
        <family val="2"/>
        <charset val="238"/>
        <scheme val="minor"/>
      </rPr>
      <t>Dle SPC</t>
    </r>
    <r>
      <rPr>
        <u/>
        <vertAlign val="superscript"/>
        <sz val="9"/>
        <rFont val="Calibri"/>
        <family val="2"/>
        <charset val="238"/>
        <scheme val="minor"/>
      </rPr>
      <t>2</t>
    </r>
    <r>
      <rPr>
        <sz val="9"/>
        <rFont val="Calibri"/>
        <family val="2"/>
        <charset val="238"/>
        <scheme val="minor"/>
      </rPr>
      <t>: doporuč. dávka je 25 mg/m</t>
    </r>
    <r>
      <rPr>
        <vertAlign val="superscript"/>
        <sz val="9"/>
        <rFont val="Calibri"/>
        <family val="2"/>
        <charset val="238"/>
        <scheme val="minor"/>
      </rPr>
      <t>2</t>
    </r>
    <r>
      <rPr>
        <sz val="9"/>
        <rFont val="Calibri"/>
        <family val="2"/>
        <charset val="238"/>
        <scheme val="minor"/>
      </rPr>
      <t xml:space="preserve"> podávaná (formou 1 hod. i.v. infuze) každé 3 týdny v komb. s 10 mg prednisonu/ prednisolonu denně p.o. po celou dobu léčby.                                                                                  </t>
    </r>
    <r>
      <rPr>
        <u/>
        <sz val="9"/>
        <rFont val="Calibri"/>
        <family val="2"/>
        <charset val="238"/>
        <scheme val="minor"/>
      </rPr>
      <t>Dle studie TheraP</t>
    </r>
    <r>
      <rPr>
        <u/>
        <vertAlign val="superscript"/>
        <sz val="9"/>
        <rFont val="Calibri"/>
        <family val="2"/>
        <charset val="238"/>
        <scheme val="minor"/>
      </rPr>
      <t>5</t>
    </r>
    <r>
      <rPr>
        <u/>
        <sz val="9"/>
        <rFont val="Calibri"/>
        <family val="2"/>
        <charset val="238"/>
        <scheme val="minor"/>
      </rPr>
      <t>(srov. s PLUVICTEM)</t>
    </r>
    <r>
      <rPr>
        <sz val="9"/>
        <rFont val="Calibri"/>
        <family val="2"/>
        <charset val="238"/>
        <scheme val="minor"/>
      </rPr>
      <t xml:space="preserve">:  </t>
    </r>
    <r>
      <rPr>
        <b/>
        <sz val="9"/>
        <rFont val="Calibri"/>
        <family val="2"/>
        <charset val="238"/>
        <scheme val="minor"/>
      </rPr>
      <t>20 mg/ m</t>
    </r>
    <r>
      <rPr>
        <b/>
        <vertAlign val="superscript"/>
        <sz val="9"/>
        <rFont val="Calibri"/>
        <family val="2"/>
        <charset val="238"/>
        <scheme val="minor"/>
      </rPr>
      <t>2</t>
    </r>
    <r>
      <rPr>
        <b/>
        <sz val="9"/>
        <rFont val="Calibri"/>
        <family val="2"/>
        <charset val="238"/>
        <scheme val="minor"/>
      </rPr>
      <t xml:space="preserve"> podávaná jako monoterapie každé 3 týdny, max. 10 cyklů</t>
    </r>
  </si>
  <si>
    <r>
      <rPr>
        <u/>
        <sz val="9"/>
        <rFont val="Calibri"/>
        <family val="2"/>
        <charset val="238"/>
        <scheme val="minor"/>
      </rPr>
      <t>Dle SPC</t>
    </r>
    <r>
      <rPr>
        <u/>
        <vertAlign val="superscript"/>
        <sz val="9"/>
        <rFont val="Calibri"/>
        <family val="2"/>
        <charset val="238"/>
        <scheme val="minor"/>
      </rPr>
      <t>2</t>
    </r>
    <r>
      <rPr>
        <sz val="9"/>
        <rFont val="Calibri"/>
        <family val="2"/>
        <charset val="238"/>
        <scheme val="minor"/>
      </rPr>
      <t>: doporuč. dávka je 25 mg/m</t>
    </r>
    <r>
      <rPr>
        <vertAlign val="superscript"/>
        <sz val="9"/>
        <rFont val="Calibri"/>
        <family val="2"/>
        <charset val="238"/>
        <scheme val="minor"/>
      </rPr>
      <t>2</t>
    </r>
    <r>
      <rPr>
        <sz val="9"/>
        <rFont val="Calibri"/>
        <family val="2"/>
        <charset val="238"/>
        <scheme val="minor"/>
      </rPr>
      <t xml:space="preserve"> podávaná (formou 1 hod. i.v. infuze) každé 3 týdny v komb. s 10 mg prednisonu/ prednisolonu denně p.o. po celou dobu léčby.                                                                           </t>
    </r>
    <r>
      <rPr>
        <u/>
        <sz val="9"/>
        <rFont val="Calibri"/>
        <family val="2"/>
        <charset val="238"/>
        <scheme val="minor"/>
      </rPr>
      <t>Dle studie TheraP</t>
    </r>
    <r>
      <rPr>
        <u/>
        <vertAlign val="superscript"/>
        <sz val="9"/>
        <rFont val="Calibri"/>
        <family val="2"/>
        <charset val="238"/>
        <scheme val="minor"/>
      </rPr>
      <t>5</t>
    </r>
    <r>
      <rPr>
        <u/>
        <sz val="9"/>
        <rFont val="Calibri"/>
        <family val="2"/>
        <charset val="238"/>
        <scheme val="minor"/>
      </rPr>
      <t>(srov. s PLUVICTEM)</t>
    </r>
    <r>
      <rPr>
        <sz val="9"/>
        <rFont val="Calibri"/>
        <family val="2"/>
        <charset val="238"/>
        <scheme val="minor"/>
      </rPr>
      <t xml:space="preserve">:  </t>
    </r>
    <r>
      <rPr>
        <b/>
        <sz val="9"/>
        <rFont val="Calibri"/>
        <family val="2"/>
        <charset val="238"/>
        <scheme val="minor"/>
      </rPr>
      <t>20 mg/ m</t>
    </r>
    <r>
      <rPr>
        <b/>
        <vertAlign val="superscript"/>
        <sz val="9"/>
        <rFont val="Calibri"/>
        <family val="2"/>
        <charset val="238"/>
        <scheme val="minor"/>
      </rPr>
      <t>2</t>
    </r>
    <r>
      <rPr>
        <b/>
        <sz val="9"/>
        <rFont val="Calibri"/>
        <family val="2"/>
        <charset val="238"/>
        <scheme val="minor"/>
      </rPr>
      <t xml:space="preserve"> podávaná jako monoterapie každé 3 týdny, max. 10 cyklů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</si>
</sst>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 &quot;Kč&quot;"/>
    <numFmt numFmtId="165" formatCode="#,##0\ &quot;Kč&quot;"/>
    <numFmt numFmtId="166" formatCode="0.0"/>
  </numFmts>
  <fonts count="59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b/>
      <u/>
      <sz val="9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charset val="238"/>
    </font>
    <font>
      <sz val="11"/>
      <color theme="1"/>
      <name val="Arial"/>
      <family val="2"/>
      <charset val="238"/>
    </font>
    <font>
      <b/>
      <sz val="11"/>
      <color rgb="FF000000"/>
      <name val="Arial"/>
      <family val="2"/>
      <charset val="238"/>
    </font>
    <font>
      <b/>
      <sz val="11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u/>
      <sz val="14"/>
      <color theme="1"/>
      <name val="Calibri"/>
      <family val="2"/>
      <charset val="238"/>
      <scheme val="minor"/>
    </font>
    <font>
      <b/>
      <i/>
      <sz val="9"/>
      <name val="Arial"/>
      <family val="2"/>
      <charset val="238"/>
    </font>
    <font>
      <b/>
      <i/>
      <sz val="18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vertAlign val="superscript"/>
      <sz val="9"/>
      <name val="Arial"/>
      <family val="2"/>
      <charset val="238"/>
    </font>
    <font>
      <i/>
      <sz val="9"/>
      <name val="Arial"/>
      <family val="2"/>
      <charset val="238"/>
    </font>
    <font>
      <i/>
      <vertAlign val="superscript"/>
      <sz val="9"/>
      <name val="Arial"/>
      <family val="2"/>
      <charset val="238"/>
    </font>
    <font>
      <b/>
      <vertAlign val="superscript"/>
      <sz val="9"/>
      <name val="Arial"/>
      <family val="2"/>
      <charset val="238"/>
    </font>
    <font>
      <u/>
      <sz val="10"/>
      <name val="Calibri"/>
      <family val="2"/>
      <charset val="238"/>
      <scheme val="minor"/>
    </font>
    <font>
      <u/>
      <vertAlign val="superscript"/>
      <sz val="10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u/>
      <sz val="10"/>
      <color theme="1"/>
      <name val="Calibri"/>
      <family val="2"/>
      <charset val="238"/>
      <scheme val="minor"/>
    </font>
    <font>
      <b/>
      <vertAlign val="superscript"/>
      <sz val="10"/>
      <color theme="1"/>
      <name val="Calibri"/>
      <family val="2"/>
      <charset val="238"/>
      <scheme val="minor"/>
    </font>
    <font>
      <u/>
      <vertAlign val="superscript"/>
      <sz val="10"/>
      <color theme="1"/>
      <name val="Calibri"/>
      <family val="2"/>
      <charset val="238"/>
      <scheme val="minor"/>
    </font>
    <font>
      <b/>
      <vertAlign val="superscript"/>
      <sz val="10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u/>
      <vertAlign val="superscript"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8.8000000000000007"/>
      <color theme="1"/>
      <name val="Calibri"/>
      <family val="2"/>
      <charset val="238"/>
    </font>
    <font>
      <sz val="9"/>
      <name val="Calibri"/>
      <family val="2"/>
      <charset val="238"/>
      <scheme val="minor"/>
    </font>
    <font>
      <u/>
      <sz val="9"/>
      <name val="Calibri"/>
      <family val="2"/>
      <charset val="238"/>
      <scheme val="minor"/>
    </font>
    <font>
      <u/>
      <vertAlign val="superscript"/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u/>
      <sz val="9"/>
      <name val="Arial"/>
      <family val="2"/>
      <charset val="238"/>
    </font>
    <font>
      <u/>
      <vertAlign val="superscript"/>
      <sz val="9"/>
      <name val="Arial"/>
      <family val="2"/>
      <charset val="238"/>
    </font>
    <font>
      <b/>
      <vertAlign val="superscript"/>
      <sz val="9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b/>
      <u/>
      <vertAlign val="superscript"/>
      <sz val="9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vertAlign val="superscript"/>
      <sz val="9"/>
      <color rgb="FFFF0000"/>
      <name val="Calibri"/>
      <family val="2"/>
      <charset val="238"/>
      <scheme val="minor"/>
    </font>
    <font>
      <b/>
      <u/>
      <sz val="10"/>
      <color theme="1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u/>
      <sz val="16"/>
      <color rgb="FFFF0000"/>
      <name val="Calibri"/>
      <family val="2"/>
      <charset val="238"/>
      <scheme val="minor"/>
    </font>
    <font>
      <vertAlign val="superscript"/>
      <sz val="9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29">
    <border>
      <left/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</borders>
  <cellStyleXfs count="5">
    <xf numFmtId="0" fontId="0" fillId="0" borderId="0"/>
    <xf numFmtId="0" fontId="12" fillId="0" borderId="0"/>
    <xf numFmtId="9" fontId="12" fillId="0" borderId="0" applyFont="0" applyFill="0" applyBorder="0" applyAlignment="0" applyProtection="0"/>
    <xf numFmtId="0" fontId="13" fillId="0" borderId="0"/>
    <xf numFmtId="0" fontId="19" fillId="0" borderId="0"/>
  </cellStyleXfs>
  <cellXfs count="11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6" borderId="9" xfId="0" applyFont="1" applyFill="1" applyBorder="1" applyAlignment="1">
      <alignment horizontal="center" vertical="center" wrapText="1"/>
    </xf>
    <xf numFmtId="0" fontId="0" fillId="5" borderId="0" xfId="0" applyFill="1"/>
    <xf numFmtId="0" fontId="0" fillId="5" borderId="0" xfId="0" applyFont="1" applyFill="1"/>
    <xf numFmtId="2" fontId="0" fillId="5" borderId="0" xfId="0" applyNumberFormat="1" applyFont="1" applyFill="1"/>
    <xf numFmtId="0" fontId="10" fillId="5" borderId="0" xfId="0" applyFont="1" applyFill="1" applyAlignment="1">
      <alignment vertical="center"/>
    </xf>
    <xf numFmtId="0" fontId="10" fillId="5" borderId="0" xfId="0" applyFont="1" applyFill="1" applyBorder="1" applyAlignment="1">
      <alignment vertical="center"/>
    </xf>
    <xf numFmtId="0" fontId="10" fillId="5" borderId="0" xfId="0" applyFont="1" applyFill="1" applyBorder="1"/>
    <xf numFmtId="164" fontId="0" fillId="0" borderId="0" xfId="0" applyNumberFormat="1"/>
    <xf numFmtId="0" fontId="4" fillId="7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4" fontId="7" fillId="5" borderId="5" xfId="0" applyNumberFormat="1" applyFont="1" applyFill="1" applyBorder="1" applyAlignment="1">
      <alignment horizontal="center" vertical="center" wrapText="1"/>
    </xf>
    <xf numFmtId="164" fontId="7" fillId="5" borderId="12" xfId="0" applyNumberFormat="1" applyFont="1" applyFill="1" applyBorder="1" applyAlignment="1">
      <alignment horizontal="center" vertical="center" wrapText="1"/>
    </xf>
    <xf numFmtId="0" fontId="17" fillId="0" borderId="0" xfId="0" applyFont="1"/>
    <xf numFmtId="165" fontId="10" fillId="0" borderId="0" xfId="0" applyNumberFormat="1" applyFont="1" applyAlignment="1">
      <alignment horizontal="center" vertical="center" wrapText="1"/>
    </xf>
    <xf numFmtId="0" fontId="0" fillId="0" borderId="0" xfId="0" applyFill="1"/>
    <xf numFmtId="0" fontId="14" fillId="5" borderId="0" xfId="0" applyFont="1" applyFill="1" applyAlignment="1">
      <alignment vertical="center"/>
    </xf>
    <xf numFmtId="0" fontId="0" fillId="5" borderId="0" xfId="0" applyFill="1" applyAlignment="1">
      <alignment horizontal="left" vertical="center"/>
    </xf>
    <xf numFmtId="0" fontId="15" fillId="5" borderId="0" xfId="0" applyFont="1" applyFill="1" applyAlignment="1">
      <alignment vertical="center"/>
    </xf>
    <xf numFmtId="0" fontId="16" fillId="5" borderId="0" xfId="0" applyFont="1" applyFill="1" applyAlignment="1">
      <alignment vertical="center"/>
    </xf>
    <xf numFmtId="164" fontId="0" fillId="5" borderId="16" xfId="0" applyNumberFormat="1" applyFill="1" applyBorder="1" applyAlignment="1">
      <alignment horizontal="center" vertical="center" wrapText="1"/>
    </xf>
    <xf numFmtId="165" fontId="21" fillId="5" borderId="14" xfId="0" applyNumberFormat="1" applyFont="1" applyFill="1" applyBorder="1" applyAlignment="1">
      <alignment horizontal="center" vertical="center" wrapText="1"/>
    </xf>
    <xf numFmtId="164" fontId="0" fillId="5" borderId="5" xfId="0" applyNumberFormat="1" applyFill="1" applyBorder="1" applyAlignment="1">
      <alignment horizontal="center" vertical="center" wrapText="1"/>
    </xf>
    <xf numFmtId="0" fontId="4" fillId="9" borderId="13" xfId="0" applyFont="1" applyFill="1" applyBorder="1" applyAlignment="1">
      <alignment horizontal="center" vertical="center" wrapText="1"/>
    </xf>
    <xf numFmtId="165" fontId="22" fillId="5" borderId="5" xfId="0" applyNumberFormat="1" applyFont="1" applyFill="1" applyBorder="1" applyAlignment="1">
      <alignment horizontal="center" vertical="center" wrapText="1"/>
    </xf>
    <xf numFmtId="165" fontId="22" fillId="5" borderId="4" xfId="0" applyNumberFormat="1" applyFont="1" applyFill="1" applyBorder="1" applyAlignment="1">
      <alignment horizontal="center" vertical="center" wrapText="1"/>
    </xf>
    <xf numFmtId="165" fontId="11" fillId="6" borderId="10" xfId="0" applyNumberFormat="1" applyFont="1" applyFill="1" applyBorder="1" applyAlignment="1">
      <alignment horizontal="center" vertical="center" wrapText="1"/>
    </xf>
    <xf numFmtId="165" fontId="10" fillId="0" borderId="0" xfId="0" applyNumberFormat="1" applyFont="1"/>
    <xf numFmtId="0" fontId="10" fillId="0" borderId="0" xfId="0" applyFont="1"/>
    <xf numFmtId="165" fontId="21" fillId="5" borderId="5" xfId="0" applyNumberFormat="1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165" fontId="22" fillId="5" borderId="6" xfId="0" applyNumberFormat="1" applyFont="1" applyFill="1" applyBorder="1" applyAlignment="1">
      <alignment horizontal="center" vertical="center" wrapText="1"/>
    </xf>
    <xf numFmtId="165" fontId="22" fillId="5" borderId="8" xfId="0" applyNumberFormat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164" fontId="7" fillId="0" borderId="4" xfId="0" applyNumberFormat="1" applyFont="1" applyFill="1" applyBorder="1" applyAlignment="1">
      <alignment horizontal="center" vertical="center" wrapText="1"/>
    </xf>
    <xf numFmtId="164" fontId="0" fillId="0" borderId="4" xfId="0" applyNumberFormat="1" applyFill="1" applyBorder="1" applyAlignment="1">
      <alignment horizontal="center" vertical="center" wrapText="1"/>
    </xf>
    <xf numFmtId="165" fontId="21" fillId="0" borderId="4" xfId="0" applyNumberFormat="1" applyFont="1" applyFill="1" applyBorder="1" applyAlignment="1">
      <alignment horizontal="center" vertical="center" wrapText="1"/>
    </xf>
    <xf numFmtId="165" fontId="22" fillId="0" borderId="4" xfId="0" applyNumberFormat="1" applyFont="1" applyFill="1" applyBorder="1" applyAlignment="1">
      <alignment horizontal="center" vertical="center" wrapText="1"/>
    </xf>
    <xf numFmtId="165" fontId="22" fillId="0" borderId="8" xfId="0" applyNumberFormat="1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left" vertical="center" wrapText="1"/>
    </xf>
    <xf numFmtId="0" fontId="8" fillId="5" borderId="5" xfId="0" applyFont="1" applyFill="1" applyBorder="1" applyAlignment="1">
      <alignment horizontal="left" vertical="center" wrapText="1"/>
    </xf>
    <xf numFmtId="0" fontId="8" fillId="5" borderId="16" xfId="0" applyFont="1" applyFill="1" applyBorder="1" applyAlignment="1">
      <alignment horizontal="left" vertical="center" wrapText="1"/>
    </xf>
    <xf numFmtId="0" fontId="7" fillId="0" borderId="16" xfId="0" applyFont="1" applyBorder="1" applyAlignment="1">
      <alignment horizontal="left" vertical="center" wrapText="1"/>
    </xf>
    <xf numFmtId="0" fontId="18" fillId="8" borderId="16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vertical="center" wrapText="1"/>
    </xf>
    <xf numFmtId="0" fontId="7" fillId="0" borderId="15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7" fillId="6" borderId="10" xfId="0" applyFont="1" applyFill="1" applyBorder="1" applyAlignment="1">
      <alignment horizontal="center" vertical="center" wrapText="1"/>
    </xf>
    <xf numFmtId="165" fontId="22" fillId="5" borderId="12" xfId="0" applyNumberFormat="1" applyFont="1" applyFill="1" applyBorder="1" applyAlignment="1">
      <alignment horizontal="center" vertical="center" wrapText="1"/>
    </xf>
    <xf numFmtId="165" fontId="22" fillId="5" borderId="18" xfId="0" applyNumberFormat="1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left" vertical="center" wrapText="1"/>
    </xf>
    <xf numFmtId="164" fontId="0" fillId="5" borderId="12" xfId="0" applyNumberFormat="1" applyFill="1" applyBorder="1" applyAlignment="1">
      <alignment horizontal="center" vertical="center" wrapText="1"/>
    </xf>
    <xf numFmtId="0" fontId="7" fillId="6" borderId="10" xfId="0" applyFont="1" applyFill="1" applyBorder="1" applyAlignment="1">
      <alignment horizontal="left" vertical="center" wrapText="1"/>
    </xf>
    <xf numFmtId="0" fontId="7" fillId="6" borderId="10" xfId="0" applyFont="1" applyFill="1" applyBorder="1" applyAlignment="1">
      <alignment vertical="center" wrapText="1"/>
    </xf>
    <xf numFmtId="165" fontId="0" fillId="5" borderId="5" xfId="0" applyNumberFormat="1" applyFont="1" applyFill="1" applyBorder="1" applyAlignment="1">
      <alignment horizontal="left" vertical="center" wrapText="1"/>
    </xf>
    <xf numFmtId="165" fontId="11" fillId="5" borderId="4" xfId="0" applyNumberFormat="1" applyFont="1" applyFill="1" applyBorder="1" applyAlignment="1">
      <alignment horizontal="center" vertical="center" wrapText="1"/>
    </xf>
    <xf numFmtId="165" fontId="7" fillId="5" borderId="8" xfId="0" applyNumberFormat="1" applyFont="1" applyFill="1" applyBorder="1" applyAlignment="1">
      <alignment horizontal="left" vertical="center" wrapText="1"/>
    </xf>
    <xf numFmtId="165" fontId="7" fillId="6" borderId="11" xfId="0" applyNumberFormat="1" applyFont="1" applyFill="1" applyBorder="1" applyAlignment="1">
      <alignment horizontal="left" vertical="center" wrapText="1"/>
    </xf>
    <xf numFmtId="0" fontId="42" fillId="5" borderId="5" xfId="0" applyFont="1" applyFill="1" applyBorder="1" applyAlignment="1">
      <alignment horizontal="left" vertical="center" wrapText="1"/>
    </xf>
    <xf numFmtId="0" fontId="42" fillId="5" borderId="12" xfId="0" applyFont="1" applyFill="1" applyBorder="1" applyAlignment="1">
      <alignment horizontal="left" vertical="center" wrapText="1"/>
    </xf>
    <xf numFmtId="0" fontId="42" fillId="5" borderId="16" xfId="0" applyFont="1" applyFill="1" applyBorder="1" applyAlignment="1">
      <alignment horizontal="left" vertical="center" wrapText="1"/>
    </xf>
    <xf numFmtId="0" fontId="42" fillId="0" borderId="15" xfId="0" applyFont="1" applyFill="1" applyBorder="1" applyAlignment="1">
      <alignment vertical="center" wrapText="1"/>
    </xf>
    <xf numFmtId="0" fontId="0" fillId="5" borderId="0" xfId="0" applyFill="1" applyAlignment="1">
      <alignment wrapText="1"/>
    </xf>
    <xf numFmtId="0" fontId="7" fillId="0" borderId="12" xfId="0" applyFont="1" applyBorder="1" applyAlignment="1">
      <alignment horizontal="center" vertical="center" wrapText="1"/>
    </xf>
    <xf numFmtId="0" fontId="8" fillId="5" borderId="4" xfId="0" applyFont="1" applyFill="1" applyBorder="1" applyAlignment="1">
      <alignment horizontal="left" vertical="center" wrapText="1"/>
    </xf>
    <xf numFmtId="0" fontId="42" fillId="5" borderId="4" xfId="0" applyFont="1" applyFill="1" applyBorder="1" applyAlignment="1">
      <alignment horizontal="left" vertical="center" wrapText="1"/>
    </xf>
    <xf numFmtId="164" fontId="7" fillId="5" borderId="4" xfId="0" applyNumberFormat="1" applyFont="1" applyFill="1" applyBorder="1" applyAlignment="1">
      <alignment horizontal="center" vertical="center" wrapText="1"/>
    </xf>
    <xf numFmtId="164" fontId="0" fillId="5" borderId="4" xfId="0" applyNumberFormat="1" applyFill="1" applyBorder="1" applyAlignment="1">
      <alignment horizontal="center" vertical="center" wrapText="1"/>
    </xf>
    <xf numFmtId="0" fontId="6" fillId="6" borderId="20" xfId="0" applyFont="1" applyFill="1" applyBorder="1" applyAlignment="1">
      <alignment horizontal="center" vertical="center" wrapText="1"/>
    </xf>
    <xf numFmtId="0" fontId="7" fillId="6" borderId="21" xfId="0" applyFont="1" applyFill="1" applyBorder="1" applyAlignment="1">
      <alignment horizontal="center" vertical="center" wrapText="1"/>
    </xf>
    <xf numFmtId="0" fontId="7" fillId="6" borderId="21" xfId="0" applyFont="1" applyFill="1" applyBorder="1" applyAlignment="1">
      <alignment vertical="center" wrapText="1"/>
    </xf>
    <xf numFmtId="0" fontId="8" fillId="6" borderId="21" xfId="0" applyFont="1" applyFill="1" applyBorder="1" applyAlignment="1">
      <alignment horizontal="left" vertical="center" wrapText="1"/>
    </xf>
    <xf numFmtId="0" fontId="42" fillId="6" borderId="21" xfId="0" applyFont="1" applyFill="1" applyBorder="1" applyAlignment="1">
      <alignment horizontal="left" vertical="center" wrapText="1"/>
    </xf>
    <xf numFmtId="164" fontId="0" fillId="6" borderId="21" xfId="0" applyNumberFormat="1" applyFill="1" applyBorder="1" applyAlignment="1">
      <alignment horizontal="center" vertical="center" wrapText="1"/>
    </xf>
    <xf numFmtId="165" fontId="21" fillId="6" borderId="21" xfId="0" applyNumberFormat="1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center" vertical="center" wrapText="1"/>
    </xf>
    <xf numFmtId="0" fontId="7" fillId="6" borderId="4" xfId="0" applyFont="1" applyFill="1" applyBorder="1" applyAlignment="1">
      <alignment horizontal="center" vertical="center" wrapText="1"/>
    </xf>
    <xf numFmtId="0" fontId="7" fillId="6" borderId="4" xfId="0" applyFont="1" applyFill="1" applyBorder="1" applyAlignment="1">
      <alignment vertical="center" wrapText="1"/>
    </xf>
    <xf numFmtId="0" fontId="8" fillId="6" borderId="4" xfId="0" applyFont="1" applyFill="1" applyBorder="1" applyAlignment="1">
      <alignment horizontal="left" vertical="center" wrapText="1"/>
    </xf>
    <xf numFmtId="0" fontId="42" fillId="6" borderId="4" xfId="0" applyFont="1" applyFill="1" applyBorder="1" applyAlignment="1">
      <alignment horizontal="left" vertical="center" wrapText="1"/>
    </xf>
    <xf numFmtId="164" fontId="0" fillId="6" borderId="4" xfId="0" applyNumberFormat="1" applyFill="1" applyBorder="1" applyAlignment="1">
      <alignment horizontal="center" vertical="center" wrapText="1"/>
    </xf>
    <xf numFmtId="165" fontId="21" fillId="6" borderId="4" xfId="0" applyNumberFormat="1" applyFont="1" applyFill="1" applyBorder="1" applyAlignment="1">
      <alignment horizontal="center" vertical="center" wrapText="1"/>
    </xf>
    <xf numFmtId="9" fontId="8" fillId="0" borderId="22" xfId="0" applyNumberFormat="1" applyFont="1" applyBorder="1" applyAlignment="1">
      <alignment horizontal="center" vertical="center" wrapText="1"/>
    </xf>
    <xf numFmtId="9" fontId="8" fillId="0" borderId="23" xfId="0" applyNumberFormat="1" applyFont="1" applyBorder="1" applyAlignment="1">
      <alignment horizontal="center" vertical="center" wrapText="1"/>
    </xf>
    <xf numFmtId="9" fontId="9" fillId="6" borderId="23" xfId="0" applyNumberFormat="1" applyFont="1" applyFill="1" applyBorder="1" applyAlignment="1">
      <alignment horizontal="center" vertical="center" wrapText="1"/>
    </xf>
    <xf numFmtId="9" fontId="9" fillId="6" borderId="24" xfId="0" applyNumberFormat="1" applyFont="1" applyFill="1" applyBorder="1" applyAlignment="1">
      <alignment horizontal="center" vertical="center" wrapText="1"/>
    </xf>
    <xf numFmtId="0" fontId="5" fillId="10" borderId="3" xfId="0" applyFont="1" applyFill="1" applyBorder="1" applyAlignment="1">
      <alignment horizontal="center" vertical="center" wrapText="1"/>
    </xf>
    <xf numFmtId="165" fontId="7" fillId="5" borderId="18" xfId="0" applyNumberFormat="1" applyFont="1" applyFill="1" applyBorder="1" applyAlignment="1">
      <alignment horizontal="left" vertical="center" wrapText="1"/>
    </xf>
    <xf numFmtId="0" fontId="4" fillId="9" borderId="3" xfId="0" applyFont="1" applyFill="1" applyBorder="1" applyAlignment="1">
      <alignment horizontal="center" vertical="center" wrapText="1"/>
    </xf>
    <xf numFmtId="165" fontId="0" fillId="0" borderId="4" xfId="0" applyNumberFormat="1" applyFont="1" applyFill="1" applyBorder="1" applyAlignment="1">
      <alignment horizontal="left" vertical="center" wrapText="1"/>
    </xf>
    <xf numFmtId="0" fontId="4" fillId="9" borderId="25" xfId="0" applyFont="1" applyFill="1" applyBorder="1" applyAlignment="1">
      <alignment horizontal="center" vertical="center" wrapText="1"/>
    </xf>
    <xf numFmtId="165" fontId="25" fillId="5" borderId="26" xfId="0" applyNumberFormat="1" applyFont="1" applyFill="1" applyBorder="1" applyAlignment="1">
      <alignment horizontal="center" vertical="center" wrapText="1"/>
    </xf>
    <xf numFmtId="165" fontId="25" fillId="5" borderId="27" xfId="0" applyNumberFormat="1" applyFont="1" applyFill="1" applyBorder="1" applyAlignment="1">
      <alignment horizontal="center" vertical="center" wrapText="1"/>
    </xf>
    <xf numFmtId="165" fontId="25" fillId="6" borderId="27" xfId="0" applyNumberFormat="1" applyFont="1" applyFill="1" applyBorder="1" applyAlignment="1">
      <alignment horizontal="center" vertical="center" wrapText="1"/>
    </xf>
    <xf numFmtId="165" fontId="25" fillId="6" borderId="28" xfId="0" applyNumberFormat="1" applyFont="1" applyFill="1" applyBorder="1" applyAlignment="1">
      <alignment horizontal="center" vertical="center" wrapText="1"/>
    </xf>
    <xf numFmtId="0" fontId="23" fillId="8" borderId="3" xfId="0" applyFont="1" applyFill="1" applyBorder="1" applyAlignment="1">
      <alignment horizontal="center" vertical="center" wrapText="1"/>
    </xf>
    <xf numFmtId="166" fontId="24" fillId="8" borderId="6" xfId="0" applyNumberFormat="1" applyFont="1" applyFill="1" applyBorder="1" applyAlignment="1">
      <alignment horizontal="center" vertical="center" wrapText="1"/>
    </xf>
    <xf numFmtId="166" fontId="24" fillId="8" borderId="8" xfId="0" applyNumberFormat="1" applyFont="1" applyFill="1" applyBorder="1" applyAlignment="1">
      <alignment horizontal="center" vertical="center" wrapText="1"/>
    </xf>
    <xf numFmtId="166" fontId="24" fillId="8" borderId="11" xfId="0" applyNumberFormat="1" applyFont="1" applyFill="1" applyBorder="1" applyAlignment="1">
      <alignment horizontal="center" vertical="center" wrapText="1"/>
    </xf>
    <xf numFmtId="165" fontId="57" fillId="6" borderId="15" xfId="0" applyNumberFormat="1" applyFont="1" applyFill="1" applyBorder="1" applyAlignment="1">
      <alignment horizontal="center" vertical="center" wrapText="1"/>
    </xf>
    <xf numFmtId="165" fontId="57" fillId="6" borderId="19" xfId="0" applyNumberFormat="1" applyFont="1" applyFill="1" applyBorder="1" applyAlignment="1">
      <alignment horizontal="center" vertical="center" wrapText="1"/>
    </xf>
    <xf numFmtId="165" fontId="57" fillId="6" borderId="10" xfId="0" applyNumberFormat="1" applyFont="1" applyFill="1" applyBorder="1" applyAlignment="1">
      <alignment horizontal="center" vertical="center" wrapText="1"/>
    </xf>
    <xf numFmtId="165" fontId="57" fillId="6" borderId="11" xfId="0" applyNumberFormat="1" applyFont="1" applyFill="1" applyBorder="1" applyAlignment="1">
      <alignment horizontal="center" vertical="center" wrapText="1"/>
    </xf>
    <xf numFmtId="164" fontId="0" fillId="0" borderId="0" xfId="0" applyNumberFormat="1" applyFill="1"/>
  </cellXfs>
  <cellStyles count="5">
    <cellStyle name="Excel Built-in Normal" xfId="4"/>
    <cellStyle name="Normální" xfId="0" builtinId="0"/>
    <cellStyle name="Normální 2" xfId="1"/>
    <cellStyle name="Normální 3" xfId="3"/>
    <cellStyle name="procent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46480109-8194-4F02-B18E-941543AA2B78}" type="doc">
      <dgm:prSet loTypeId="urn:microsoft.com/office/officeart/2005/8/layout/balance1" loCatId="relationship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cs-CZ"/>
        </a:p>
      </dgm:t>
    </dgm:pt>
    <dgm:pt modelId="{F91DA7B0-81AB-4854-9E98-A188A05125DC}">
      <dgm:prSet phldrT="[Text]" custT="1"/>
      <dgm:spPr/>
      <dgm:t>
        <a:bodyPr/>
        <a:lstStyle/>
        <a:p>
          <a:r>
            <a:rPr lang="cs-CZ" sz="1400" b="1" u="sng"/>
            <a:t>účinnost a bezpečnost:</a:t>
          </a:r>
          <a:r>
            <a:rPr lang="cs-CZ" sz="1400" b="1"/>
            <a:t>             cca max. 3x vyšší                    </a:t>
          </a:r>
          <a:r>
            <a:rPr lang="cs-CZ" sz="1000" b="1">
              <a:latin typeface="Calibri" panose="020F0502020204030204" pitchFamily="34" charset="0"/>
              <a:cs typeface="Calibri" panose="020F0502020204030204" pitchFamily="34" charset="0"/>
            </a:rPr>
            <a:t> </a:t>
          </a:r>
        </a:p>
        <a:p>
          <a:r>
            <a:rPr lang="cs-CZ" sz="1000" b="1">
              <a:latin typeface="Calibri" panose="020F0502020204030204" pitchFamily="34" charset="0"/>
              <a:cs typeface="Calibri" panose="020F0502020204030204" pitchFamily="34" charset="0"/>
            </a:rPr>
            <a:t>RR účin. kabazit. </a:t>
          </a:r>
          <a:r>
            <a:rPr lang="cs-CZ" sz="1000" b="1" u="none">
              <a:latin typeface="+mn-lt"/>
            </a:rPr>
            <a:t>˂</a:t>
          </a:r>
          <a:r>
            <a:rPr lang="cs-CZ" sz="1000" b="1" u="none">
              <a:latin typeface="Calibri" panose="020F0502020204030204" pitchFamily="34" charset="0"/>
              <a:cs typeface="Calibri" panose="020F0502020204030204" pitchFamily="34" charset="0"/>
            </a:rPr>
            <a:t> </a:t>
          </a:r>
          <a:r>
            <a:rPr lang="cs-CZ" sz="1000" b="1">
              <a:latin typeface="Calibri" panose="020F0502020204030204" pitchFamily="34" charset="0"/>
              <a:cs typeface="Calibri" panose="020F0502020204030204" pitchFamily="34" charset="0"/>
            </a:rPr>
            <a:t> RR účin. SOC</a:t>
          </a:r>
        </a:p>
        <a:p>
          <a:r>
            <a:rPr lang="cs-CZ" sz="1000" b="1">
              <a:latin typeface="Calibri" panose="020F0502020204030204" pitchFamily="34" charset="0"/>
              <a:cs typeface="Calibri" panose="020F0502020204030204" pitchFamily="34" charset="0"/>
            </a:rPr>
            <a:t>HR OS </a:t>
          </a:r>
          <a:r>
            <a:rPr lang="cs-CZ" sz="1000" b="1" u="none">
              <a:latin typeface="+mn-lt"/>
            </a:rPr>
            <a:t>˂  HR  PFS, </a:t>
          </a:r>
          <a:r>
            <a:rPr lang="cs-CZ" sz="1000" b="1">
              <a:latin typeface="Calibri" panose="020F0502020204030204" pitchFamily="34" charset="0"/>
              <a:cs typeface="Calibri" panose="020F0502020204030204" pitchFamily="34" charset="0"/>
            </a:rPr>
            <a:t>RR PSA resp., </a:t>
          </a:r>
          <a:r>
            <a:rPr lang="cs-CZ" sz="1000" b="1" u="none">
              <a:latin typeface="+mn-lt"/>
            </a:rPr>
            <a:t> RR kval. život., RR NÚ vůči kabaz.</a:t>
          </a:r>
          <a:r>
            <a:rPr lang="cs-CZ" sz="1000" b="1">
              <a:latin typeface="Calibri" panose="020F0502020204030204" pitchFamily="34" charset="0"/>
              <a:cs typeface="Calibri" panose="020F0502020204030204" pitchFamily="34" charset="0"/>
            </a:rPr>
            <a:t> </a:t>
          </a:r>
          <a:endParaRPr lang="cs-CZ" sz="1000" b="1"/>
        </a:p>
      </dgm:t>
    </dgm:pt>
    <dgm:pt modelId="{4988BBA3-4E7F-4176-918F-F6CEEF1291A5}" type="parTrans" cxnId="{0DEAEE1C-1937-4B73-AA98-6A065A2EFB42}">
      <dgm:prSet/>
      <dgm:spPr/>
      <dgm:t>
        <a:bodyPr/>
        <a:lstStyle/>
        <a:p>
          <a:endParaRPr lang="cs-CZ"/>
        </a:p>
      </dgm:t>
    </dgm:pt>
    <dgm:pt modelId="{AF63CE50-0381-4C68-BA25-AC3A6D469A7C}" type="sibTrans" cxnId="{0DEAEE1C-1937-4B73-AA98-6A065A2EFB42}">
      <dgm:prSet/>
      <dgm:spPr/>
      <dgm:t>
        <a:bodyPr/>
        <a:lstStyle/>
        <a:p>
          <a:endParaRPr lang="cs-CZ"/>
        </a:p>
      </dgm:t>
    </dgm:pt>
    <dgm:pt modelId="{C0F80869-B6A5-48CC-B8AA-681CADA24C38}">
      <dgm:prSet phldrT="[Text]"/>
      <dgm:spPr/>
      <dgm:t>
        <a:bodyPr/>
        <a:lstStyle/>
        <a:p>
          <a:endParaRPr lang="cs-CZ"/>
        </a:p>
      </dgm:t>
    </dgm:pt>
    <dgm:pt modelId="{7F678EB5-8707-45A0-AA5F-9894337EB94C}" type="parTrans" cxnId="{1455A5AE-F864-424C-8CDB-66FF06AAFAE0}">
      <dgm:prSet/>
      <dgm:spPr/>
      <dgm:t>
        <a:bodyPr/>
        <a:lstStyle/>
        <a:p>
          <a:endParaRPr lang="cs-CZ"/>
        </a:p>
      </dgm:t>
    </dgm:pt>
    <dgm:pt modelId="{5D246D50-2631-4811-9D72-A06BA6D4DDF4}" type="sibTrans" cxnId="{1455A5AE-F864-424C-8CDB-66FF06AAFAE0}">
      <dgm:prSet/>
      <dgm:spPr/>
      <dgm:t>
        <a:bodyPr/>
        <a:lstStyle/>
        <a:p>
          <a:endParaRPr lang="cs-CZ"/>
        </a:p>
      </dgm:t>
    </dgm:pt>
    <dgm:pt modelId="{223ED1BA-2C00-4682-AF00-DAECA9FDA32A}">
      <dgm:prSet phldrT="[Text]"/>
      <dgm:spPr/>
      <dgm:t>
        <a:bodyPr/>
        <a:lstStyle/>
        <a:p>
          <a:endParaRPr lang="cs-CZ"/>
        </a:p>
      </dgm:t>
    </dgm:pt>
    <dgm:pt modelId="{53BEF0E3-42DD-46B7-9C15-4EF8752D4DD5}" type="parTrans" cxnId="{D25FFE20-8928-4546-BCBA-621BA8C0DB3B}">
      <dgm:prSet/>
      <dgm:spPr/>
      <dgm:t>
        <a:bodyPr/>
        <a:lstStyle/>
        <a:p>
          <a:endParaRPr lang="cs-CZ"/>
        </a:p>
      </dgm:t>
    </dgm:pt>
    <dgm:pt modelId="{EAED352B-D048-43C5-A278-A1CF95D6E61F}" type="sibTrans" cxnId="{D25FFE20-8928-4546-BCBA-621BA8C0DB3B}">
      <dgm:prSet/>
      <dgm:spPr/>
      <dgm:t>
        <a:bodyPr/>
        <a:lstStyle/>
        <a:p>
          <a:endParaRPr lang="cs-CZ"/>
        </a:p>
      </dgm:t>
    </dgm:pt>
    <dgm:pt modelId="{BFE5DF43-C7F7-42B1-95E0-4BAB22DADB54}">
      <dgm:prSet phldrT="[Text]" custT="1"/>
      <dgm:spPr/>
      <dgm:t>
        <a:bodyPr/>
        <a:lstStyle/>
        <a:p>
          <a:r>
            <a:rPr lang="cs-CZ" sz="1400" b="1" u="sng">
              <a:latin typeface="+mn-lt"/>
            </a:rPr>
            <a:t>náklady:                      </a:t>
          </a:r>
          <a:r>
            <a:rPr lang="cs-CZ" sz="1400" b="1">
              <a:latin typeface="+mn-lt"/>
            </a:rPr>
            <a:t> cca 3 - 70x vyšší                       </a:t>
          </a:r>
        </a:p>
        <a:p>
          <a:r>
            <a:rPr lang="cs-CZ" sz="1000" b="1">
              <a:latin typeface="Calibri" panose="020F0502020204030204" pitchFamily="34" charset="0"/>
              <a:cs typeface="Calibri" panose="020F0502020204030204" pitchFamily="34" charset="0"/>
            </a:rPr>
            <a:t>LYNPARZA </a:t>
          </a:r>
          <a:r>
            <a:rPr lang="cs-CZ" sz="1000" b="1" u="none">
              <a:latin typeface="+mn-lt"/>
            </a:rPr>
            <a:t>˂ </a:t>
          </a:r>
          <a:r>
            <a:rPr lang="cs-CZ" sz="1000" b="1">
              <a:latin typeface="Calibri" panose="020F0502020204030204" pitchFamily="34" charset="0"/>
              <a:cs typeface="Calibri" panose="020F0502020204030204" pitchFamily="34" charset="0"/>
            </a:rPr>
            <a:t>XOFIGO ˂˂ SOC, </a:t>
          </a:r>
          <a:r>
            <a:rPr lang="cs-CZ" sz="1000" b="1">
              <a:latin typeface="+mn-lt"/>
            </a:rPr>
            <a:t>kabazitaxel</a:t>
          </a:r>
          <a:r>
            <a:rPr lang="cs-CZ" sz="1000" b="1" u="none">
              <a:latin typeface="+mn-lt"/>
            </a:rPr>
            <a:t> </a:t>
          </a:r>
          <a:r>
            <a:rPr lang="cs-CZ" sz="1000" b="1">
              <a:latin typeface="Calibri" panose="020F0502020204030204" pitchFamily="34" charset="0"/>
              <a:cs typeface="Calibri" panose="020F0502020204030204" pitchFamily="34" charset="0"/>
            </a:rPr>
            <a:t> </a:t>
          </a:r>
        </a:p>
        <a:p>
          <a:endParaRPr lang="cs-CZ" sz="1000" b="1">
            <a:latin typeface="+mn-lt"/>
          </a:endParaRPr>
        </a:p>
      </dgm:t>
    </dgm:pt>
    <dgm:pt modelId="{E634C653-856A-4BB0-AFA2-E084C863546E}" type="sibTrans" cxnId="{AC7DF29D-6428-45C2-8BFE-40E743B6B380}">
      <dgm:prSet/>
      <dgm:spPr/>
      <dgm:t>
        <a:bodyPr/>
        <a:lstStyle/>
        <a:p>
          <a:endParaRPr lang="cs-CZ"/>
        </a:p>
      </dgm:t>
    </dgm:pt>
    <dgm:pt modelId="{8A34866C-9544-4413-8420-B48BD1F4B6EC}" type="parTrans" cxnId="{AC7DF29D-6428-45C2-8BFE-40E743B6B380}">
      <dgm:prSet/>
      <dgm:spPr/>
      <dgm:t>
        <a:bodyPr/>
        <a:lstStyle/>
        <a:p>
          <a:endParaRPr lang="cs-CZ"/>
        </a:p>
      </dgm:t>
    </dgm:pt>
    <dgm:pt modelId="{0C924332-A704-4433-8ACE-C4D09881A78E}">
      <dgm:prSet phldrT="[Text]"/>
      <dgm:spPr>
        <a:gradFill rotWithShape="0"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dgm:spPr>
      <dgm:t>
        <a:bodyPr/>
        <a:lstStyle/>
        <a:p>
          <a:endParaRPr lang="cs-CZ"/>
        </a:p>
      </dgm:t>
    </dgm:pt>
    <dgm:pt modelId="{D78510FC-5BF5-4749-BDE6-E234C919306A}" type="sibTrans" cxnId="{F6DAB9B0-4916-4928-941F-B86FB7153517}">
      <dgm:prSet/>
      <dgm:spPr/>
      <dgm:t>
        <a:bodyPr/>
        <a:lstStyle/>
        <a:p>
          <a:endParaRPr lang="cs-CZ"/>
        </a:p>
      </dgm:t>
    </dgm:pt>
    <dgm:pt modelId="{A3B6E409-AAB2-4392-9B87-0EB1D21FF724}" type="parTrans" cxnId="{F6DAB9B0-4916-4928-941F-B86FB7153517}">
      <dgm:prSet/>
      <dgm:spPr/>
      <dgm:t>
        <a:bodyPr/>
        <a:lstStyle/>
        <a:p>
          <a:endParaRPr lang="cs-CZ"/>
        </a:p>
      </dgm:t>
    </dgm:pt>
    <dgm:pt modelId="{0320C43B-E36A-41A0-91CE-C4A97CC3AC06}">
      <dgm:prSet phldrT="[Text]" custScaleY="88488"/>
      <dgm:spPr/>
      <dgm:t>
        <a:bodyPr/>
        <a:lstStyle/>
        <a:p>
          <a:endParaRPr lang="cs-CZ"/>
        </a:p>
      </dgm:t>
    </dgm:pt>
    <dgm:pt modelId="{DD8B89C8-2485-4266-86D2-962BC48B1F03}" type="parTrans" cxnId="{75723886-D94E-4AD5-9335-16008A2AD1EE}">
      <dgm:prSet/>
      <dgm:spPr/>
      <dgm:t>
        <a:bodyPr/>
        <a:lstStyle/>
        <a:p>
          <a:endParaRPr lang="cs-CZ"/>
        </a:p>
      </dgm:t>
    </dgm:pt>
    <dgm:pt modelId="{28ED61BF-41BE-490B-84AE-D504C40AA8D6}" type="sibTrans" cxnId="{75723886-D94E-4AD5-9335-16008A2AD1EE}">
      <dgm:prSet/>
      <dgm:spPr/>
      <dgm:t>
        <a:bodyPr/>
        <a:lstStyle/>
        <a:p>
          <a:endParaRPr lang="cs-CZ"/>
        </a:p>
      </dgm:t>
    </dgm:pt>
    <dgm:pt modelId="{44304B48-8294-4C64-9F74-B427400DF902}" type="pres">
      <dgm:prSet presAssocID="{46480109-8194-4F02-B18E-941543AA2B78}" presName="outerComposite" presStyleCnt="0">
        <dgm:presLayoutVars>
          <dgm:chMax val="2"/>
          <dgm:animLvl val="lvl"/>
          <dgm:resizeHandles val="exact"/>
        </dgm:presLayoutVars>
      </dgm:prSet>
      <dgm:spPr/>
      <dgm:t>
        <a:bodyPr/>
        <a:lstStyle/>
        <a:p>
          <a:endParaRPr lang="cs-CZ"/>
        </a:p>
      </dgm:t>
    </dgm:pt>
    <dgm:pt modelId="{E0D31186-BFDE-4F6B-AAC7-7CFF36FD20A9}" type="pres">
      <dgm:prSet presAssocID="{46480109-8194-4F02-B18E-941543AA2B78}" presName="dummyMaxCanvas" presStyleCnt="0"/>
      <dgm:spPr/>
    </dgm:pt>
    <dgm:pt modelId="{F3A6F02B-AD0E-44C2-A2CB-D0D6F13198BE}" type="pres">
      <dgm:prSet presAssocID="{46480109-8194-4F02-B18E-941543AA2B78}" presName="parentComposite" presStyleCnt="0"/>
      <dgm:spPr/>
    </dgm:pt>
    <dgm:pt modelId="{9B26C669-87D7-4AEC-B13B-83A568516EC4}" type="pres">
      <dgm:prSet presAssocID="{46480109-8194-4F02-B18E-941543AA2B78}" presName="parent1" presStyleLbl="alignAccFollowNode1" presStyleIdx="0" presStyleCnt="4" custScaleX="152841" custScaleY="148264">
        <dgm:presLayoutVars>
          <dgm:chMax val="4"/>
        </dgm:presLayoutVars>
      </dgm:prSet>
      <dgm:spPr/>
      <dgm:t>
        <a:bodyPr/>
        <a:lstStyle/>
        <a:p>
          <a:endParaRPr lang="cs-CZ"/>
        </a:p>
      </dgm:t>
    </dgm:pt>
    <dgm:pt modelId="{9A705F90-2B59-4546-8ACA-EE48FBCD0FAB}" type="pres">
      <dgm:prSet presAssocID="{46480109-8194-4F02-B18E-941543AA2B78}" presName="parent2" presStyleLbl="alignAccFollowNode1" presStyleIdx="1" presStyleCnt="4" custScaleX="117685" custScaleY="148438" custLinFactNeighborX="2894" custLinFactNeighborY="-46875">
        <dgm:presLayoutVars>
          <dgm:chMax val="4"/>
        </dgm:presLayoutVars>
      </dgm:prSet>
      <dgm:spPr/>
      <dgm:t>
        <a:bodyPr/>
        <a:lstStyle/>
        <a:p>
          <a:endParaRPr lang="cs-CZ"/>
        </a:p>
      </dgm:t>
    </dgm:pt>
    <dgm:pt modelId="{31D22380-6D7A-43F6-9B9B-FDCE2FB276CB}" type="pres">
      <dgm:prSet presAssocID="{46480109-8194-4F02-B18E-941543AA2B78}" presName="childrenComposite" presStyleCnt="0"/>
      <dgm:spPr/>
    </dgm:pt>
    <dgm:pt modelId="{036E477D-37D6-439B-BB17-23A07D5A2C80}" type="pres">
      <dgm:prSet presAssocID="{46480109-8194-4F02-B18E-941543AA2B78}" presName="dummyMaxCanvas_ChildArea" presStyleCnt="0"/>
      <dgm:spPr/>
    </dgm:pt>
    <dgm:pt modelId="{0A0A57C9-38A6-46F4-BE30-63F78518CE29}" type="pres">
      <dgm:prSet presAssocID="{46480109-8194-4F02-B18E-941543AA2B78}" presName="fulcrum" presStyleLbl="alignAccFollowNode1" presStyleIdx="2" presStyleCnt="4"/>
      <dgm:spPr/>
    </dgm:pt>
    <dgm:pt modelId="{D023FEE3-0846-4FD0-9C00-9FB3BAF3E496}" type="pres">
      <dgm:prSet presAssocID="{46480109-8194-4F02-B18E-941543AA2B78}" presName="balance_12" presStyleLbl="alignAccFollowNode1" presStyleIdx="3" presStyleCnt="4">
        <dgm:presLayoutVars>
          <dgm:bulletEnabled val="1"/>
        </dgm:presLayoutVars>
      </dgm:prSet>
      <dgm:spPr/>
    </dgm:pt>
    <dgm:pt modelId="{E277308A-A635-4DCD-BC20-40F3D1ACA0C7}" type="pres">
      <dgm:prSet presAssocID="{46480109-8194-4F02-B18E-941543AA2B78}" presName="right_12_1" presStyleLbl="node1" presStyleIdx="0" presStyleCnt="3" custScaleY="90730">
        <dgm:presLayoutVars>
          <dgm:bulletEnabled val="1"/>
        </dgm:presLayoutVars>
      </dgm:prSet>
      <dgm:spPr/>
      <dgm:t>
        <a:bodyPr/>
        <a:lstStyle/>
        <a:p>
          <a:endParaRPr lang="cs-CZ"/>
        </a:p>
      </dgm:t>
    </dgm:pt>
    <dgm:pt modelId="{2A023AEB-45BC-4DB0-8AB6-2869451AF5EC}" type="pres">
      <dgm:prSet presAssocID="{46480109-8194-4F02-B18E-941543AA2B78}" presName="right_12_2" presStyleLbl="node1" presStyleIdx="1" presStyleCnt="3" custScaleY="93705">
        <dgm:presLayoutVars>
          <dgm:bulletEnabled val="1"/>
        </dgm:presLayoutVars>
      </dgm:prSet>
      <dgm:spPr/>
      <dgm:t>
        <a:bodyPr/>
        <a:lstStyle/>
        <a:p>
          <a:endParaRPr lang="cs-CZ"/>
        </a:p>
      </dgm:t>
    </dgm:pt>
    <dgm:pt modelId="{F4995129-FD1C-4DF9-9F66-52E6238AC00B}" type="pres">
      <dgm:prSet presAssocID="{46480109-8194-4F02-B18E-941543AA2B78}" presName="left_12_1" presStyleLbl="node1" presStyleIdx="2" presStyleCnt="3" custScaleY="96095">
        <dgm:presLayoutVars>
          <dgm:bulletEnabled val="1"/>
        </dgm:presLayoutVars>
      </dgm:prSet>
      <dgm:spPr/>
      <dgm:t>
        <a:bodyPr/>
        <a:lstStyle/>
        <a:p>
          <a:endParaRPr lang="cs-CZ"/>
        </a:p>
      </dgm:t>
    </dgm:pt>
  </dgm:ptLst>
  <dgm:cxnLst>
    <dgm:cxn modelId="{F6DAB9B0-4916-4928-941F-B86FB7153517}" srcId="{F91DA7B0-81AB-4854-9E98-A188A05125DC}" destId="{0C924332-A704-4433-8ACE-C4D09881A78E}" srcOrd="0" destOrd="0" parTransId="{A3B6E409-AAB2-4392-9B87-0EB1D21FF724}" sibTransId="{D78510FC-5BF5-4749-BDE6-E234C919306A}"/>
    <dgm:cxn modelId="{AC7DF29D-6428-45C2-8BFE-40E743B6B380}" srcId="{46480109-8194-4F02-B18E-941543AA2B78}" destId="{BFE5DF43-C7F7-42B1-95E0-4BAB22DADB54}" srcOrd="1" destOrd="0" parTransId="{8A34866C-9544-4413-8420-B48BD1F4B6EC}" sibTransId="{E634C653-856A-4BB0-AFA2-E084C863546E}"/>
    <dgm:cxn modelId="{EE06B058-FE97-45BD-8C02-6CE213FD353C}" type="presOf" srcId="{BFE5DF43-C7F7-42B1-95E0-4BAB22DADB54}" destId="{9A705F90-2B59-4546-8ACA-EE48FBCD0FAB}" srcOrd="0" destOrd="0" presId="urn:microsoft.com/office/officeart/2005/8/layout/balance1"/>
    <dgm:cxn modelId="{35DE13E9-6166-4BC2-942C-60ECF59D058C}" type="presOf" srcId="{F91DA7B0-81AB-4854-9E98-A188A05125DC}" destId="{9B26C669-87D7-4AEC-B13B-83A568516EC4}" srcOrd="0" destOrd="0" presId="urn:microsoft.com/office/officeart/2005/8/layout/balance1"/>
    <dgm:cxn modelId="{75723886-D94E-4AD5-9335-16008A2AD1EE}" srcId="{46480109-8194-4F02-B18E-941543AA2B78}" destId="{0320C43B-E36A-41A0-91CE-C4A97CC3AC06}" srcOrd="2" destOrd="0" parTransId="{DD8B89C8-2485-4266-86D2-962BC48B1F03}" sibTransId="{28ED61BF-41BE-490B-84AE-D504C40AA8D6}"/>
    <dgm:cxn modelId="{58A4CD02-4B07-4445-9DD6-DDF2D9E7D9EF}" type="presOf" srcId="{0C924332-A704-4433-8ACE-C4D09881A78E}" destId="{F4995129-FD1C-4DF9-9F66-52E6238AC00B}" srcOrd="0" destOrd="0" presId="urn:microsoft.com/office/officeart/2005/8/layout/balance1"/>
    <dgm:cxn modelId="{1455A5AE-F864-424C-8CDB-66FF06AAFAE0}" srcId="{BFE5DF43-C7F7-42B1-95E0-4BAB22DADB54}" destId="{C0F80869-B6A5-48CC-B8AA-681CADA24C38}" srcOrd="0" destOrd="0" parTransId="{7F678EB5-8707-45A0-AA5F-9894337EB94C}" sibTransId="{5D246D50-2631-4811-9D72-A06BA6D4DDF4}"/>
    <dgm:cxn modelId="{D25FFE20-8928-4546-BCBA-621BA8C0DB3B}" srcId="{BFE5DF43-C7F7-42B1-95E0-4BAB22DADB54}" destId="{223ED1BA-2C00-4682-AF00-DAECA9FDA32A}" srcOrd="1" destOrd="0" parTransId="{53BEF0E3-42DD-46B7-9C15-4EF8752D4DD5}" sibTransId="{EAED352B-D048-43C5-A278-A1CF95D6E61F}"/>
    <dgm:cxn modelId="{C78A0432-8368-4101-B5C1-33C9263AC685}" type="presOf" srcId="{C0F80869-B6A5-48CC-B8AA-681CADA24C38}" destId="{E277308A-A635-4DCD-BC20-40F3D1ACA0C7}" srcOrd="0" destOrd="0" presId="urn:microsoft.com/office/officeart/2005/8/layout/balance1"/>
    <dgm:cxn modelId="{0DEAEE1C-1937-4B73-AA98-6A065A2EFB42}" srcId="{46480109-8194-4F02-B18E-941543AA2B78}" destId="{F91DA7B0-81AB-4854-9E98-A188A05125DC}" srcOrd="0" destOrd="0" parTransId="{4988BBA3-4E7F-4176-918F-F6CEEF1291A5}" sibTransId="{AF63CE50-0381-4C68-BA25-AC3A6D469A7C}"/>
    <dgm:cxn modelId="{717B4DDD-7E51-44FE-91A3-A49CE65560A4}" type="presOf" srcId="{223ED1BA-2C00-4682-AF00-DAECA9FDA32A}" destId="{2A023AEB-45BC-4DB0-8AB6-2869451AF5EC}" srcOrd="0" destOrd="0" presId="urn:microsoft.com/office/officeart/2005/8/layout/balance1"/>
    <dgm:cxn modelId="{512EDFDD-0020-46B9-8C9B-8694D089B1E7}" type="presOf" srcId="{46480109-8194-4F02-B18E-941543AA2B78}" destId="{44304B48-8294-4C64-9F74-B427400DF902}" srcOrd="0" destOrd="0" presId="urn:microsoft.com/office/officeart/2005/8/layout/balance1"/>
    <dgm:cxn modelId="{110DD3F5-E699-4535-93C7-5154F44AA2EF}" type="presParOf" srcId="{44304B48-8294-4C64-9F74-B427400DF902}" destId="{E0D31186-BFDE-4F6B-AAC7-7CFF36FD20A9}" srcOrd="0" destOrd="0" presId="urn:microsoft.com/office/officeart/2005/8/layout/balance1"/>
    <dgm:cxn modelId="{C0420F3A-D044-4BBD-8AC6-CCC2DCE62810}" type="presParOf" srcId="{44304B48-8294-4C64-9F74-B427400DF902}" destId="{F3A6F02B-AD0E-44C2-A2CB-D0D6F13198BE}" srcOrd="1" destOrd="0" presId="urn:microsoft.com/office/officeart/2005/8/layout/balance1"/>
    <dgm:cxn modelId="{D256BCE6-F20E-4AE1-B4AB-E2761F1BCD9A}" type="presParOf" srcId="{F3A6F02B-AD0E-44C2-A2CB-D0D6F13198BE}" destId="{9B26C669-87D7-4AEC-B13B-83A568516EC4}" srcOrd="0" destOrd="0" presId="urn:microsoft.com/office/officeart/2005/8/layout/balance1"/>
    <dgm:cxn modelId="{0E543096-0997-4722-A0D2-485792EBE9D4}" type="presParOf" srcId="{F3A6F02B-AD0E-44C2-A2CB-D0D6F13198BE}" destId="{9A705F90-2B59-4546-8ACA-EE48FBCD0FAB}" srcOrd="1" destOrd="0" presId="urn:microsoft.com/office/officeart/2005/8/layout/balance1"/>
    <dgm:cxn modelId="{E9DE96D0-B1C3-4E3C-9066-DA04D505A79D}" type="presParOf" srcId="{44304B48-8294-4C64-9F74-B427400DF902}" destId="{31D22380-6D7A-43F6-9B9B-FDCE2FB276CB}" srcOrd="2" destOrd="0" presId="urn:microsoft.com/office/officeart/2005/8/layout/balance1"/>
    <dgm:cxn modelId="{7AC03C09-6044-4FBC-AA1F-DA96DD1DDE10}" type="presParOf" srcId="{31D22380-6D7A-43F6-9B9B-FDCE2FB276CB}" destId="{036E477D-37D6-439B-BB17-23A07D5A2C80}" srcOrd="0" destOrd="0" presId="urn:microsoft.com/office/officeart/2005/8/layout/balance1"/>
    <dgm:cxn modelId="{F6977705-3F27-426F-9CF5-8B70C03A4F6A}" type="presParOf" srcId="{31D22380-6D7A-43F6-9B9B-FDCE2FB276CB}" destId="{0A0A57C9-38A6-46F4-BE30-63F78518CE29}" srcOrd="1" destOrd="0" presId="urn:microsoft.com/office/officeart/2005/8/layout/balance1"/>
    <dgm:cxn modelId="{23E9AA48-8B5F-401D-95A0-19C3EB6F310B}" type="presParOf" srcId="{31D22380-6D7A-43F6-9B9B-FDCE2FB276CB}" destId="{D023FEE3-0846-4FD0-9C00-9FB3BAF3E496}" srcOrd="2" destOrd="0" presId="urn:microsoft.com/office/officeart/2005/8/layout/balance1"/>
    <dgm:cxn modelId="{BCFD06A6-979D-4CA7-8027-6B5C0640BDAF}" type="presParOf" srcId="{31D22380-6D7A-43F6-9B9B-FDCE2FB276CB}" destId="{E277308A-A635-4DCD-BC20-40F3D1ACA0C7}" srcOrd="3" destOrd="0" presId="urn:microsoft.com/office/officeart/2005/8/layout/balance1"/>
    <dgm:cxn modelId="{ED23ADB3-7CD2-4C15-BCD4-1BB82E68E772}" type="presParOf" srcId="{31D22380-6D7A-43F6-9B9B-FDCE2FB276CB}" destId="{2A023AEB-45BC-4DB0-8AB6-2869451AF5EC}" srcOrd="4" destOrd="0" presId="urn:microsoft.com/office/officeart/2005/8/layout/balance1"/>
    <dgm:cxn modelId="{2EF696D6-5945-459F-9EB3-DE8EBE15D500}" type="presParOf" srcId="{31D22380-6D7A-43F6-9B9B-FDCE2FB276CB}" destId="{F4995129-FD1C-4DF9-9F66-52E6238AC00B}" srcOrd="5" destOrd="0" presId="urn:microsoft.com/office/officeart/2005/8/layout/balance1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9B26C669-87D7-4AEC-B13B-83A568516EC4}">
      <dsp:nvSpPr>
        <dsp:cNvPr id="0" name=""/>
        <dsp:cNvSpPr/>
      </dsp:nvSpPr>
      <dsp:spPr>
        <a:xfrm>
          <a:off x="623964" y="-83722"/>
          <a:ext cx="1915845" cy="1032485"/>
        </a:xfrm>
        <a:prstGeom prst="roundRect">
          <a:avLst>
            <a:gd name="adj" fmla="val 10000"/>
          </a:avLst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1400" b="1" u="sng" kern="1200"/>
            <a:t>účinnost a bezpečnost:</a:t>
          </a:r>
          <a:r>
            <a:rPr lang="cs-CZ" sz="1400" b="1" kern="1200"/>
            <a:t>             cca max. 3x vyšší                    </a:t>
          </a:r>
          <a:r>
            <a:rPr lang="cs-CZ" sz="1000" b="1" kern="1200">
              <a:latin typeface="Calibri" panose="020F0502020204030204" pitchFamily="34" charset="0"/>
              <a:cs typeface="Calibri" panose="020F0502020204030204" pitchFamily="34" charset="0"/>
            </a:rPr>
            <a:t> </a:t>
          </a:r>
        </a:p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1000" b="1" kern="1200">
              <a:latin typeface="Calibri" panose="020F0502020204030204" pitchFamily="34" charset="0"/>
              <a:cs typeface="Calibri" panose="020F0502020204030204" pitchFamily="34" charset="0"/>
            </a:rPr>
            <a:t>RR účin. kabazit. </a:t>
          </a:r>
          <a:r>
            <a:rPr lang="cs-CZ" sz="1000" b="1" u="none" kern="1200">
              <a:latin typeface="+mn-lt"/>
            </a:rPr>
            <a:t>˂</a:t>
          </a:r>
          <a:r>
            <a:rPr lang="cs-CZ" sz="1000" b="1" u="none" kern="1200">
              <a:latin typeface="Calibri" panose="020F0502020204030204" pitchFamily="34" charset="0"/>
              <a:cs typeface="Calibri" panose="020F0502020204030204" pitchFamily="34" charset="0"/>
            </a:rPr>
            <a:t> </a:t>
          </a:r>
          <a:r>
            <a:rPr lang="cs-CZ" sz="1000" b="1" kern="1200">
              <a:latin typeface="Calibri" panose="020F0502020204030204" pitchFamily="34" charset="0"/>
              <a:cs typeface="Calibri" panose="020F0502020204030204" pitchFamily="34" charset="0"/>
            </a:rPr>
            <a:t> RR účin. SOC</a:t>
          </a:r>
        </a:p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1000" b="1" kern="1200">
              <a:latin typeface="Calibri" panose="020F0502020204030204" pitchFamily="34" charset="0"/>
              <a:cs typeface="Calibri" panose="020F0502020204030204" pitchFamily="34" charset="0"/>
            </a:rPr>
            <a:t>HR OS </a:t>
          </a:r>
          <a:r>
            <a:rPr lang="cs-CZ" sz="1000" b="1" u="none" kern="1200">
              <a:latin typeface="+mn-lt"/>
            </a:rPr>
            <a:t>˂  HR  PFS, </a:t>
          </a:r>
          <a:r>
            <a:rPr lang="cs-CZ" sz="1000" b="1" kern="1200">
              <a:latin typeface="Calibri" panose="020F0502020204030204" pitchFamily="34" charset="0"/>
              <a:cs typeface="Calibri" panose="020F0502020204030204" pitchFamily="34" charset="0"/>
            </a:rPr>
            <a:t>RR PSA resp., </a:t>
          </a:r>
          <a:r>
            <a:rPr lang="cs-CZ" sz="1000" b="1" u="none" kern="1200">
              <a:latin typeface="+mn-lt"/>
            </a:rPr>
            <a:t> RR kval. život., RR NÚ vůči kabaz.</a:t>
          </a:r>
          <a:r>
            <a:rPr lang="cs-CZ" sz="1000" b="1" kern="1200">
              <a:latin typeface="Calibri" panose="020F0502020204030204" pitchFamily="34" charset="0"/>
              <a:cs typeface="Calibri" panose="020F0502020204030204" pitchFamily="34" charset="0"/>
            </a:rPr>
            <a:t> </a:t>
          </a:r>
          <a:endParaRPr lang="cs-CZ" sz="1000" b="1" kern="1200"/>
        </a:p>
      </dsp:txBody>
      <dsp:txXfrm>
        <a:off x="654204" y="-53482"/>
        <a:ext cx="1855365" cy="972005"/>
      </dsp:txXfrm>
    </dsp:sp>
    <dsp:sp modelId="{9A705F90-2B59-4546-8ACA-EE48FBCD0FAB}">
      <dsp:nvSpPr>
        <dsp:cNvPr id="0" name=""/>
        <dsp:cNvSpPr/>
      </dsp:nvSpPr>
      <dsp:spPr>
        <a:xfrm>
          <a:off x="2691175" y="-84328"/>
          <a:ext cx="1475169" cy="1033696"/>
        </a:xfrm>
        <a:prstGeom prst="roundRect">
          <a:avLst>
            <a:gd name="adj" fmla="val 10000"/>
          </a:avLst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1400" b="1" u="sng" kern="1200">
              <a:latin typeface="+mn-lt"/>
            </a:rPr>
            <a:t>náklady:                      </a:t>
          </a:r>
          <a:r>
            <a:rPr lang="cs-CZ" sz="1400" b="1" kern="1200">
              <a:latin typeface="+mn-lt"/>
            </a:rPr>
            <a:t> cca 3 - 70x vyšší                       </a:t>
          </a:r>
        </a:p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1000" b="1" kern="1200">
              <a:latin typeface="Calibri" panose="020F0502020204030204" pitchFamily="34" charset="0"/>
              <a:cs typeface="Calibri" panose="020F0502020204030204" pitchFamily="34" charset="0"/>
            </a:rPr>
            <a:t>LYNPARZA </a:t>
          </a:r>
          <a:r>
            <a:rPr lang="cs-CZ" sz="1000" b="1" u="none" kern="1200">
              <a:latin typeface="+mn-lt"/>
            </a:rPr>
            <a:t>˂ </a:t>
          </a:r>
          <a:r>
            <a:rPr lang="cs-CZ" sz="1000" b="1" kern="1200">
              <a:latin typeface="Calibri" panose="020F0502020204030204" pitchFamily="34" charset="0"/>
              <a:cs typeface="Calibri" panose="020F0502020204030204" pitchFamily="34" charset="0"/>
            </a:rPr>
            <a:t>XOFIGO ˂˂ SOC, </a:t>
          </a:r>
          <a:r>
            <a:rPr lang="cs-CZ" sz="1000" b="1" kern="1200">
              <a:latin typeface="+mn-lt"/>
            </a:rPr>
            <a:t>kabazitaxel</a:t>
          </a:r>
          <a:r>
            <a:rPr lang="cs-CZ" sz="1000" b="1" u="none" kern="1200">
              <a:latin typeface="+mn-lt"/>
            </a:rPr>
            <a:t> </a:t>
          </a:r>
          <a:r>
            <a:rPr lang="cs-CZ" sz="1000" b="1" kern="1200">
              <a:latin typeface="Calibri" panose="020F0502020204030204" pitchFamily="34" charset="0"/>
              <a:cs typeface="Calibri" panose="020F0502020204030204" pitchFamily="34" charset="0"/>
            </a:rPr>
            <a:t> </a:t>
          </a:r>
        </a:p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cs-CZ" sz="1000" b="1" kern="1200">
            <a:latin typeface="+mn-lt"/>
          </a:endParaRPr>
        </a:p>
      </dsp:txBody>
      <dsp:txXfrm>
        <a:off x="2721451" y="-54052"/>
        <a:ext cx="1414617" cy="973144"/>
      </dsp:txXfrm>
    </dsp:sp>
    <dsp:sp modelId="{0A0A57C9-38A6-46F4-BE30-63F78518CE29}">
      <dsp:nvSpPr>
        <dsp:cNvPr id="0" name=""/>
        <dsp:cNvSpPr/>
      </dsp:nvSpPr>
      <dsp:spPr>
        <a:xfrm>
          <a:off x="2115872" y="3043956"/>
          <a:ext cx="522287" cy="522287"/>
        </a:xfrm>
        <a:prstGeom prst="triangle">
          <a:avLst/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D023FEE3-0846-4FD0-9C00-9FB3BAF3E496}">
      <dsp:nvSpPr>
        <dsp:cNvPr id="0" name=""/>
        <dsp:cNvSpPr/>
      </dsp:nvSpPr>
      <dsp:spPr>
        <a:xfrm rot="240000">
          <a:off x="809676" y="2820150"/>
          <a:ext cx="3134680" cy="219198"/>
        </a:xfrm>
        <a:prstGeom prst="rect">
          <a:avLst/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E277308A-A635-4DCD-BC20-40F3D1ACA0C7}">
      <dsp:nvSpPr>
        <dsp:cNvPr id="0" name=""/>
        <dsp:cNvSpPr/>
      </dsp:nvSpPr>
      <dsp:spPr>
        <a:xfrm rot="240000">
          <a:off x="2668710" y="1985634"/>
          <a:ext cx="1296846" cy="821370"/>
        </a:xfrm>
        <a:prstGeom prst="round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29540" tIns="129540" rIns="129540" bIns="129540" numCol="1" spcCol="1270" anchor="ctr" anchorCtr="0">
          <a:noAutofit/>
        </a:bodyPr>
        <a:lstStyle/>
        <a:p>
          <a:pPr lvl="0" algn="ctr" defTabSz="1511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cs-CZ" sz="3400" kern="1200"/>
        </a:p>
      </dsp:txBody>
      <dsp:txXfrm>
        <a:off x="2708806" y="2025730"/>
        <a:ext cx="1216654" cy="741178"/>
      </dsp:txXfrm>
    </dsp:sp>
    <dsp:sp modelId="{2A023AEB-45BC-4DB0-8AB6-2869451AF5EC}">
      <dsp:nvSpPr>
        <dsp:cNvPr id="0" name=""/>
        <dsp:cNvSpPr/>
      </dsp:nvSpPr>
      <dsp:spPr>
        <a:xfrm rot="240000">
          <a:off x="2739399" y="1023527"/>
          <a:ext cx="1294744" cy="851422"/>
        </a:xfrm>
        <a:prstGeom prst="round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33350" tIns="133350" rIns="133350" bIns="133350" numCol="1" spcCol="1270" anchor="ctr" anchorCtr="0">
          <a:noAutofit/>
        </a:bodyPr>
        <a:lstStyle/>
        <a:p>
          <a:pPr lvl="0" algn="ctr" defTabSz="15557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cs-CZ" sz="3500" kern="1200"/>
        </a:p>
      </dsp:txBody>
      <dsp:txXfrm>
        <a:off x="2780962" y="1065090"/>
        <a:ext cx="1211618" cy="768296"/>
      </dsp:txXfrm>
    </dsp:sp>
    <dsp:sp modelId="{F4995129-FD1C-4DF9-9F66-52E6238AC00B}">
      <dsp:nvSpPr>
        <dsp:cNvPr id="0" name=""/>
        <dsp:cNvSpPr/>
      </dsp:nvSpPr>
      <dsp:spPr>
        <a:xfrm rot="240000">
          <a:off x="877419" y="1833187"/>
          <a:ext cx="1293056" cy="875566"/>
        </a:xfrm>
        <a:prstGeom prst="roundRect">
          <a:avLst/>
        </a:prstGeom>
        <a:gradFill rotWithShape="0"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37160" tIns="137160" rIns="137160" bIns="137160" numCol="1" spcCol="1270" anchor="ctr" anchorCtr="0">
          <a:noAutofit/>
        </a:bodyPr>
        <a:lstStyle/>
        <a:p>
          <a:pPr lvl="0" algn="ctr" defTabSz="1600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cs-CZ" sz="3600" kern="1200"/>
        </a:p>
      </dsp:txBody>
      <dsp:txXfrm>
        <a:off x="920161" y="1875929"/>
        <a:ext cx="1207572" cy="790082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balance1">
  <dgm:title val=""/>
  <dgm:desc val=""/>
  <dgm:catLst>
    <dgm:cat type="relationship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23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25" srcId="2" destId="23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  <dgm:pt modelId="2"/>
        <dgm:pt modelId="21"/>
        <dgm:pt modelId="22"/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12"/>
        <dgm:pt modelId="13"/>
        <dgm:pt modelId="2"/>
        <dgm:pt modelId="21"/>
        <dgm:pt modelId="22"/>
        <dgm:pt modelId="23"/>
      </dgm:ptLst>
      <dgm:cxnLst>
        <dgm:cxn modelId="4" srcId="0" destId="1" srcOrd="0" destOrd="0"/>
        <dgm:cxn modelId="5" srcId="0" destId="2" srcOrd="1" destOrd="0"/>
        <dgm:cxn modelId="15" srcId="1" destId="11" srcOrd="0" destOrd="0"/>
        <dgm:cxn modelId="16" srcId="1" destId="12" srcOrd="0" destOrd="0"/>
        <dgm:cxn modelId="17" srcId="1" destId="13" srcOrd="0" destOrd="0"/>
        <dgm:cxn modelId="25" srcId="2" destId="21" srcOrd="0" destOrd="0"/>
        <dgm:cxn modelId="26" srcId="2" destId="22" srcOrd="0" destOrd="0"/>
        <dgm:cxn modelId="27" srcId="2" destId="23" srcOrd="0" destOrd="0"/>
      </dgm:cxnLst>
      <dgm:bg/>
      <dgm:whole/>
    </dgm:dataModel>
  </dgm:clrData>
  <dgm:layoutNode name="outerComposite">
    <dgm:varLst>
      <dgm:chMax val="2"/>
      <dgm:animLvl val="lvl"/>
      <dgm:resizeHandles val="exact"/>
    </dgm:varLst>
    <dgm:alg type="composite">
      <dgm:param type="ar" val="1"/>
    </dgm:alg>
    <dgm:shape xmlns:r="http://schemas.openxmlformats.org/officeDocument/2006/relationships" r:blip="">
      <dgm:adjLst/>
    </dgm:shape>
    <dgm:presOf/>
    <dgm:constrLst>
      <dgm:constr type="h" for="ch" forName="parentComposite" refType="h" refFor="ch" refForName="dummyMaxCanvas" op="equ" fact="0.2"/>
      <dgm:constr type="t" for="ch" forName="parentComposite"/>
      <dgm:constr type="h" for="ch" forName="childrenComposite" refType="h" refFor="ch" refForName="dummyMaxCanvas" op="equ" fact="0.8"/>
      <dgm:constr type="t" for="ch" forName="childrenComposite" refType="h" refFor="ch" refForName="dummyMaxCanvas" fact="0.2"/>
    </dgm:constrLst>
    <dgm:ruleLst/>
    <dgm:layoutNode name="dummyMaxCanvas">
      <dgm:alg type="sp"/>
      <dgm:shape xmlns:r="http://schemas.openxmlformats.org/officeDocument/2006/relationships" r:blip="">
        <dgm:adjLst/>
      </dgm:shape>
      <dgm:presOf/>
      <dgm:constrLst/>
      <dgm:ruleLst/>
    </dgm:layoutNode>
    <dgm:layoutNode name="parentComposite">
      <dgm:alg type="composite"/>
      <dgm:shape xmlns:r="http://schemas.openxmlformats.org/officeDocument/2006/relationships" r:blip="">
        <dgm:adjLst/>
      </dgm:shape>
      <dgm:presOf/>
      <dgm:constrLst>
        <dgm:constr type="w" for="ch" forName="parent1" refType="w" fact="0.36"/>
        <dgm:constr type="ctrX" for="ch" forName="parent1" refType="w" fact="0.24"/>
        <dgm:constr type="w" for="ch" forName="parent2" refType="w" fact="0.36"/>
        <dgm:constr type="ctrX" for="ch" forName="parent2" refType="w" fact="0.76"/>
        <dgm:constr type="primFontSz" for="ch" ptType="node" op="equ"/>
      </dgm:constrLst>
      <dgm:ruleLst/>
      <dgm:layoutNode name="parent1" styleLbl="alignAccFollowNode1">
        <dgm:varLst>
          <dgm:chMax val="4"/>
        </dgm:varLst>
        <dgm:alg type="tx"/>
        <dgm:shape xmlns:r="http://schemas.openxmlformats.org/officeDocument/2006/relationships" type="roundRect" r:blip="">
          <dgm:adjLst>
            <dgm:adj idx="1" val="0.1"/>
          </dgm:adjLst>
        </dgm:shape>
        <dgm:presOf axis="ch" ptType="node" cnt="1"/>
        <dgm:constrLst>
          <dgm:constr type="primFontSz" val="65"/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layoutNode name="parent2" styleLbl="alignAccFollowNode1">
        <dgm:varLst>
          <dgm:chMax val="4"/>
        </dgm:varLst>
        <dgm:alg type="tx"/>
        <dgm:shape xmlns:r="http://schemas.openxmlformats.org/officeDocument/2006/relationships" type="roundRect" r:blip="">
          <dgm:adjLst>
            <dgm:adj idx="1" val="0.1"/>
          </dgm:adjLst>
        </dgm:shape>
        <dgm:presOf axis="ch" ptType="node" st="2" cnt="1"/>
        <dgm:constrLst>
          <dgm:constr type="primFontSz" val="65"/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</dgm:layoutNode>
    <dgm:layoutNode name="childrenComposite">
      <dgm:alg type="composite"/>
      <dgm:shape xmlns:r="http://schemas.openxmlformats.org/officeDocument/2006/relationships" r:blip="">
        <dgm:adjLst/>
      </dgm:shape>
      <dgm:presOf/>
      <dgm:constrLst>
        <dgm:constr type="primFontSz" for="ch" ptType="node" op="equ" val="65"/>
        <dgm:constr type="w" for="ch" forName="fulcrum" refType="w" fact="0.15"/>
        <dgm:constr type="h" for="ch" forName="fulcrum" refType="w" refFor="ch" refForName="fulcrum"/>
        <dgm:constr type="b" for="ch" forName="fulcrum" refType="h"/>
        <dgm:constr type="ctrX" for="ch" forName="fulcrum" refType="w" fact="0.5"/>
        <dgm:constr type="w" for="ch" forName="balance_00" refType="w" fact="0.9"/>
        <dgm:constr type="h" for="ch" forName="balance_00" refType="h" fact="0.076"/>
        <dgm:constr type="b" for="ch" forName="balance_00" refType="h" fact="0.81"/>
        <dgm:constr type="ctrX" for="ch" forName="balance_00" refType="w" fact="0.5"/>
        <dgm:constr type="w" for="ch" forName="balance_01" refType="w"/>
        <dgm:constr type="h" for="ch" forName="balance_01" refType="h" fact="0.157"/>
        <dgm:constr type="b" for="ch" forName="balance_01" refType="h" fact="0.85"/>
        <dgm:constr type="ctrX" for="ch" forName="balance_01" refType="w" fact="0.5"/>
        <dgm:constr type="w" for="ch" forName="balance_02" refType="w"/>
        <dgm:constr type="h" for="ch" forName="balance_02" refType="h" fact="0.157"/>
        <dgm:constr type="b" for="ch" forName="balance_02" refType="h" fact="0.85"/>
        <dgm:constr type="ctrX" for="ch" forName="balance_02" refType="w" fact="0.5"/>
        <dgm:constr type="w" for="ch" forName="balance_03" refType="w"/>
        <dgm:constr type="h" for="ch" forName="balance_03" refType="h" fact="0.157"/>
        <dgm:constr type="b" for="ch" forName="balance_03" refType="h" fact="0.85"/>
        <dgm:constr type="ctrX" for="ch" forName="balance_03" refType="w" fact="0.5"/>
        <dgm:constr type="w" for="ch" forName="balance_04" refType="w"/>
        <dgm:constr type="h" for="ch" forName="balance_04" refType="h" fact="0.157"/>
        <dgm:constr type="b" for="ch" forName="balance_04" refType="h" fact="0.85"/>
        <dgm:constr type="ctrX" for="ch" forName="balance_04" refType="w" fact="0.5"/>
        <dgm:constr type="w" for="ch" forName="balance_10" refType="w"/>
        <dgm:constr type="h" for="ch" forName="balance_10" refType="h" fact="0.157"/>
        <dgm:constr type="b" for="ch" forName="balance_10" refType="h" fact="0.85"/>
        <dgm:constr type="ctrX" for="ch" forName="balance_10" refType="w" fact="0.5"/>
        <dgm:constr type="w" for="ch" forName="balance_11" refType="w" fact="0.9"/>
        <dgm:constr type="h" for="ch" forName="balance_11" refType="h" fact="0.076"/>
        <dgm:constr type="b" for="ch" forName="balance_11" refType="h" fact="0.81"/>
        <dgm:constr type="ctrX" for="ch" forName="balance_11" refType="w" fact="0.5"/>
        <dgm:constr type="w" for="ch" forName="balance_12" refType="w"/>
        <dgm:constr type="h" for="ch" forName="balance_12" refType="h" fact="0.157"/>
        <dgm:constr type="b" for="ch" forName="balance_12" refType="h" fact="0.85"/>
        <dgm:constr type="ctrX" for="ch" forName="balance_12" refType="w" fact="0.5"/>
        <dgm:constr type="w" for="ch" forName="balance_13" refType="w"/>
        <dgm:constr type="h" for="ch" forName="balance_13" refType="h" fact="0.157"/>
        <dgm:constr type="b" for="ch" forName="balance_13" refType="h" fact="0.85"/>
        <dgm:constr type="ctrX" for="ch" forName="balance_13" refType="w" fact="0.5"/>
        <dgm:constr type="w" for="ch" forName="balance_14" refType="w"/>
        <dgm:constr type="h" for="ch" forName="balance_14" refType="h" fact="0.157"/>
        <dgm:constr type="b" for="ch" forName="balance_14" refType="h" fact="0.85"/>
        <dgm:constr type="ctrX" for="ch" forName="balance_14" refType="w" fact="0.5"/>
        <dgm:constr type="w" for="ch" forName="balance_20" refType="w"/>
        <dgm:constr type="h" for="ch" forName="balance_20" refType="h" fact="0.157"/>
        <dgm:constr type="b" for="ch" forName="balance_20" refType="h" fact="0.85"/>
        <dgm:constr type="ctrX" for="ch" forName="balance_20" refType="w" fact="0.5"/>
        <dgm:constr type="w" for="ch" forName="balance_21" refType="w"/>
        <dgm:constr type="h" for="ch" forName="balance_21" refType="h" fact="0.157"/>
        <dgm:constr type="b" for="ch" forName="balance_21" refType="h" fact="0.85"/>
        <dgm:constr type="ctrX" for="ch" forName="balance_21" refType="w" fact="0.5"/>
        <dgm:constr type="w" for="ch" forName="balance_22" refType="w" fact="0.9"/>
        <dgm:constr type="h" for="ch" forName="balance_22" refType="h" fact="0.076"/>
        <dgm:constr type="b" for="ch" forName="balance_22" refType="h" fact="0.81"/>
        <dgm:constr type="ctrX" for="ch" forName="balance_22" refType="w" fact="0.5"/>
        <dgm:constr type="w" for="ch" forName="balance_23" refType="w"/>
        <dgm:constr type="h" for="ch" forName="balance_23" refType="h" fact="0.157"/>
        <dgm:constr type="b" for="ch" forName="balance_23" refType="h" fact="0.85"/>
        <dgm:constr type="ctrX" for="ch" forName="balance_23" refType="w" fact="0.5"/>
        <dgm:constr type="w" for="ch" forName="balance_24" refType="w"/>
        <dgm:constr type="h" for="ch" forName="balance_24" refType="h" fact="0.157"/>
        <dgm:constr type="b" for="ch" forName="balance_24" refType="h" fact="0.85"/>
        <dgm:constr type="ctrX" for="ch" forName="balance_24" refType="w" fact="0.5"/>
        <dgm:constr type="w" for="ch" forName="balance_30" refType="w"/>
        <dgm:constr type="h" for="ch" forName="balance_30" refType="h" fact="0.157"/>
        <dgm:constr type="b" for="ch" forName="balance_30" refType="h" fact="0.85"/>
        <dgm:constr type="ctrX" for="ch" forName="balance_30" refType="w" fact="0.5"/>
        <dgm:constr type="w" for="ch" forName="balance_31" refType="w"/>
        <dgm:constr type="h" for="ch" forName="balance_31" refType="h" fact="0.157"/>
        <dgm:constr type="b" for="ch" forName="balance_31" refType="h" fact="0.85"/>
        <dgm:constr type="ctrX" for="ch" forName="balance_31" refType="w" fact="0.5"/>
        <dgm:constr type="w" for="ch" forName="balance_32" refType="w"/>
        <dgm:constr type="h" for="ch" forName="balance_32" refType="h" fact="0.157"/>
        <dgm:constr type="b" for="ch" forName="balance_32" refType="h" fact="0.85"/>
        <dgm:constr type="ctrX" for="ch" forName="balance_32" refType="w" fact="0.5"/>
        <dgm:constr type="w" for="ch" forName="balance_33" refType="w" fact="0.9"/>
        <dgm:constr type="h" for="ch" forName="balance_33" refType="h" fact="0.076"/>
        <dgm:constr type="b" for="ch" forName="balance_33" refType="h" fact="0.81"/>
        <dgm:constr type="ctrX" for="ch" forName="balance_33" refType="w" fact="0.5"/>
        <dgm:constr type="w" for="ch" forName="balance_34" refType="w"/>
        <dgm:constr type="h" for="ch" forName="balance_34" refType="h" fact="0.157"/>
        <dgm:constr type="b" for="ch" forName="balance_34" refType="h" fact="0.85"/>
        <dgm:constr type="ctrX" for="ch" forName="balance_34" refType="w" fact="0.5"/>
        <dgm:constr type="w" for="ch" forName="balance_40" refType="w"/>
        <dgm:constr type="h" for="ch" forName="balance_40" refType="h" fact="0.157"/>
        <dgm:constr type="b" for="ch" forName="balance_40" refType="h" fact="0.85"/>
        <dgm:constr type="ctrX" for="ch" forName="balance_40" refType="w" fact="0.5"/>
        <dgm:constr type="w" for="ch" forName="balance_41" refType="w"/>
        <dgm:constr type="h" for="ch" forName="balance_41" refType="h" fact="0.157"/>
        <dgm:constr type="b" for="ch" forName="balance_41" refType="h" fact="0.85"/>
        <dgm:constr type="ctrX" for="ch" forName="balance_41" refType="w" fact="0.5"/>
        <dgm:constr type="w" for="ch" forName="balance_42" refType="w"/>
        <dgm:constr type="h" for="ch" forName="balance_42" refType="h" fact="0.157"/>
        <dgm:constr type="b" for="ch" forName="balance_42" refType="h" fact="0.85"/>
        <dgm:constr type="ctrX" for="ch" forName="balance_42" refType="w" fact="0.5"/>
        <dgm:constr type="w" for="ch" forName="balance_43" refType="w"/>
        <dgm:constr type="h" for="ch" forName="balance_43" refType="h" fact="0.157"/>
        <dgm:constr type="b" for="ch" forName="balance_43" refType="h" fact="0.85"/>
        <dgm:constr type="ctrX" for="ch" forName="balance_43" refType="w" fact="0.5"/>
        <dgm:constr type="w" for="ch" forName="balance_44" refType="w" fact="0.9"/>
        <dgm:constr type="h" for="ch" forName="balance_44" refType="h" fact="0.076"/>
        <dgm:constr type="b" for="ch" forName="balance_44" refType="h" fact="0.81"/>
        <dgm:constr type="ctrX" for="ch" forName="balance_44" refType="w" fact="0.5"/>
        <dgm:constr type="w" for="ch" forName="right_01_1" refType="w" fact="0.4"/>
        <dgm:constr type="h" for="ch" forName="right_01_1" refType="h" fact="0.7"/>
        <dgm:constr type="b" for="ch" forName="right_01_1" refType="h" fact="0.76"/>
        <dgm:constr type="ctrX" for="ch" forName="right_01_1" refType="w" fact="0.78"/>
        <dgm:constr type="w" for="ch" forName="left_10_1" refType="w" fact="0.4"/>
        <dgm:constr type="h" for="ch" forName="left_10_1" refType="h" fact="0.7"/>
        <dgm:constr type="b" for="ch" forName="left_10_1" refType="h" fact="0.76"/>
        <dgm:constr type="ctrX" for="ch" forName="left_10_1" refType="w" fact="0.22"/>
        <dgm:constr type="w" for="ch" forName="right_11_1" refType="w" fact="0.36"/>
        <dgm:constr type="h" for="ch" forName="right_11_1" refType="h" fact="0.67"/>
        <dgm:constr type="b" for="ch" forName="right_11_1" refType="h" fact="0.725"/>
        <dgm:constr type="ctrX" for="ch" forName="right_11_1" refType="w" fact="0.76"/>
        <dgm:constr type="w" for="ch" forName="left_11_1" refType="w" fact="0.36"/>
        <dgm:constr type="h" for="ch" forName="left_11_1" refType="h" fact="0.67"/>
        <dgm:constr type="b" for="ch" forName="left_11_1" refType="h" fact="0.725"/>
        <dgm:constr type="ctrX" for="ch" forName="left_11_1" refType="w" fact="0.24"/>
        <dgm:constr type="w" for="ch" forName="right_02_1" refType="w" fact="0.388"/>
        <dgm:constr type="h" for="ch" forName="right_02_1" refType="h" fact="0.36"/>
        <dgm:constr type="b" for="ch" forName="right_02_1" refType="h" fact="0.76"/>
        <dgm:constr type="ctrX" for="ch" forName="right_02_1" refType="w" fact="0.77"/>
        <dgm:constr type="w" for="ch" forName="right_02_2" refType="w" fact="0.388"/>
        <dgm:constr type="h" for="ch" forName="right_02_2" refType="h" fact="0.36"/>
        <dgm:constr type="b" for="ch" forName="right_02_2" refType="h" fact="0.42"/>
        <dgm:constr type="ctrX" for="ch" forName="right_02_2" refType="w" fact="0.79"/>
        <dgm:constr type="w" for="ch" forName="left_20_1" refType="w" fact="0.388"/>
        <dgm:constr type="h" for="ch" forName="left_20_1" refType="h" fact="0.36"/>
        <dgm:constr type="b" for="ch" forName="left_20_1" refType="h" fact="0.76"/>
        <dgm:constr type="ctrX" for="ch" forName="left_20_1" refType="w" fact="0.23"/>
        <dgm:constr type="w" for="ch" forName="left_20_2" refType="w" fact="0.388"/>
        <dgm:constr type="h" for="ch" forName="left_20_2" refType="h" fact="0.36"/>
        <dgm:constr type="b" for="ch" forName="left_20_2" refType="h" fact="0.42"/>
        <dgm:constr type="ctrX" for="ch" forName="left_20_2" refType="w" fact="0.21"/>
        <dgm:constr type="w" for="ch" forName="right_12_1" refType="w" fact="0.388"/>
        <dgm:constr type="h" for="ch" forName="right_12_1" refType="h" fact="0.36"/>
        <dgm:constr type="b" for="ch" forName="right_12_1" refType="h" fact="0.76"/>
        <dgm:constr type="ctrX" for="ch" forName="right_12_1" refType="w" fact="0.77"/>
        <dgm:constr type="w" for="ch" forName="right_12_2" refType="w" fact="0.388"/>
        <dgm:constr type="h" for="ch" forName="right_12_2" refType="h" fact="0.36"/>
        <dgm:constr type="b" for="ch" forName="right_12_2" refType="h" fact="0.42"/>
        <dgm:constr type="ctrX" for="ch" forName="right_12_2" refType="w" fact="0.79"/>
        <dgm:constr type="w" for="ch" forName="left_12_1" refType="w" fact="0.388"/>
        <dgm:constr type="h" for="ch" forName="left_12_1" refType="h" fact="0.36"/>
        <dgm:constr type="b" for="ch" forName="left_12_1" refType="h" fact="0.715"/>
        <dgm:constr type="ctrX" for="ch" forName="left_12_1" refType="w" fact="0.255"/>
        <dgm:constr type="w" for="ch" forName="right_22_1" refType="w" fact="0.36"/>
        <dgm:constr type="h" for="ch" forName="right_22_1" refType="h" fact="0.32"/>
        <dgm:constr type="b" for="ch" forName="right_22_1" refType="h" fact="0.725"/>
        <dgm:constr type="ctrX" for="ch" forName="right_22_1" refType="w" fact="0.76"/>
        <dgm:constr type="w" for="ch" forName="right_22_2" refType="w" fact="0.36"/>
        <dgm:constr type="h" for="ch" forName="right_22_2" refType="h" fact="0.32"/>
        <dgm:constr type="b" for="ch" forName="right_22_2" refType="h" fact="0.39"/>
        <dgm:constr type="ctrX" for="ch" forName="right_22_2" refType="w" fact="0.76"/>
        <dgm:constr type="w" for="ch" forName="left_22_1" refType="w" fact="0.36"/>
        <dgm:constr type="h" for="ch" forName="left_22_1" refType="h" fact="0.32"/>
        <dgm:constr type="b" for="ch" forName="left_22_1" refType="h" fact="0.725"/>
        <dgm:constr type="ctrX" for="ch" forName="left_22_1" refType="w" fact="0.24"/>
        <dgm:constr type="w" for="ch" forName="left_22_2" refType="w" fact="0.36"/>
        <dgm:constr type="h" for="ch" forName="left_22_2" refType="h" fact="0.32"/>
        <dgm:constr type="b" for="ch" forName="left_22_2" refType="h" fact="0.39"/>
        <dgm:constr type="ctrX" for="ch" forName="left_22_2" refType="w" fact="0.24"/>
        <dgm:constr type="w" for="ch" forName="left_21_1" refType="w" fact="0.388"/>
        <dgm:constr type="h" for="ch" forName="left_21_1" refType="h" fact="0.36"/>
        <dgm:constr type="b" for="ch" forName="left_21_1" refType="h" fact="0.76"/>
        <dgm:constr type="ctrX" for="ch" forName="left_21_1" refType="w" fact="0.23"/>
        <dgm:constr type="w" for="ch" forName="left_21_2" refType="w" fact="0.388"/>
        <dgm:constr type="h" for="ch" forName="left_21_2" refType="h" fact="0.36"/>
        <dgm:constr type="b" for="ch" forName="left_21_2" refType="h" fact="0.42"/>
        <dgm:constr type="ctrX" for="ch" forName="left_21_2" refType="w" fact="0.21"/>
        <dgm:constr type="w" for="ch" forName="right_21_1" refType="w" fact="0.388"/>
        <dgm:constr type="h" for="ch" forName="right_21_1" refType="h" fact="0.36"/>
        <dgm:constr type="b" for="ch" forName="right_21_1" refType="h" fact="0.715"/>
        <dgm:constr type="ctrX" for="ch" forName="right_21_1" refType="w" fact="0.745"/>
        <dgm:constr type="w" for="ch" forName="right_03_1" refType="w" fact="0.37"/>
        <dgm:constr type="h" for="ch" forName="right_03_1" refType="h" fact="0.24"/>
        <dgm:constr type="b" for="ch" forName="right_03_1" refType="h" fact="0.76"/>
        <dgm:constr type="ctrX" for="ch" forName="right_03_1" refType="w" fact="0.77"/>
        <dgm:constr type="w" for="ch" forName="right_03_2" refType="w" fact="0.37"/>
        <dgm:constr type="h" for="ch" forName="right_03_2" refType="h" fact="0.24"/>
        <dgm:constr type="b" for="ch" forName="right_03_2" refType="h" fact="0.535"/>
        <dgm:constr type="ctrX" for="ch" forName="right_03_2" refType="w" fact="0.783"/>
        <dgm:constr type="w" for="ch" forName="right_03_3" refType="w" fact="0.37"/>
        <dgm:constr type="h" for="ch" forName="right_03_3" refType="h" fact="0.24"/>
        <dgm:constr type="b" for="ch" forName="right_03_3" refType="h" fact="0.315"/>
        <dgm:constr type="ctrX" for="ch" forName="right_03_3" refType="w" fact="0.796"/>
        <dgm:constr type="w" for="ch" forName="left_30_1" refType="w" fact="0.37"/>
        <dgm:constr type="h" for="ch" forName="left_30_1" refType="h" fact="0.24"/>
        <dgm:constr type="b" for="ch" forName="left_30_1" refType="h" fact="0.76"/>
        <dgm:constr type="ctrX" for="ch" forName="left_30_1" refType="w" fact="0.23"/>
        <dgm:constr type="w" for="ch" forName="left_30_2" refType="w" fact="0.37"/>
        <dgm:constr type="h" for="ch" forName="left_30_2" refType="h" fact="0.24"/>
        <dgm:constr type="b" for="ch" forName="left_30_2" refType="h" fact="0.535"/>
        <dgm:constr type="ctrX" for="ch" forName="left_30_2" refType="w" fact="0.217"/>
        <dgm:constr type="w" for="ch" forName="left_30_3" refType="w" fact="0.37"/>
        <dgm:constr type="h" for="ch" forName="left_30_3" refType="h" fact="0.24"/>
        <dgm:constr type="b" for="ch" forName="left_30_3" refType="h" fact="0.315"/>
        <dgm:constr type="ctrX" for="ch" forName="left_30_3" refType="w" fact="0.204"/>
        <dgm:constr type="w" for="ch" forName="right_13_1" refType="w" fact="0.37"/>
        <dgm:constr type="h" for="ch" forName="right_13_1" refType="h" fact="0.24"/>
        <dgm:constr type="b" for="ch" forName="right_13_1" refType="h" fact="0.76"/>
        <dgm:constr type="ctrX" for="ch" forName="right_13_1" refType="w" fact="0.77"/>
        <dgm:constr type="w" for="ch" forName="right_13_2" refType="w" fact="0.37"/>
        <dgm:constr type="h" for="ch" forName="right_13_2" refType="h" fact="0.24"/>
        <dgm:constr type="b" for="ch" forName="right_13_2" refType="h" fact="0.535"/>
        <dgm:constr type="ctrX" for="ch" forName="right_13_2" refType="w" fact="0.783"/>
        <dgm:constr type="w" for="ch" forName="right_13_3" refType="w" fact="0.37"/>
        <dgm:constr type="h" for="ch" forName="right_13_3" refType="h" fact="0.24"/>
        <dgm:constr type="b" for="ch" forName="right_13_3" refType="h" fact="0.315"/>
        <dgm:constr type="ctrX" for="ch" forName="right_13_3" refType="w" fact="0.796"/>
        <dgm:constr type="w" for="ch" forName="left_13_1" refType="w" fact="0.37"/>
        <dgm:constr type="h" for="ch" forName="left_13_1" refType="h" fact="0.24"/>
        <dgm:constr type="b" for="ch" forName="left_13_1" refType="h" fact="0.715"/>
        <dgm:constr type="ctrX" for="ch" forName="left_13_1" refType="w" fact="0.255"/>
        <dgm:constr type="w" for="ch" forName="left_31_1" refType="w" fact="0.37"/>
        <dgm:constr type="h" for="ch" forName="left_31_1" refType="h" fact="0.24"/>
        <dgm:constr type="b" for="ch" forName="left_31_1" refType="h" fact="0.76"/>
        <dgm:constr type="ctrX" for="ch" forName="left_31_1" refType="w" fact="0.23"/>
        <dgm:constr type="w" for="ch" forName="left_31_2" refType="w" fact="0.37"/>
        <dgm:constr type="h" for="ch" forName="left_31_2" refType="h" fact="0.24"/>
        <dgm:constr type="b" for="ch" forName="left_31_2" refType="h" fact="0.535"/>
        <dgm:constr type="ctrX" for="ch" forName="left_31_2" refType="w" fact="0.217"/>
        <dgm:constr type="w" for="ch" forName="left_31_3" refType="w" fact="0.37"/>
        <dgm:constr type="h" for="ch" forName="left_31_3" refType="h" fact="0.24"/>
        <dgm:constr type="b" for="ch" forName="left_31_3" refType="h" fact="0.315"/>
        <dgm:constr type="ctrX" for="ch" forName="left_31_3" refType="w" fact="0.204"/>
        <dgm:constr type="w" for="ch" forName="right_31_1" refType="w" fact="0.37"/>
        <dgm:constr type="h" for="ch" forName="right_31_1" refType="h" fact="0.24"/>
        <dgm:constr type="b" for="ch" forName="right_31_1" refType="h" fact="0.715"/>
        <dgm:constr type="ctrX" for="ch" forName="right_31_1" refType="w" fact="0.745"/>
        <dgm:constr type="w" for="ch" forName="right_23_1" refType="w" fact="0.37"/>
        <dgm:constr type="h" for="ch" forName="right_23_1" refType="h" fact="0.24"/>
        <dgm:constr type="b" for="ch" forName="right_23_1" refType="h" fact="0.76"/>
        <dgm:constr type="ctrX" for="ch" forName="right_23_1" refType="w" fact="0.77"/>
        <dgm:constr type="w" for="ch" forName="right_23_2" refType="w" fact="0.37"/>
        <dgm:constr type="h" for="ch" forName="right_23_2" refType="h" fact="0.24"/>
        <dgm:constr type="b" for="ch" forName="right_23_2" refType="h" fact="0.535"/>
        <dgm:constr type="ctrX" for="ch" forName="right_23_2" refType="w" fact="0.783"/>
        <dgm:constr type="w" for="ch" forName="right_23_3" refType="w" fact="0.37"/>
        <dgm:constr type="h" for="ch" forName="right_23_3" refType="h" fact="0.24"/>
        <dgm:constr type="b" for="ch" forName="right_23_3" refType="h" fact="0.315"/>
        <dgm:constr type="ctrX" for="ch" forName="right_23_3" refType="w" fact="0.796"/>
        <dgm:constr type="w" for="ch" forName="left_23_1" refType="w" fact="0.37"/>
        <dgm:constr type="h" for="ch" forName="left_23_1" refType="h" fact="0.24"/>
        <dgm:constr type="b" for="ch" forName="left_23_1" refType="h" fact="0.715"/>
        <dgm:constr type="ctrX" for="ch" forName="left_23_1" refType="w" fact="0.255"/>
        <dgm:constr type="w" for="ch" forName="left_23_2" refType="w" fact="0.37"/>
        <dgm:constr type="h" for="ch" forName="left_23_2" refType="h" fact="0.24"/>
        <dgm:constr type="b" for="ch" forName="left_23_2" refType="h" fact="0.49"/>
        <dgm:constr type="ctrX" for="ch" forName="left_23_2" refType="w" fact="0.268"/>
        <dgm:constr type="w" for="ch" forName="left_32_1" refType="w" fact="0.37"/>
        <dgm:constr type="h" for="ch" forName="left_32_1" refType="h" fact="0.24"/>
        <dgm:constr type="b" for="ch" forName="left_32_1" refType="h" fact="0.76"/>
        <dgm:constr type="ctrX" for="ch" forName="left_32_1" refType="w" fact="0.23"/>
        <dgm:constr type="w" for="ch" forName="left_32_2" refType="w" fact="0.37"/>
        <dgm:constr type="h" for="ch" forName="left_32_2" refType="h" fact="0.24"/>
        <dgm:constr type="b" for="ch" forName="left_32_2" refType="h" fact="0.535"/>
        <dgm:constr type="ctrX" for="ch" forName="left_32_2" refType="w" fact="0.217"/>
        <dgm:constr type="w" for="ch" forName="left_32_3" refType="w" fact="0.37"/>
        <dgm:constr type="h" for="ch" forName="left_32_3" refType="h" fact="0.24"/>
        <dgm:constr type="b" for="ch" forName="left_32_3" refType="h" fact="0.315"/>
        <dgm:constr type="ctrX" for="ch" forName="left_32_3" refType="w" fact="0.204"/>
        <dgm:constr type="w" for="ch" forName="right_32_1" refType="w" fact="0.37"/>
        <dgm:constr type="h" for="ch" forName="right_32_1" refType="h" fact="0.24"/>
        <dgm:constr type="b" for="ch" forName="right_32_1" refType="h" fact="0.715"/>
        <dgm:constr type="ctrX" for="ch" forName="right_32_1" refType="w" fact="0.745"/>
        <dgm:constr type="w" for="ch" forName="right_32_2" refType="w" fact="0.37"/>
        <dgm:constr type="h" for="ch" forName="right_32_2" refType="h" fact="0.24"/>
        <dgm:constr type="b" for="ch" forName="right_32_2" refType="h" fact="0.49"/>
        <dgm:constr type="ctrX" for="ch" forName="right_32_2" refType="w" fact="0.732"/>
        <dgm:constr type="w" for="ch" forName="right_33_1" refType="w" fact="0.36"/>
        <dgm:constr type="h" for="ch" forName="right_33_1" refType="h" fact="0.21"/>
        <dgm:constr type="b" for="ch" forName="right_33_1" refType="h" fact="0.725"/>
        <dgm:constr type="ctrX" for="ch" forName="right_33_1" refType="w" fact="0.76"/>
        <dgm:constr type="w" for="ch" forName="right_33_2" refType="w" fact="0.36"/>
        <dgm:constr type="h" for="ch" forName="right_33_2" refType="h" fact="0.21"/>
        <dgm:constr type="b" for="ch" forName="right_33_2" refType="h" fact="0.5"/>
        <dgm:constr type="ctrX" for="ch" forName="right_33_2" refType="w" fact="0.76"/>
        <dgm:constr type="w" for="ch" forName="right_33_3" refType="w" fact="0.36"/>
        <dgm:constr type="h" for="ch" forName="right_33_3" refType="h" fact="0.21"/>
        <dgm:constr type="b" for="ch" forName="right_33_3" refType="h" fact="0.275"/>
        <dgm:constr type="ctrX" for="ch" forName="right_33_3" refType="w" fact="0.76"/>
        <dgm:constr type="w" for="ch" forName="left_33_1" refType="w" fact="0.36"/>
        <dgm:constr type="h" for="ch" forName="left_33_1" refType="h" fact="0.21"/>
        <dgm:constr type="b" for="ch" forName="left_33_1" refType="h" fact="0.725"/>
        <dgm:constr type="ctrX" for="ch" forName="left_33_1" refType="w" fact="0.24"/>
        <dgm:constr type="w" for="ch" forName="left_33_2" refType="w" fact="0.36"/>
        <dgm:constr type="h" for="ch" forName="left_33_2" refType="h" fact="0.21"/>
        <dgm:constr type="b" for="ch" forName="left_33_2" refType="h" fact="0.5"/>
        <dgm:constr type="ctrX" for="ch" forName="left_33_2" refType="w" fact="0.24"/>
        <dgm:constr type="w" for="ch" forName="left_33_3" refType="w" fact="0.36"/>
        <dgm:constr type="h" for="ch" forName="left_33_3" refType="h" fact="0.21"/>
        <dgm:constr type="b" for="ch" forName="left_33_3" refType="h" fact="0.275"/>
        <dgm:constr type="ctrX" for="ch" forName="left_33_3" refType="w" fact="0.24"/>
        <dgm:constr type="w" for="ch" forName="right_04_1" refType="w" fact="0.365"/>
        <dgm:constr type="h" for="ch" forName="right_04_1" refType="h" fact="0.185"/>
        <dgm:constr type="b" for="ch" forName="right_04_1" refType="h" fact="0.76"/>
        <dgm:constr type="ctrX" for="ch" forName="right_04_1" refType="w" fact="0.77"/>
        <dgm:constr type="w" for="ch" forName="right_04_2" refType="w" fact="0.365"/>
        <dgm:constr type="h" for="ch" forName="right_04_2" refType="h" fact="0.185"/>
        <dgm:constr type="b" for="ch" forName="right_04_2" refType="h" fact="0.595"/>
        <dgm:constr type="ctrX" for="ch" forName="right_04_2" refType="w" fact="0.78"/>
        <dgm:constr type="w" for="ch" forName="right_04_3" refType="w" fact="0.365"/>
        <dgm:constr type="h" for="ch" forName="right_04_3" refType="h" fact="0.185"/>
        <dgm:constr type="b" for="ch" forName="right_04_3" refType="h" fact="0.43"/>
        <dgm:constr type="ctrX" for="ch" forName="right_04_3" refType="w" fact="0.79"/>
        <dgm:constr type="w" for="ch" forName="right_04_4" refType="w" fact="0.365"/>
        <dgm:constr type="h" for="ch" forName="right_04_4" refType="h" fact="0.185"/>
        <dgm:constr type="b" for="ch" forName="right_04_4" refType="h" fact="0.265"/>
        <dgm:constr type="ctrX" for="ch" forName="right_04_4" refType="w" fact="0.8"/>
        <dgm:constr type="w" for="ch" forName="left_40_1" refType="w" fact="0.365"/>
        <dgm:constr type="h" for="ch" forName="left_40_1" refType="h" fact="0.185"/>
        <dgm:constr type="b" for="ch" forName="left_40_1" refType="h" fact="0.76"/>
        <dgm:constr type="ctrX" for="ch" forName="left_40_1" refType="w" fact="0.23"/>
        <dgm:constr type="w" for="ch" forName="left_40_2" refType="w" fact="0.365"/>
        <dgm:constr type="h" for="ch" forName="left_40_2" refType="h" fact="0.185"/>
        <dgm:constr type="b" for="ch" forName="left_40_2" refType="h" fact="0.595"/>
        <dgm:constr type="ctrX" for="ch" forName="left_40_2" refType="w" fact="0.22"/>
        <dgm:constr type="w" for="ch" forName="left_40_3" refType="w" fact="0.365"/>
        <dgm:constr type="h" for="ch" forName="left_40_3" refType="h" fact="0.185"/>
        <dgm:constr type="b" for="ch" forName="left_40_3" refType="h" fact="0.43"/>
        <dgm:constr type="ctrX" for="ch" forName="left_40_3" refType="w" fact="0.21"/>
        <dgm:constr type="w" for="ch" forName="left_40_4" refType="w" fact="0.365"/>
        <dgm:constr type="h" for="ch" forName="left_40_4" refType="h" fact="0.185"/>
        <dgm:constr type="b" for="ch" forName="left_40_4" refType="h" fact="0.265"/>
        <dgm:constr type="ctrX" for="ch" forName="left_40_4" refType="w" fact="0.2"/>
        <dgm:constr type="w" for="ch" forName="right_14_1" refType="w" fact="0.365"/>
        <dgm:constr type="h" for="ch" forName="right_14_1" refType="h" fact="0.185"/>
        <dgm:constr type="b" for="ch" forName="right_14_1" refType="h" fact="0.76"/>
        <dgm:constr type="ctrX" for="ch" forName="right_14_1" refType="w" fact="0.77"/>
        <dgm:constr type="w" for="ch" forName="right_14_2" refType="w" fact="0.365"/>
        <dgm:constr type="h" for="ch" forName="right_14_2" refType="h" fact="0.185"/>
        <dgm:constr type="b" for="ch" forName="right_14_2" refType="h" fact="0.595"/>
        <dgm:constr type="ctrX" for="ch" forName="right_14_2" refType="w" fact="0.78"/>
        <dgm:constr type="w" for="ch" forName="right_14_3" refType="w" fact="0.365"/>
        <dgm:constr type="h" for="ch" forName="right_14_3" refType="h" fact="0.185"/>
        <dgm:constr type="b" for="ch" forName="right_14_3" refType="h" fact="0.43"/>
        <dgm:constr type="ctrX" for="ch" forName="right_14_3" refType="w" fact="0.79"/>
        <dgm:constr type="w" for="ch" forName="right_14_4" refType="w" fact="0.365"/>
        <dgm:constr type="h" for="ch" forName="right_14_4" refType="h" fact="0.185"/>
        <dgm:constr type="b" for="ch" forName="right_14_4" refType="h" fact="0.265"/>
        <dgm:constr type="ctrX" for="ch" forName="right_14_4" refType="w" fact="0.8"/>
        <dgm:constr type="w" for="ch" forName="left_14_1" refType="w" fact="0.365"/>
        <dgm:constr type="h" for="ch" forName="left_14_1" refType="h" fact="0.185"/>
        <dgm:constr type="b" for="ch" forName="left_14_1" refType="h" fact="0.715"/>
        <dgm:constr type="ctrX" for="ch" forName="left_14_1" refType="w" fact="0.25"/>
        <dgm:constr type="w" for="ch" forName="left_41_1" refType="w" fact="0.365"/>
        <dgm:constr type="h" for="ch" forName="left_41_1" refType="h" fact="0.185"/>
        <dgm:constr type="b" for="ch" forName="left_41_1" refType="h" fact="0.76"/>
        <dgm:constr type="ctrX" for="ch" forName="left_41_1" refType="w" fact="0.23"/>
        <dgm:constr type="w" for="ch" forName="left_41_2" refType="w" fact="0.365"/>
        <dgm:constr type="h" for="ch" forName="left_41_2" refType="h" fact="0.185"/>
        <dgm:constr type="b" for="ch" forName="left_41_2" refType="h" fact="0.595"/>
        <dgm:constr type="ctrX" for="ch" forName="left_41_2" refType="w" fact="0.22"/>
        <dgm:constr type="w" for="ch" forName="left_41_3" refType="w" fact="0.365"/>
        <dgm:constr type="h" for="ch" forName="left_41_3" refType="h" fact="0.185"/>
        <dgm:constr type="b" for="ch" forName="left_41_3" refType="h" fact="0.43"/>
        <dgm:constr type="ctrX" for="ch" forName="left_41_3" refType="w" fact="0.21"/>
        <dgm:constr type="w" for="ch" forName="left_41_4" refType="w" fact="0.365"/>
        <dgm:constr type="h" for="ch" forName="left_41_4" refType="h" fact="0.185"/>
        <dgm:constr type="b" for="ch" forName="left_41_4" refType="h" fact="0.265"/>
        <dgm:constr type="ctrX" for="ch" forName="left_41_4" refType="w" fact="0.2"/>
        <dgm:constr type="w" for="ch" forName="right_41_1" refType="w" fact="0.365"/>
        <dgm:constr type="h" for="ch" forName="right_41_1" refType="h" fact="0.185"/>
        <dgm:constr type="b" for="ch" forName="right_41_1" refType="h" fact="0.715"/>
        <dgm:constr type="ctrX" for="ch" forName="right_41_1" refType="w" fact="0.75"/>
        <dgm:constr type="w" for="ch" forName="right_24_1" refType="w" fact="0.365"/>
        <dgm:constr type="h" for="ch" forName="right_24_1" refType="h" fact="0.185"/>
        <dgm:constr type="b" for="ch" forName="right_24_1" refType="h" fact="0.76"/>
        <dgm:constr type="ctrX" for="ch" forName="right_24_1" refType="w" fact="0.77"/>
        <dgm:constr type="w" for="ch" forName="right_24_2" refType="w" fact="0.365"/>
        <dgm:constr type="h" for="ch" forName="right_24_2" refType="h" fact="0.185"/>
        <dgm:constr type="b" for="ch" forName="right_24_2" refType="h" fact="0.595"/>
        <dgm:constr type="ctrX" for="ch" forName="right_24_2" refType="w" fact="0.78"/>
        <dgm:constr type="w" for="ch" forName="right_24_3" refType="w" fact="0.365"/>
        <dgm:constr type="h" for="ch" forName="right_24_3" refType="h" fact="0.185"/>
        <dgm:constr type="b" for="ch" forName="right_24_3" refType="h" fact="0.43"/>
        <dgm:constr type="ctrX" for="ch" forName="right_24_3" refType="w" fact="0.79"/>
        <dgm:constr type="w" for="ch" forName="right_24_4" refType="w" fact="0.365"/>
        <dgm:constr type="h" for="ch" forName="right_24_4" refType="h" fact="0.185"/>
        <dgm:constr type="b" for="ch" forName="right_24_4" refType="h" fact="0.265"/>
        <dgm:constr type="ctrX" for="ch" forName="right_24_4" refType="w" fact="0.8"/>
        <dgm:constr type="w" for="ch" forName="left_24_1" refType="w" fact="0.365"/>
        <dgm:constr type="h" for="ch" forName="left_24_1" refType="h" fact="0.185"/>
        <dgm:constr type="b" for="ch" forName="left_24_1" refType="h" fact="0.715"/>
        <dgm:constr type="ctrX" for="ch" forName="left_24_1" refType="w" fact="0.25"/>
        <dgm:constr type="w" for="ch" forName="left_24_2" refType="w" fact="0.365"/>
        <dgm:constr type="h" for="ch" forName="left_24_2" refType="h" fact="0.185"/>
        <dgm:constr type="b" for="ch" forName="left_24_2" refType="h" fact="0.55"/>
        <dgm:constr type="ctrX" for="ch" forName="left_24_2" refType="w" fact="0.26"/>
        <dgm:constr type="w" for="ch" forName="left_42_1" refType="w" fact="0.365"/>
        <dgm:constr type="h" for="ch" forName="left_42_1" refType="h" fact="0.185"/>
        <dgm:constr type="b" for="ch" forName="left_42_1" refType="h" fact="0.76"/>
        <dgm:constr type="ctrX" for="ch" forName="left_42_1" refType="w" fact="0.23"/>
        <dgm:constr type="w" for="ch" forName="left_42_2" refType="w" fact="0.365"/>
        <dgm:constr type="h" for="ch" forName="left_42_2" refType="h" fact="0.185"/>
        <dgm:constr type="b" for="ch" forName="left_42_2" refType="h" fact="0.595"/>
        <dgm:constr type="ctrX" for="ch" forName="left_42_2" refType="w" fact="0.22"/>
        <dgm:constr type="w" for="ch" forName="left_42_3" refType="w" fact="0.365"/>
        <dgm:constr type="h" for="ch" forName="left_42_3" refType="h" fact="0.185"/>
        <dgm:constr type="b" for="ch" forName="left_42_3" refType="h" fact="0.43"/>
        <dgm:constr type="ctrX" for="ch" forName="left_42_3" refType="w" fact="0.21"/>
        <dgm:constr type="w" for="ch" forName="left_42_4" refType="w" fact="0.365"/>
        <dgm:constr type="h" for="ch" forName="left_42_4" refType="h" fact="0.185"/>
        <dgm:constr type="b" for="ch" forName="left_42_4" refType="h" fact="0.265"/>
        <dgm:constr type="ctrX" for="ch" forName="left_42_4" refType="w" fact="0.2"/>
        <dgm:constr type="w" for="ch" forName="right_42_1" refType="w" fact="0.365"/>
        <dgm:constr type="h" for="ch" forName="right_42_1" refType="h" fact="0.185"/>
        <dgm:constr type="b" for="ch" forName="right_42_1" refType="h" fact="0.715"/>
        <dgm:constr type="ctrX" for="ch" forName="right_42_1" refType="w" fact="0.75"/>
        <dgm:constr type="w" for="ch" forName="right_42_2" refType="w" fact="0.365"/>
        <dgm:constr type="h" for="ch" forName="right_42_2" refType="h" fact="0.185"/>
        <dgm:constr type="b" for="ch" forName="right_42_2" refType="h" fact="0.55"/>
        <dgm:constr type="ctrX" for="ch" forName="right_42_2" refType="w" fact="0.74"/>
        <dgm:constr type="w" for="ch" forName="right_34_1" refType="w" fact="0.365"/>
        <dgm:constr type="h" for="ch" forName="right_34_1" refType="h" fact="0.185"/>
        <dgm:constr type="b" for="ch" forName="right_34_1" refType="h" fact="0.76"/>
        <dgm:constr type="ctrX" for="ch" forName="right_34_1" refType="w" fact="0.77"/>
        <dgm:constr type="w" for="ch" forName="right_34_2" refType="w" fact="0.365"/>
        <dgm:constr type="h" for="ch" forName="right_34_2" refType="h" fact="0.185"/>
        <dgm:constr type="b" for="ch" forName="right_34_2" refType="h" fact="0.595"/>
        <dgm:constr type="ctrX" for="ch" forName="right_34_2" refType="w" fact="0.78"/>
        <dgm:constr type="w" for="ch" forName="right_34_3" refType="w" fact="0.365"/>
        <dgm:constr type="h" for="ch" forName="right_34_3" refType="h" fact="0.185"/>
        <dgm:constr type="b" for="ch" forName="right_34_3" refType="h" fact="0.43"/>
        <dgm:constr type="ctrX" for="ch" forName="right_34_3" refType="w" fact="0.79"/>
        <dgm:constr type="w" for="ch" forName="right_34_4" refType="w" fact="0.365"/>
        <dgm:constr type="h" for="ch" forName="right_34_4" refType="h" fact="0.185"/>
        <dgm:constr type="b" for="ch" forName="right_34_4" refType="h" fact="0.265"/>
        <dgm:constr type="ctrX" for="ch" forName="right_34_4" refType="w" fact="0.8"/>
        <dgm:constr type="w" for="ch" forName="left_34_1" refType="w" fact="0.365"/>
        <dgm:constr type="h" for="ch" forName="left_34_1" refType="h" fact="0.185"/>
        <dgm:constr type="b" for="ch" forName="left_34_1" refType="h" fact="0.715"/>
        <dgm:constr type="ctrX" for="ch" forName="left_34_1" refType="w" fact="0.25"/>
        <dgm:constr type="w" for="ch" forName="left_34_2" refType="w" fact="0.365"/>
        <dgm:constr type="h" for="ch" forName="left_34_2" refType="h" fact="0.185"/>
        <dgm:constr type="b" for="ch" forName="left_34_2" refType="h" fact="0.55"/>
        <dgm:constr type="ctrX" for="ch" forName="left_34_2" refType="w" fact="0.26"/>
        <dgm:constr type="w" for="ch" forName="left_34_3" refType="w" fact="0.365"/>
        <dgm:constr type="h" for="ch" forName="left_34_3" refType="h" fact="0.185"/>
        <dgm:constr type="b" for="ch" forName="left_34_3" refType="h" fact="0.385"/>
        <dgm:constr type="ctrX" for="ch" forName="left_34_3" refType="w" fact="0.27"/>
        <dgm:constr type="w" for="ch" forName="left_43_1" refType="w" fact="0.365"/>
        <dgm:constr type="h" for="ch" forName="left_43_1" refType="h" fact="0.185"/>
        <dgm:constr type="b" for="ch" forName="left_43_1" refType="h" fact="0.76"/>
        <dgm:constr type="ctrX" for="ch" forName="left_43_1" refType="w" fact="0.23"/>
        <dgm:constr type="w" for="ch" forName="left_43_2" refType="w" fact="0.365"/>
        <dgm:constr type="h" for="ch" forName="left_43_2" refType="h" fact="0.185"/>
        <dgm:constr type="b" for="ch" forName="left_43_2" refType="h" fact="0.595"/>
        <dgm:constr type="ctrX" for="ch" forName="left_43_2" refType="w" fact="0.22"/>
        <dgm:constr type="w" for="ch" forName="left_43_3" refType="w" fact="0.365"/>
        <dgm:constr type="h" for="ch" forName="left_43_3" refType="h" fact="0.185"/>
        <dgm:constr type="b" for="ch" forName="left_43_3" refType="h" fact="0.43"/>
        <dgm:constr type="ctrX" for="ch" forName="left_43_3" refType="w" fact="0.21"/>
        <dgm:constr type="w" for="ch" forName="left_43_4" refType="w" fact="0.365"/>
        <dgm:constr type="h" for="ch" forName="left_43_4" refType="h" fact="0.185"/>
        <dgm:constr type="b" for="ch" forName="left_43_4" refType="h" fact="0.265"/>
        <dgm:constr type="ctrX" for="ch" forName="left_43_4" refType="w" fact="0.2"/>
        <dgm:constr type="w" for="ch" forName="right_43_1" refType="w" fact="0.365"/>
        <dgm:constr type="h" for="ch" forName="right_43_1" refType="h" fact="0.185"/>
        <dgm:constr type="b" for="ch" forName="right_43_1" refType="h" fact="0.715"/>
        <dgm:constr type="ctrX" for="ch" forName="right_43_1" refType="w" fact="0.75"/>
        <dgm:constr type="w" for="ch" forName="right_43_2" refType="w" fact="0.365"/>
        <dgm:constr type="h" for="ch" forName="right_43_2" refType="h" fact="0.185"/>
        <dgm:constr type="b" for="ch" forName="right_43_2" refType="h" fact="0.55"/>
        <dgm:constr type="ctrX" for="ch" forName="right_43_2" refType="w" fact="0.74"/>
        <dgm:constr type="w" for="ch" forName="right_43_3" refType="w" fact="0.365"/>
        <dgm:constr type="h" for="ch" forName="right_43_3" refType="h" fact="0.185"/>
        <dgm:constr type="b" for="ch" forName="right_43_3" refType="h" fact="0.385"/>
        <dgm:constr type="ctrX" for="ch" forName="right_43_3" refType="w" fact="0.73"/>
        <dgm:constr type="w" for="ch" forName="right_44_1" refType="w" fact="0.36"/>
        <dgm:constr type="h" for="ch" forName="right_44_1" refType="h" fact="0.154"/>
        <dgm:constr type="b" for="ch" forName="right_44_1" refType="h" fact="0.725"/>
        <dgm:constr type="ctrX" for="ch" forName="right_44_1" refType="w" fact="0.76"/>
        <dgm:constr type="w" for="ch" forName="right_44_2" refType="w" fact="0.36"/>
        <dgm:constr type="h" for="ch" forName="right_44_2" refType="h" fact="0.154"/>
        <dgm:constr type="b" for="ch" forName="right_44_2" refType="h" fact="0.559"/>
        <dgm:constr type="ctrX" for="ch" forName="right_44_2" refType="w" fact="0.76"/>
        <dgm:constr type="w" for="ch" forName="right_44_3" refType="w" fact="0.36"/>
        <dgm:constr type="h" for="ch" forName="right_44_3" refType="h" fact="0.154"/>
        <dgm:constr type="b" for="ch" forName="right_44_3" refType="h" fact="0.393"/>
        <dgm:constr type="ctrX" for="ch" forName="right_44_3" refType="w" fact="0.76"/>
        <dgm:constr type="w" for="ch" forName="right_44_4" refType="w" fact="0.36"/>
        <dgm:constr type="h" for="ch" forName="right_44_4" refType="h" fact="0.154"/>
        <dgm:constr type="b" for="ch" forName="right_44_4" refType="h" fact="0.224"/>
        <dgm:constr type="ctrX" for="ch" forName="right_44_4" refType="w" fact="0.76"/>
        <dgm:constr type="w" for="ch" forName="left_44_1" refType="w" fact="0.36"/>
        <dgm:constr type="h" for="ch" forName="left_44_1" refType="h" fact="0.154"/>
        <dgm:constr type="b" for="ch" forName="left_44_1" refType="h" fact="0.725"/>
        <dgm:constr type="ctrX" for="ch" forName="left_44_1" refType="w" fact="0.24"/>
        <dgm:constr type="w" for="ch" forName="left_44_2" refType="w" fact="0.36"/>
        <dgm:constr type="h" for="ch" forName="left_44_2" refType="h" fact="0.154"/>
        <dgm:constr type="b" for="ch" forName="left_44_2" refType="h" fact="0.559"/>
        <dgm:constr type="ctrX" for="ch" forName="left_44_2" refType="w" fact="0.24"/>
        <dgm:constr type="w" for="ch" forName="left_44_3" refType="w" fact="0.36"/>
        <dgm:constr type="h" for="ch" forName="left_44_3" refType="h" fact="0.154"/>
        <dgm:constr type="b" for="ch" forName="left_44_3" refType="h" fact="0.393"/>
        <dgm:constr type="ctrX" for="ch" forName="left_44_3" refType="w" fact="0.24"/>
        <dgm:constr type="w" for="ch" forName="left_44_4" refType="w" fact="0.36"/>
        <dgm:constr type="h" for="ch" forName="left_44_4" refType="h" fact="0.154"/>
        <dgm:constr type="b" for="ch" forName="left_44_4" refType="h" fact="0.224"/>
        <dgm:constr type="ctrX" for="ch" forName="left_44_4" refType="w" fact="0.24"/>
      </dgm:constrLst>
      <dgm:ruleLst/>
      <dgm:layoutNode name="dummyMaxCanvas_ChildArea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fulcrum" styleLbl="alignAccFollowNode1">
        <dgm:alg type="sp"/>
        <dgm:shape xmlns:r="http://schemas.openxmlformats.org/officeDocument/2006/relationships" type="triangle" r:blip="">
          <dgm:adjLst/>
        </dgm:shape>
        <dgm:presOf/>
        <dgm:constrLst/>
        <dgm:ruleLst/>
      </dgm:layoutNode>
      <dgm:choose name="Name0">
        <dgm:if name="Name1" axis="ch ch" ptType="node node" st="1 1" cnt="1 0" func="cnt" op="equ" val="0">
          <dgm:choose name="Name2">
            <dgm:if name="Name3" axis="ch ch" ptType="node node" st="2 1" cnt="1 0" func="cnt" op="equ" val="0">
              <dgm:layoutNode name="balance_00" styleLbl="alignAccFollowNode1">
                <dgm:varLst>
                  <dgm:bulletEnabled val="1"/>
                </dgm:varLst>
                <dgm:alg type="sp"/>
                <dgm:shape xmlns:r="http://schemas.openxmlformats.org/officeDocument/2006/relationships" type="rect" r:blip="">
                  <dgm:adjLst/>
                </dgm:shape>
                <dgm:presOf/>
                <dgm:constrLst/>
                <dgm:ruleLst/>
              </dgm:layoutNode>
            </dgm:if>
            <dgm:else name="Name4">
              <dgm:choose name="Name5">
                <dgm:if name="Name6" axis="ch ch" ptType="node node" st="2 1" cnt="1 0" func="cnt" op="equ" val="1">
                  <dgm:layoutNode name="balance_01" styleLbl="alignAccFollowNode1">
                    <dgm:varLst>
                      <dgm:bulletEnabled val="1"/>
                    </dgm:varLst>
                    <dgm:alg type="sp"/>
                    <dgm:shape xmlns:r="http://schemas.openxmlformats.org/officeDocument/2006/relationships" rot="4" type="rect" r:blip="">
                      <dgm:adjLst/>
                    </dgm:shape>
                    <dgm:presOf/>
                    <dgm:constrLst/>
                    <dgm:ruleLst/>
                  </dgm:layoutNode>
                  <dgm:layoutNode name="right_01_1" styleLbl="node1">
                    <dgm:varLst>
                      <dgm:bulletEnabled val="1"/>
                    </dgm:varLst>
                    <dgm:alg type="tx"/>
                    <dgm:shape xmlns:r="http://schemas.openxmlformats.org/officeDocument/2006/relationships" rot="4" type="roundRect" r:blip="">
                      <dgm:adjLst/>
                    </dgm:shape>
                    <dgm:presOf axis="ch ch desOrSelf" ptType="node node node" st="2 1 1" cnt="1 1 0"/>
                    <dgm:constrLst>
                      <dgm:constr type="lMarg" refType="primFontSz" fact="0.3"/>
                      <dgm:constr type="rMarg" refType="primFontSz" fact="0.3"/>
                      <dgm:constr type="tMarg" refType="primFontSz" fact="0.3"/>
                      <dgm:constr type="bMarg" refType="primFontSz" fact="0.3"/>
                    </dgm:constrLst>
                    <dgm:ruleLst>
                      <dgm:rule type="primFontSz" val="5" fact="NaN" max="NaN"/>
                    </dgm:ruleLst>
                  </dgm:layoutNode>
                </dgm:if>
                <dgm:else name="Name7">
                  <dgm:choose name="Name8">
                    <dgm:if name="Name9" axis="ch ch" ptType="node node" st="2 1" cnt="1 0" func="cnt" op="equ" val="2">
                      <dgm:layoutNode name="balance_02" styleLbl="alignAccFollowNode1">
                        <dgm:varLst>
                          <dgm:bulletEnabled val="1"/>
                        </dgm:varLst>
                        <dgm:alg type="sp"/>
                        <dgm:shape xmlns:r="http://schemas.openxmlformats.org/officeDocument/2006/relationships" rot="4" type="rect" r:blip="">
                          <dgm:adjLst/>
                        </dgm:shape>
                        <dgm:presOf/>
                        <dgm:constrLst/>
                        <dgm:ruleLst/>
                      </dgm:layoutNode>
                      <dgm:layoutNode name="right_02_1" styleLbl="node1">
                        <dgm:varLst>
                          <dgm:bulletEnabled val="1"/>
                        </dgm:varLst>
                        <dgm:alg type="tx"/>
                        <dgm:shape xmlns:r="http://schemas.openxmlformats.org/officeDocument/2006/relationships" rot="4" type="roundRect" r:blip="">
                          <dgm:adjLst/>
                        </dgm:shape>
                        <dgm:presOf axis="ch ch desOrSelf" ptType="node node node" st="2 1 1" cnt="1 1 0"/>
                        <dgm:constrLst>
                          <dgm:constr type="lMarg" refType="primFontSz" fact="0.3"/>
                          <dgm:constr type="rMarg" refType="primFontSz" fact="0.3"/>
                          <dgm:constr type="tMarg" refType="primFontSz" fact="0.3"/>
                          <dgm:constr type="bMarg" refType="primFontSz" fact="0.3"/>
                        </dgm:constrLst>
                        <dgm:ruleLst>
                          <dgm:rule type="primFontSz" val="5" fact="NaN" max="NaN"/>
                        </dgm:ruleLst>
                      </dgm:layoutNode>
                      <dgm:layoutNode name="right_02_2" styleLbl="node1">
                        <dgm:varLst>
                          <dgm:bulletEnabled val="1"/>
                        </dgm:varLst>
                        <dgm:alg type="tx"/>
                        <dgm:shape xmlns:r="http://schemas.openxmlformats.org/officeDocument/2006/relationships" rot="4" type="roundRect" r:blip="">
                          <dgm:adjLst/>
                        </dgm:shape>
                        <dgm:presOf axis="ch ch desOrSelf" ptType="node node node" st="2 2 1" cnt="1 1 0"/>
                        <dgm:constrLst>
                          <dgm:constr type="lMarg" refType="primFontSz" fact="0.3"/>
                          <dgm:constr type="rMarg" refType="primFontSz" fact="0.3"/>
                          <dgm:constr type="tMarg" refType="primFontSz" fact="0.3"/>
                          <dgm:constr type="bMarg" refType="primFontSz" fact="0.3"/>
                        </dgm:constrLst>
                        <dgm:ruleLst>
                          <dgm:rule type="primFontSz" val="5" fact="NaN" max="NaN"/>
                        </dgm:ruleLst>
                      </dgm:layoutNode>
                    </dgm:if>
                    <dgm:else name="Name10">
                      <dgm:choose name="Name11">
                        <dgm:if name="Name12" axis="ch ch" ptType="node node" st="2 1" cnt="1 0" func="cnt" op="equ" val="3">
                          <dgm:layoutNode name="balance_03" styleLbl="alignAccFollowNode1">
                            <dgm:varLst>
                              <dgm:bulletEnabled val="1"/>
                            </dgm:varLst>
                            <dgm:alg type="sp"/>
                            <dgm:shape xmlns:r="http://schemas.openxmlformats.org/officeDocument/2006/relationships" rot="4" type="rect" r:blip="">
                              <dgm:adjLst/>
                            </dgm:shape>
                            <dgm:presOf/>
                            <dgm:constrLst/>
                            <dgm:ruleLst/>
                          </dgm:layoutNode>
                          <dgm:layoutNode name="right_03_1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4" type="roundRect" r:blip="">
                              <dgm:adjLst/>
                            </dgm:shape>
                            <dgm:presOf axis="ch ch desOrSelf" ptType="node node node" st="2 1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  <dgm:layoutNode name="right_03_2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4" type="roundRect" r:blip="">
                              <dgm:adjLst/>
                            </dgm:shape>
                            <dgm:presOf axis="ch ch desOrSelf" ptType="node node node" st="2 2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  <dgm:layoutNode name="right_03_3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4" type="roundRect" r:blip="">
                              <dgm:adjLst/>
                            </dgm:shape>
                            <dgm:presOf axis="ch ch desOrSelf" ptType="node node node" st="2 3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</dgm:if>
                        <dgm:else name="Name13">
                          <dgm:choose name="Name14">
                            <dgm:if name="Name15" axis="ch ch" ptType="node node" st="2 1" cnt="1 0" func="cnt" op="gte" val="4">
                              <dgm:layoutNode name="balance_04" styleLbl="alignAccFollowNode1">
                                <dgm:varLst>
                                  <dgm:bulletEnabled val="1"/>
                                </dgm:varLst>
                                <dgm:alg type="sp"/>
                                <dgm:shape xmlns:r="http://schemas.openxmlformats.org/officeDocument/2006/relationships" rot="4" type="rect" r:blip="">
                                  <dgm:adjLst/>
                                </dgm:shape>
                                <dgm:presOf/>
                                <dgm:constrLst/>
                                <dgm:ruleLst/>
                              </dgm:layoutNode>
                              <dgm:layoutNode name="right_04_1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4" type="roundRect" r:blip="">
                                  <dgm:adjLst/>
                                </dgm:shape>
                                <dgm:presOf axis="ch ch desOrSelf" ptType="node node node" st="2 1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right_04_2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4" type="roundRect" r:blip="">
                                  <dgm:adjLst/>
                                </dgm:shape>
                                <dgm:presOf axis="ch ch desOrSelf" ptType="node node node" st="2 2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right_04_3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4" type="roundRect" r:blip="">
                                  <dgm:adjLst/>
                                </dgm:shape>
                                <dgm:presOf axis="ch ch desOrSelf" ptType="node node node" st="2 3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right_04_4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4" type="roundRect" r:blip="">
                                  <dgm:adjLst/>
                                </dgm:shape>
                                <dgm:presOf axis="ch ch desOrSelf" ptType="node node node" st="2 4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</dgm:if>
                            <dgm:else name="Name16"/>
                          </dgm:choose>
                        </dgm:else>
                      </dgm:choose>
                    </dgm:else>
                  </dgm:choose>
                </dgm:else>
              </dgm:choose>
            </dgm:else>
          </dgm:choose>
        </dgm:if>
        <dgm:else name="Name17">
          <dgm:choose name="Name18">
            <dgm:if name="Name19" axis="ch ch" ptType="node node" st="1 1" cnt="1 0" func="cnt" op="equ" val="1">
              <dgm:choose name="Name20">
                <dgm:if name="Name21" axis="ch ch" ptType="node node" st="2 1" cnt="1 0" func="cnt" op="equ" val="0">
                  <dgm:layoutNode name="balance_10" styleLbl="alignAccFollowNode1">
                    <dgm:varLst>
                      <dgm:bulletEnabled val="1"/>
                    </dgm:varLst>
                    <dgm:alg type="sp"/>
                    <dgm:shape xmlns:r="http://schemas.openxmlformats.org/officeDocument/2006/relationships" rot="-4" type="rect" r:blip="">
                      <dgm:adjLst/>
                    </dgm:shape>
                    <dgm:presOf/>
                    <dgm:constrLst/>
                    <dgm:ruleLst/>
                  </dgm:layoutNode>
                  <dgm:layoutNode name="left_10_1" styleLbl="node1">
                    <dgm:varLst>
                      <dgm:bulletEnabled val="1"/>
                    </dgm:varLst>
                    <dgm:alg type="tx"/>
                    <dgm:shape xmlns:r="http://schemas.openxmlformats.org/officeDocument/2006/relationships" rot="-4" type="roundRect" r:blip="">
                      <dgm:adjLst/>
                    </dgm:shape>
                    <dgm:presOf axis="ch ch desOrSelf" ptType="node node node" st="1 1 1" cnt="1 1 0"/>
                    <dgm:constrLst>
                      <dgm:constr type="lMarg" refType="primFontSz" fact="0.3"/>
                      <dgm:constr type="rMarg" refType="primFontSz" fact="0.3"/>
                      <dgm:constr type="tMarg" refType="primFontSz" fact="0.3"/>
                      <dgm:constr type="bMarg" refType="primFontSz" fact="0.3"/>
                    </dgm:constrLst>
                    <dgm:ruleLst>
                      <dgm:rule type="primFontSz" val="5" fact="NaN" max="NaN"/>
                    </dgm:ruleLst>
                  </dgm:layoutNode>
                </dgm:if>
                <dgm:else name="Name22">
                  <dgm:choose name="Name23">
                    <dgm:if name="Name24" axis="ch ch" ptType="node node" st="2 1" cnt="1 0" func="cnt" op="equ" val="1">
                      <dgm:layoutNode name="balance_11" styleLbl="alignAccFollowNode1">
                        <dgm:varLst>
                          <dgm:bulletEnabled val="1"/>
                        </dgm:varLst>
                        <dgm:alg type="sp"/>
                        <dgm:shape xmlns:r="http://schemas.openxmlformats.org/officeDocument/2006/relationships" type="rect" r:blip="">
                          <dgm:adjLst/>
                        </dgm:shape>
                        <dgm:presOf/>
                        <dgm:constrLst/>
                        <dgm:ruleLst/>
                      </dgm:layoutNode>
                      <dgm:layoutNode name="left_11_1" styleLbl="node1">
                        <dgm:varLst>
                          <dgm:bulletEnabled val="1"/>
                        </dgm:varLst>
                        <dgm:alg type="tx"/>
                        <dgm:shape xmlns:r="http://schemas.openxmlformats.org/officeDocument/2006/relationships" type="roundRect" r:blip="">
                          <dgm:adjLst/>
                        </dgm:shape>
                        <dgm:presOf axis="ch ch desOrSelf" ptType="node node node" st="1 1 1" cnt="1 1 0"/>
                        <dgm:constrLst>
                          <dgm:constr type="lMarg" refType="primFontSz" fact="0.3"/>
                          <dgm:constr type="rMarg" refType="primFontSz" fact="0.3"/>
                          <dgm:constr type="tMarg" refType="primFontSz" fact="0.3"/>
                          <dgm:constr type="bMarg" refType="primFontSz" fact="0.3"/>
                        </dgm:constrLst>
                        <dgm:ruleLst>
                          <dgm:rule type="primFontSz" val="5" fact="NaN" max="NaN"/>
                        </dgm:ruleLst>
                      </dgm:layoutNode>
                      <dgm:layoutNode name="right_11_1" styleLbl="node1">
                        <dgm:varLst>
                          <dgm:bulletEnabled val="1"/>
                        </dgm:varLst>
                        <dgm:alg type="tx"/>
                        <dgm:shape xmlns:r="http://schemas.openxmlformats.org/officeDocument/2006/relationships" type="roundRect" r:blip="">
                          <dgm:adjLst/>
                        </dgm:shape>
                        <dgm:presOf axis="ch ch desOrSelf" ptType="node node node" st="2 1 1" cnt="1 1 0"/>
                        <dgm:constrLst>
                          <dgm:constr type="lMarg" refType="primFontSz" fact="0.3"/>
                          <dgm:constr type="rMarg" refType="primFontSz" fact="0.3"/>
                          <dgm:constr type="tMarg" refType="primFontSz" fact="0.3"/>
                          <dgm:constr type="bMarg" refType="primFontSz" fact="0.3"/>
                        </dgm:constrLst>
                        <dgm:ruleLst>
                          <dgm:rule type="primFontSz" val="5" fact="NaN" max="NaN"/>
                        </dgm:ruleLst>
                      </dgm:layoutNode>
                    </dgm:if>
                    <dgm:else name="Name25">
                      <dgm:choose name="Name26">
                        <dgm:if name="Name27" axis="ch ch" ptType="node node" st="2 1" cnt="1 0" func="cnt" op="equ" val="2">
                          <dgm:layoutNode name="balance_12" styleLbl="alignAccFollowNode1">
                            <dgm:varLst>
                              <dgm:bulletEnabled val="1"/>
                            </dgm:varLst>
                            <dgm:alg type="sp"/>
                            <dgm:shape xmlns:r="http://schemas.openxmlformats.org/officeDocument/2006/relationships" rot="4" type="rect" r:blip="">
                              <dgm:adjLst/>
                            </dgm:shape>
                            <dgm:presOf/>
                            <dgm:constrLst/>
                            <dgm:ruleLst/>
                          </dgm:layoutNode>
                          <dgm:layoutNode name="right_12_1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4" type="roundRect" r:blip="">
                              <dgm:adjLst/>
                            </dgm:shape>
                            <dgm:presOf axis="ch ch desOrSelf" ptType="node node node" st="2 1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  <dgm:layoutNode name="right_12_2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4" type="roundRect" r:blip="">
                              <dgm:adjLst/>
                            </dgm:shape>
                            <dgm:presOf axis="ch ch desOrSelf" ptType="node node node" st="2 2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  <dgm:layoutNode name="left_12_1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4" type="roundRect" r:blip="">
                              <dgm:adjLst/>
                            </dgm:shape>
                            <dgm:presOf axis="ch ch desOrSelf" ptType="node node node" st="1 1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</dgm:if>
                        <dgm:else name="Name28">
                          <dgm:choose name="Name29">
                            <dgm:if name="Name30" axis="ch ch" ptType="node node" st="2 1" cnt="1 0" func="cnt" op="equ" val="3">
                              <dgm:layoutNode name="balance_13" styleLbl="alignAccFollowNode1">
                                <dgm:varLst>
                                  <dgm:bulletEnabled val="1"/>
                                </dgm:varLst>
                                <dgm:alg type="sp"/>
                                <dgm:shape xmlns:r="http://schemas.openxmlformats.org/officeDocument/2006/relationships" rot="4" type="rect" r:blip="">
                                  <dgm:adjLst/>
                                </dgm:shape>
                                <dgm:presOf/>
                                <dgm:constrLst/>
                                <dgm:ruleLst/>
                              </dgm:layoutNode>
                              <dgm:layoutNode name="right_13_1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4" type="roundRect" r:blip="">
                                  <dgm:adjLst/>
                                </dgm:shape>
                                <dgm:presOf axis="ch ch desOrSelf" ptType="node node node" st="2 1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right_13_2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4" type="roundRect" r:blip="">
                                  <dgm:adjLst/>
                                </dgm:shape>
                                <dgm:presOf axis="ch ch desOrSelf" ptType="node node node" st="2 2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right_13_3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4" type="roundRect" r:blip="">
                                  <dgm:adjLst/>
                                </dgm:shape>
                                <dgm:presOf axis="ch ch desOrSelf" ptType="node node node" st="2 3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left_13_1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4" type="roundRect" r:blip="">
                                  <dgm:adjLst/>
                                </dgm:shape>
                                <dgm:presOf axis="ch ch desOrSelf" ptType="node node node" st="1 1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</dgm:if>
                            <dgm:else name="Name31">
                              <dgm:choose name="Name32">
                                <dgm:if name="Name33" axis="ch ch" ptType="node node" st="2 1" cnt="1 0" func="cnt" op="gte" val="4">
                                  <dgm:layoutNode name="balance_14" styleLbl="alignAccFollowNode1">
                                    <dgm:varLst>
                                      <dgm:bulletEnabled val="1"/>
                                    </dgm:varLst>
                                    <dgm:alg type="sp"/>
                                    <dgm:shape xmlns:r="http://schemas.openxmlformats.org/officeDocument/2006/relationships" rot="4" type="rect" r:blip="">
                                      <dgm:adjLst/>
                                    </dgm:shape>
                                    <dgm:presOf/>
                                    <dgm:constrLst/>
                                    <dgm:ruleLst/>
                                  </dgm:layoutNode>
                                  <dgm:layoutNode name="right_14_1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4" type="roundRect" r:blip="">
                                      <dgm:adjLst/>
                                    </dgm:shape>
                                    <dgm:presOf axis="ch ch desOrSelf" ptType="node node node" st="2 1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right_14_2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4" type="roundRect" r:blip="">
                                      <dgm:adjLst/>
                                    </dgm:shape>
                                    <dgm:presOf axis="ch ch desOrSelf" ptType="node node node" st="2 2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right_14_3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4" type="roundRect" r:blip="">
                                      <dgm:adjLst/>
                                    </dgm:shape>
                                    <dgm:presOf axis="ch ch desOrSelf" ptType="node node node" st="2 3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right_14_4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4" type="roundRect" r:blip="">
                                      <dgm:adjLst/>
                                    </dgm:shape>
                                    <dgm:presOf axis="ch ch desOrSelf" ptType="node node node" st="2 4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left_14_1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4" type="roundRect" r:blip="">
                                      <dgm:adjLst/>
                                    </dgm:shape>
                                    <dgm:presOf axis="ch ch desOrSelf" ptType="node node node" st="1 1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</dgm:if>
                                <dgm:else name="Name34"/>
                              </dgm:choose>
                            </dgm:else>
                          </dgm:choose>
                        </dgm:else>
                      </dgm:choose>
                    </dgm:else>
                  </dgm:choose>
                </dgm:else>
              </dgm:choose>
            </dgm:if>
            <dgm:else name="Name35">
              <dgm:choose name="Name36">
                <dgm:if name="Name37" axis="ch ch" ptType="node node" st="1 1" cnt="1 0" func="cnt" op="equ" val="2">
                  <dgm:choose name="Name38">
                    <dgm:if name="Name39" axis="ch ch" ptType="node node" st="2 1" cnt="1 0" func="cnt" op="equ" val="0">
                      <dgm:layoutNode name="balance_20" styleLbl="alignAccFollowNode1">
                        <dgm:varLst>
                          <dgm:bulletEnabled val="1"/>
                        </dgm:varLst>
                        <dgm:alg type="sp"/>
                        <dgm:shape xmlns:r="http://schemas.openxmlformats.org/officeDocument/2006/relationships" rot="-4" type="rect" r:blip="">
                          <dgm:adjLst/>
                        </dgm:shape>
                        <dgm:presOf/>
                        <dgm:constrLst/>
                        <dgm:ruleLst/>
                      </dgm:layoutNode>
                      <dgm:layoutNode name="left_20_1" styleLbl="node1">
                        <dgm:varLst>
                          <dgm:bulletEnabled val="1"/>
                        </dgm:varLst>
                        <dgm:alg type="tx"/>
                        <dgm:shape xmlns:r="http://schemas.openxmlformats.org/officeDocument/2006/relationships" rot="-4" type="roundRect" r:blip="">
                          <dgm:adjLst/>
                        </dgm:shape>
                        <dgm:presOf axis="ch ch desOrSelf" ptType="node node node" st="1 1 1" cnt="1 1 0"/>
                        <dgm:constrLst>
                          <dgm:constr type="lMarg" refType="primFontSz" fact="0.3"/>
                          <dgm:constr type="rMarg" refType="primFontSz" fact="0.3"/>
                          <dgm:constr type="tMarg" refType="primFontSz" fact="0.3"/>
                          <dgm:constr type="bMarg" refType="primFontSz" fact="0.3"/>
                        </dgm:constrLst>
                        <dgm:ruleLst>
                          <dgm:rule type="primFontSz" val="5" fact="NaN" max="NaN"/>
                        </dgm:ruleLst>
                      </dgm:layoutNode>
                      <dgm:layoutNode name="left_20_2" styleLbl="node1">
                        <dgm:varLst>
                          <dgm:bulletEnabled val="1"/>
                        </dgm:varLst>
                        <dgm:alg type="tx"/>
                        <dgm:shape xmlns:r="http://schemas.openxmlformats.org/officeDocument/2006/relationships" rot="-4" type="roundRect" r:blip="">
                          <dgm:adjLst/>
                        </dgm:shape>
                        <dgm:presOf axis="ch ch desOrSelf" ptType="node node node" st="1 2 1" cnt="1 1 0"/>
                        <dgm:constrLst>
                          <dgm:constr type="lMarg" refType="primFontSz" fact="0.3"/>
                          <dgm:constr type="rMarg" refType="primFontSz" fact="0.3"/>
                          <dgm:constr type="tMarg" refType="primFontSz" fact="0.3"/>
                          <dgm:constr type="bMarg" refType="primFontSz" fact="0.3"/>
                        </dgm:constrLst>
                        <dgm:ruleLst>
                          <dgm:rule type="primFontSz" val="5" fact="NaN" max="NaN"/>
                        </dgm:ruleLst>
                      </dgm:layoutNode>
                    </dgm:if>
                    <dgm:else name="Name40">
                      <dgm:choose name="Name41">
                        <dgm:if name="Name42" axis="ch ch" ptType="node node" st="2 1" cnt="1 0" func="cnt" op="equ" val="1">
                          <dgm:layoutNode name="balance_21" styleLbl="alignAccFollowNode1">
                            <dgm:varLst>
                              <dgm:bulletEnabled val="1"/>
                            </dgm:varLst>
                            <dgm:alg type="sp"/>
                            <dgm:shape xmlns:r="http://schemas.openxmlformats.org/officeDocument/2006/relationships" rot="-4" type="rect" r:blip="">
                              <dgm:adjLst/>
                            </dgm:shape>
                            <dgm:presOf/>
                            <dgm:constrLst/>
                            <dgm:ruleLst/>
                          </dgm:layoutNode>
                          <dgm:layoutNode name="left_21_1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-4" type="roundRect" r:blip="">
                              <dgm:adjLst/>
                            </dgm:shape>
                            <dgm:presOf axis="ch ch desOrSelf" ptType="node node node" st="1 1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  <dgm:layoutNode name="left_21_2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-4" type="roundRect" r:blip="">
                              <dgm:adjLst/>
                            </dgm:shape>
                            <dgm:presOf axis="ch ch desOrSelf" ptType="node node node" st="1 2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  <dgm:layoutNode name="right_21_1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-4" type="roundRect" r:blip="">
                              <dgm:adjLst/>
                            </dgm:shape>
                            <dgm:presOf axis="ch ch desOrSelf" ptType="node node node" st="2 1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</dgm:if>
                        <dgm:else name="Name43">
                          <dgm:choose name="Name44">
                            <dgm:if name="Name45" axis="ch ch" ptType="node node" st="2 1" cnt="1 0" func="cnt" op="equ" val="2">
                              <dgm:layoutNode name="balance_22" styleLbl="alignAccFollowNode1">
                                <dgm:varLst>
                                  <dgm:bulletEnabled val="1"/>
                                </dgm:varLst>
                                <dgm:alg type="sp"/>
                                <dgm:shape xmlns:r="http://schemas.openxmlformats.org/officeDocument/2006/relationships" type="rect" r:blip="">
                                  <dgm:adjLst/>
                                </dgm:shape>
                                <dgm:presOf/>
                                <dgm:constrLst/>
                                <dgm:ruleLst/>
                              </dgm:layoutNode>
                              <dgm:layoutNode name="right_22_1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type="roundRect" r:blip="">
                                  <dgm:adjLst/>
                                </dgm:shape>
                                <dgm:presOf axis="ch ch desOrSelf" ptType="node node node" st="2 1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right_22_2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type="roundRect" r:blip="">
                                  <dgm:adjLst/>
                                </dgm:shape>
                                <dgm:presOf axis="ch ch desOrSelf" ptType="node node node" st="2 2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left_22_1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type="roundRect" r:blip="">
                                  <dgm:adjLst/>
                                </dgm:shape>
                                <dgm:presOf axis="ch ch desOrSelf" ptType="node node node" st="1 1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left_22_2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type="roundRect" r:blip="">
                                  <dgm:adjLst/>
                                </dgm:shape>
                                <dgm:presOf axis="ch ch desOrSelf" ptType="node node node" st="1 2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</dgm:if>
                            <dgm:else name="Name46">
                              <dgm:choose name="Name47">
                                <dgm:if name="Name48" axis="ch ch" ptType="node node" st="2 1" cnt="1 0" func="cnt" op="equ" val="3">
                                  <dgm:layoutNode name="balance_23" styleLbl="alignAccFollowNode1">
                                    <dgm:varLst>
                                      <dgm:bulletEnabled val="1"/>
                                    </dgm:varLst>
                                    <dgm:alg type="sp"/>
                                    <dgm:shape xmlns:r="http://schemas.openxmlformats.org/officeDocument/2006/relationships" rot="4" type="rect" r:blip="">
                                      <dgm:adjLst/>
                                    </dgm:shape>
                                    <dgm:presOf/>
                                    <dgm:constrLst/>
                                    <dgm:ruleLst/>
                                  </dgm:layoutNode>
                                  <dgm:layoutNode name="right_23_1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4" type="roundRect" r:blip="">
                                      <dgm:adjLst/>
                                    </dgm:shape>
                                    <dgm:presOf axis="ch ch desOrSelf" ptType="node node node" st="2 1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right_23_2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4" type="roundRect" r:blip="">
                                      <dgm:adjLst/>
                                    </dgm:shape>
                                    <dgm:presOf axis="ch ch desOrSelf" ptType="node node node" st="2 2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right_23_3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4" type="roundRect" r:blip="">
                                      <dgm:adjLst/>
                                    </dgm:shape>
                                    <dgm:presOf axis="ch ch desOrSelf" ptType="node node node" st="2 3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left_23_1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4" type="roundRect" r:blip="">
                                      <dgm:adjLst/>
                                    </dgm:shape>
                                    <dgm:presOf axis="ch ch desOrSelf" ptType="node node node" st="1 1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left_23_2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4" type="roundRect" r:blip="">
                                      <dgm:adjLst/>
                                    </dgm:shape>
                                    <dgm:presOf axis="ch ch desOrSelf" ptType="node node node" st="1 2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</dgm:if>
                                <dgm:else name="Name49">
                                  <dgm:choose name="Name50">
                                    <dgm:if name="Name51" axis="ch ch" ptType="node node" st="2 1" cnt="1 0" func="cnt" op="gte" val="4">
                                      <dgm:layoutNode name="balance_24" styleLbl="alignAccFollowNode1">
                                        <dgm:varLst>
                                          <dgm:bulletEnabled val="1"/>
                                        </dgm:varLst>
                                        <dgm:alg type="sp"/>
                                        <dgm:shape xmlns:r="http://schemas.openxmlformats.org/officeDocument/2006/relationships" rot="4" type="rect" r:blip="">
                                          <dgm:adjLst/>
                                        </dgm:shape>
                                        <dgm:presOf/>
                                        <dgm:constrLst/>
                                        <dgm:ruleLst/>
                                      </dgm:layoutNode>
                                      <dgm:layoutNode name="right_24_1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4" type="roundRect" r:blip="">
                                          <dgm:adjLst/>
                                        </dgm:shape>
                                        <dgm:presOf axis="ch ch desOrSelf" ptType="node node node" st="2 1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right_24_2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4" type="roundRect" r:blip="">
                                          <dgm:adjLst/>
                                        </dgm:shape>
                                        <dgm:presOf axis="ch ch desOrSelf" ptType="node node node" st="2 2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right_24_3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4" type="roundRect" r:blip="">
                                          <dgm:adjLst/>
                                        </dgm:shape>
                                        <dgm:presOf axis="ch ch desOrSelf" ptType="node node node" st="2 3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right_24_4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4" type="roundRect" r:blip="">
                                          <dgm:adjLst/>
                                        </dgm:shape>
                                        <dgm:presOf axis="ch ch desOrSelf" ptType="node node node" st="2 4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left_24_1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4" type="roundRect" r:blip="">
                                          <dgm:adjLst/>
                                        </dgm:shape>
                                        <dgm:presOf axis="ch ch desOrSelf" ptType="node node node" st="1 1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left_24_2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4" type="roundRect" r:blip="">
                                          <dgm:adjLst/>
                                        </dgm:shape>
                                        <dgm:presOf axis="ch ch desOrSelf" ptType="node node node" st="1 2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</dgm:if>
                                    <dgm:else name="Name52"/>
                                  </dgm:choose>
                                </dgm:else>
                              </dgm:choose>
                            </dgm:else>
                          </dgm:choose>
                        </dgm:else>
                      </dgm:choose>
                    </dgm:else>
                  </dgm:choose>
                </dgm:if>
                <dgm:else name="Name53">
                  <dgm:choose name="Name54">
                    <dgm:if name="Name55" axis="ch ch" ptType="node node" st="1 1" cnt="1 0" func="cnt" op="equ" val="3">
                      <dgm:choose name="Name56">
                        <dgm:if name="Name57" axis="ch ch" ptType="node node" st="2 1" cnt="1 0" func="cnt" op="equ" val="0">
                          <dgm:layoutNode name="balance_30" styleLbl="alignAccFollowNode1">
                            <dgm:varLst>
                              <dgm:bulletEnabled val="1"/>
                            </dgm:varLst>
                            <dgm:alg type="sp"/>
                            <dgm:shape xmlns:r="http://schemas.openxmlformats.org/officeDocument/2006/relationships" rot="-4" type="rect" r:blip="">
                              <dgm:adjLst/>
                            </dgm:shape>
                            <dgm:presOf/>
                            <dgm:constrLst/>
                            <dgm:ruleLst/>
                          </dgm:layoutNode>
                          <dgm:layoutNode name="left_30_1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-4" type="roundRect" r:blip="">
                              <dgm:adjLst/>
                            </dgm:shape>
                            <dgm:presOf axis="ch ch desOrSelf" ptType="node node node" st="1 1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  <dgm:layoutNode name="left_30_2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-4" type="roundRect" r:blip="">
                              <dgm:adjLst/>
                            </dgm:shape>
                            <dgm:presOf axis="ch ch desOrSelf" ptType="node node node" st="1 2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  <dgm:layoutNode name="left_30_3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-4" type="roundRect" r:blip="">
                              <dgm:adjLst/>
                            </dgm:shape>
                            <dgm:presOf axis="ch ch desOrSelf" ptType="node node node" st="1 3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</dgm:if>
                        <dgm:else name="Name58">
                          <dgm:choose name="Name59">
                            <dgm:if name="Name60" axis="ch ch" ptType="node node" st="2 1" cnt="1 0" func="cnt" op="equ" val="1">
                              <dgm:layoutNode name="balance_31" styleLbl="alignAccFollowNode1">
                                <dgm:varLst>
                                  <dgm:bulletEnabled val="1"/>
                                </dgm:varLst>
                                <dgm:alg type="sp"/>
                                <dgm:shape xmlns:r="http://schemas.openxmlformats.org/officeDocument/2006/relationships" rot="-4" type="rect" r:blip="">
                                  <dgm:adjLst/>
                                </dgm:shape>
                                <dgm:presOf/>
                                <dgm:constrLst/>
                                <dgm:ruleLst/>
                              </dgm:layoutNode>
                              <dgm:layoutNode name="left_31_1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-4" type="roundRect" r:blip="">
                                  <dgm:adjLst/>
                                </dgm:shape>
                                <dgm:presOf axis="ch ch desOrSelf" ptType="node node node" st="1 1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left_31_2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-4" type="roundRect" r:blip="">
                                  <dgm:adjLst/>
                                </dgm:shape>
                                <dgm:presOf axis="ch ch desOrSelf" ptType="node node node" st="1 2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left_31_3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-4" type="roundRect" r:blip="">
                                  <dgm:adjLst/>
                                </dgm:shape>
                                <dgm:presOf axis="ch ch desOrSelf" ptType="node node node" st="1 3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right_31_1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-4" type="roundRect" r:blip="">
                                  <dgm:adjLst/>
                                </dgm:shape>
                                <dgm:presOf axis="ch ch desOrSelf" ptType="node node node" st="2 1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</dgm:if>
                            <dgm:else name="Name61">
                              <dgm:choose name="Name62">
                                <dgm:if name="Name63" axis="ch ch" ptType="node node" st="2 1" cnt="1 0" func="cnt" op="equ" val="2">
                                  <dgm:layoutNode name="balance_32" styleLbl="alignAccFollowNode1">
                                    <dgm:varLst>
                                      <dgm:bulletEnabled val="1"/>
                                    </dgm:varLst>
                                    <dgm:alg type="sp"/>
                                    <dgm:shape xmlns:r="http://schemas.openxmlformats.org/officeDocument/2006/relationships" rot="-4" type="rect" r:blip="">
                                      <dgm:adjLst/>
                                    </dgm:shape>
                                    <dgm:presOf/>
                                    <dgm:constrLst/>
                                    <dgm:ruleLst/>
                                  </dgm:layoutNode>
                                  <dgm:layoutNode name="left_32_1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-4" type="roundRect" r:blip="">
                                      <dgm:adjLst/>
                                    </dgm:shape>
                                    <dgm:presOf axis="ch ch desOrSelf" ptType="node node node" st="1 1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left_32_2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-4" type="roundRect" r:blip="">
                                      <dgm:adjLst/>
                                    </dgm:shape>
                                    <dgm:presOf axis="ch ch desOrSelf" ptType="node node node" st="1 2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left_32_3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-4" type="roundRect" r:blip="">
                                      <dgm:adjLst/>
                                    </dgm:shape>
                                    <dgm:presOf axis="ch ch desOrSelf" ptType="node node node" st="1 3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right_32_1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-4" type="roundRect" r:blip="">
                                      <dgm:adjLst/>
                                    </dgm:shape>
                                    <dgm:presOf axis="ch ch desOrSelf" ptType="node node node" st="2 1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right_32_2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-4" type="roundRect" r:blip="">
                                      <dgm:adjLst/>
                                    </dgm:shape>
                                    <dgm:presOf axis="ch ch desOrSelf" ptType="node node node" st="2 2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</dgm:if>
                                <dgm:else name="Name64">
                                  <dgm:choose name="Name65">
                                    <dgm:if name="Name66" axis="ch ch" ptType="node node" st="2 1" cnt="1 0" func="cnt" op="equ" val="3">
                                      <dgm:layoutNode name="balance_33" styleLbl="alignAccFollowNode1">
                                        <dgm:varLst>
                                          <dgm:bulletEnabled val="1"/>
                                        </dgm:varLst>
                                        <dgm:alg type="sp"/>
                                        <dgm:shape xmlns:r="http://schemas.openxmlformats.org/officeDocument/2006/relationships" type="rect" r:blip="">
                                          <dgm:adjLst/>
                                        </dgm:shape>
                                        <dgm:presOf/>
                                        <dgm:constrLst/>
                                        <dgm:ruleLst/>
                                      </dgm:layoutNode>
                                      <dgm:layoutNode name="right_33_1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type="roundRect" r:blip="">
                                          <dgm:adjLst/>
                                        </dgm:shape>
                                        <dgm:presOf axis="ch ch desOrSelf" ptType="node node node" st="2 1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right_33_2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type="roundRect" r:blip="">
                                          <dgm:adjLst/>
                                        </dgm:shape>
                                        <dgm:presOf axis="ch ch desOrSelf" ptType="node node node" st="2 2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right_33_3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type="roundRect" r:blip="">
                                          <dgm:adjLst/>
                                        </dgm:shape>
                                        <dgm:presOf axis="ch ch desOrSelf" ptType="node node node" st="2 3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left_33_1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type="roundRect" r:blip="">
                                          <dgm:adjLst/>
                                        </dgm:shape>
                                        <dgm:presOf axis="ch ch desOrSelf" ptType="node node node" st="1 1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left_33_2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type="roundRect" r:blip="">
                                          <dgm:adjLst/>
                                        </dgm:shape>
                                        <dgm:presOf axis="ch ch desOrSelf" ptType="node node node" st="1 2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left_33_3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type="roundRect" r:blip="">
                                          <dgm:adjLst/>
                                        </dgm:shape>
                                        <dgm:presOf axis="ch ch desOrSelf" ptType="node node node" st="1 3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</dgm:if>
                                    <dgm:else name="Name67">
                                      <dgm:choose name="Name68">
                                        <dgm:if name="Name69" axis="ch ch" ptType="node node" st="2 1" cnt="1 0" func="cnt" op="gte" val="4">
                                          <dgm:layoutNode name="balance_34" styleLbl="alignAccFollowNode1">
                                            <dgm:varLst>
                                              <dgm:bulletEnabled val="1"/>
                                            </dgm:varLst>
                                            <dgm:alg type="sp"/>
                                            <dgm:shape xmlns:r="http://schemas.openxmlformats.org/officeDocument/2006/relationships" rot="4" type="rect" r:blip="">
                                              <dgm:adjLst/>
                                            </dgm:shape>
                                            <dgm:presOf/>
                                            <dgm:constrLst/>
                                            <dgm:ruleLst/>
                                          </dgm:layoutNode>
                                          <dgm:layoutNode name="right_34_1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4" type="roundRect" r:blip="">
                                              <dgm:adjLst/>
                                            </dgm:shape>
                                            <dgm:presOf axis="ch ch desOrSelf" ptType="node node node" st="2 1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right_34_2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4" type="roundRect" r:blip="">
                                              <dgm:adjLst/>
                                            </dgm:shape>
                                            <dgm:presOf axis="ch ch desOrSelf" ptType="node node node" st="2 2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right_34_3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4" type="roundRect" r:blip="">
                                              <dgm:adjLst/>
                                            </dgm:shape>
                                            <dgm:presOf axis="ch ch desOrSelf" ptType="node node node" st="2 3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right_34_4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4" type="roundRect" r:blip="">
                                              <dgm:adjLst/>
                                            </dgm:shape>
                                            <dgm:presOf axis="ch ch desOrSelf" ptType="node node node" st="2 4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left_34_1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4" type="roundRect" r:blip="">
                                              <dgm:adjLst/>
                                            </dgm:shape>
                                            <dgm:presOf axis="ch ch desOrSelf" ptType="node node node" st="1 1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left_34_2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4" type="roundRect" r:blip="">
                                              <dgm:adjLst/>
                                            </dgm:shape>
                                            <dgm:presOf axis="ch ch desOrSelf" ptType="node node node" st="1 2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left_34_3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4" type="roundRect" r:blip="">
                                              <dgm:adjLst/>
                                            </dgm:shape>
                                            <dgm:presOf axis="ch ch desOrSelf" ptType="node node node" st="1 3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</dgm:if>
                                        <dgm:else name="Name70"/>
                                      </dgm:choose>
                                    </dgm:else>
                                  </dgm:choose>
                                </dgm:else>
                              </dgm:choose>
                            </dgm:else>
                          </dgm:choose>
                        </dgm:else>
                      </dgm:choose>
                    </dgm:if>
                    <dgm:else name="Name71">
                      <dgm:choose name="Name72">
                        <dgm:if name="Name73" axis="ch ch" ptType="node node" st="1 1" cnt="1 0" func="cnt" op="gte" val="4">
                          <dgm:choose name="Name74">
                            <dgm:if name="Name75" axis="ch ch" ptType="node node" st="2 1" cnt="1 0" func="cnt" op="equ" val="0">
                              <dgm:layoutNode name="balance_40" styleLbl="alignAccFollowNode1">
                                <dgm:varLst>
                                  <dgm:bulletEnabled val="1"/>
                                </dgm:varLst>
                                <dgm:alg type="sp"/>
                                <dgm:shape xmlns:r="http://schemas.openxmlformats.org/officeDocument/2006/relationships" rot="-4" type="rect" r:blip="">
                                  <dgm:adjLst/>
                                </dgm:shape>
                                <dgm:presOf/>
                                <dgm:constrLst/>
                                <dgm:ruleLst/>
                              </dgm:layoutNode>
                              <dgm:layoutNode name="left_40_1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-4" type="roundRect" r:blip="">
                                  <dgm:adjLst/>
                                </dgm:shape>
                                <dgm:presOf axis="ch ch desOrSelf" ptType="node node node" st="1 1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left_40_2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-4" type="roundRect" r:blip="">
                                  <dgm:adjLst/>
                                </dgm:shape>
                                <dgm:presOf axis="ch ch desOrSelf" ptType="node node node" st="1 2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left_40_3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-4" type="roundRect" r:blip="">
                                  <dgm:adjLst/>
                                </dgm:shape>
                                <dgm:presOf axis="ch ch desOrSelf" ptType="node node node" st="1 3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left_40_4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-4" type="roundRect" r:blip="">
                                  <dgm:adjLst/>
                                </dgm:shape>
                                <dgm:presOf axis="ch ch desOrSelf" ptType="node node node" st="1 4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</dgm:if>
                            <dgm:else name="Name76">
                              <dgm:choose name="Name77">
                                <dgm:if name="Name78" axis="ch ch" ptType="node node" st="2 1" cnt="1 0" func="cnt" op="equ" val="1">
                                  <dgm:layoutNode name="balance_41" styleLbl="alignAccFollowNode1">
                                    <dgm:varLst>
                                      <dgm:bulletEnabled val="1"/>
                                    </dgm:varLst>
                                    <dgm:alg type="sp"/>
                                    <dgm:shape xmlns:r="http://schemas.openxmlformats.org/officeDocument/2006/relationships" rot="-4" type="rect" r:blip="">
                                      <dgm:adjLst/>
                                    </dgm:shape>
                                    <dgm:presOf/>
                                    <dgm:constrLst/>
                                    <dgm:ruleLst/>
                                  </dgm:layoutNode>
                                  <dgm:layoutNode name="left_41_1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-4" type="roundRect" r:blip="">
                                      <dgm:adjLst/>
                                    </dgm:shape>
                                    <dgm:presOf axis="ch ch desOrSelf" ptType="node node node" st="1 1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left_41_2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-4" type="roundRect" r:blip="">
                                      <dgm:adjLst/>
                                    </dgm:shape>
                                    <dgm:presOf axis="ch ch desOrSelf" ptType="node node node" st="1 2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left_41_3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-4" type="roundRect" r:blip="">
                                      <dgm:adjLst/>
                                    </dgm:shape>
                                    <dgm:presOf axis="ch ch desOrSelf" ptType="node node node" st="1 3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left_41_4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-4" type="roundRect" r:blip="">
                                      <dgm:adjLst/>
                                    </dgm:shape>
                                    <dgm:presOf axis="ch ch desOrSelf" ptType="node node node" st="1 4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right_41_1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-4" type="roundRect" r:blip="">
                                      <dgm:adjLst/>
                                    </dgm:shape>
                                    <dgm:presOf axis="ch ch desOrSelf" ptType="node node node" st="2 1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</dgm:if>
                                <dgm:else name="Name79">
                                  <dgm:choose name="Name80">
                                    <dgm:if name="Name81" axis="ch ch" ptType="node node" st="2 1" cnt="1 0" func="cnt" op="equ" val="2">
                                      <dgm:layoutNode name="balance_42" styleLbl="alignAccFollowNode1">
                                        <dgm:varLst>
                                          <dgm:bulletEnabled val="1"/>
                                        </dgm:varLst>
                                        <dgm:alg type="sp"/>
                                        <dgm:shape xmlns:r="http://schemas.openxmlformats.org/officeDocument/2006/relationships" rot="-4" type="rect" r:blip="">
                                          <dgm:adjLst/>
                                        </dgm:shape>
                                        <dgm:presOf/>
                                        <dgm:constrLst/>
                                        <dgm:ruleLst/>
                                      </dgm:layoutNode>
                                      <dgm:layoutNode name="left_42_1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-4" type="roundRect" r:blip="">
                                          <dgm:adjLst/>
                                        </dgm:shape>
                                        <dgm:presOf axis="ch ch desOrSelf" ptType="node node node" st="1 1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left_42_2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-4" type="roundRect" r:blip="">
                                          <dgm:adjLst/>
                                        </dgm:shape>
                                        <dgm:presOf axis="ch ch desOrSelf" ptType="node node node" st="1 2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left_42_3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-4" type="roundRect" r:blip="">
                                          <dgm:adjLst/>
                                        </dgm:shape>
                                        <dgm:presOf axis="ch ch desOrSelf" ptType="node node node" st="1 3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left_42_4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-4" type="roundRect" r:blip="">
                                          <dgm:adjLst/>
                                        </dgm:shape>
                                        <dgm:presOf axis="ch ch desOrSelf" ptType="node node node" st="1 4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right_42_1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-4" type="roundRect" r:blip="">
                                          <dgm:adjLst/>
                                        </dgm:shape>
                                        <dgm:presOf axis="ch ch desOrSelf" ptType="node node node" st="2 1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right_42_2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-4" type="roundRect" r:blip="">
                                          <dgm:adjLst/>
                                        </dgm:shape>
                                        <dgm:presOf axis="ch ch desOrSelf" ptType="node node node" st="2 2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</dgm:if>
                                    <dgm:else name="Name82">
                                      <dgm:choose name="Name83">
                                        <dgm:if name="Name84" axis="ch ch" ptType="node node" st="2 1" cnt="1 0" func="cnt" op="equ" val="3">
                                          <dgm:layoutNode name="balance_43" styleLbl="alignAccFollowNode1">
                                            <dgm:varLst>
                                              <dgm:bulletEnabled val="1"/>
                                            </dgm:varLst>
                                            <dgm:alg type="sp"/>
                                            <dgm:shape xmlns:r="http://schemas.openxmlformats.org/officeDocument/2006/relationships" rot="-4" type="rect" r:blip="">
                                              <dgm:adjLst/>
                                            </dgm:shape>
                                            <dgm:presOf/>
                                            <dgm:constrLst/>
                                            <dgm:ruleLst/>
                                          </dgm:layoutNode>
                                          <dgm:layoutNode name="left_43_1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-4" type="roundRect" r:blip="">
                                              <dgm:adjLst/>
                                            </dgm:shape>
                                            <dgm:presOf axis="ch ch desOrSelf" ptType="node node node" st="1 1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left_43_2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-4" type="roundRect" r:blip="">
                                              <dgm:adjLst/>
                                            </dgm:shape>
                                            <dgm:presOf axis="ch ch desOrSelf" ptType="node node node" st="1 2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left_43_3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-4" type="roundRect" r:blip="">
                                              <dgm:adjLst/>
                                            </dgm:shape>
                                            <dgm:presOf axis="ch ch desOrSelf" ptType="node node node" st="1 3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left_43_4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-4" type="roundRect" r:blip="">
                                              <dgm:adjLst/>
                                            </dgm:shape>
                                            <dgm:presOf axis="ch ch desOrSelf" ptType="node node node" st="1 4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right_43_1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-4" type="roundRect" r:blip="">
                                              <dgm:adjLst/>
                                            </dgm:shape>
                                            <dgm:presOf axis="ch ch desOrSelf" ptType="node node node" st="2 1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right_43_2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-4" type="roundRect" r:blip="">
                                              <dgm:adjLst/>
                                            </dgm:shape>
                                            <dgm:presOf axis="ch ch desOrSelf" ptType="node node node" st="2 2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right_43_3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-4" type="roundRect" r:blip="">
                                              <dgm:adjLst/>
                                            </dgm:shape>
                                            <dgm:presOf axis="ch ch desOrSelf" ptType="node node node" st="2 3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</dgm:if>
                                        <dgm:else name="Name85">
                                          <dgm:choose name="Name86">
                                            <dgm:if name="Name87" axis="ch ch" ptType="node node" st="2 1" cnt="1 0" func="cnt" op="gte" val="4">
                                              <dgm:layoutNode name="balance_44" styleLbl="alignAccFollowNode1">
                                                <dgm:varLst>
                                                  <dgm:bulletEnabled val="1"/>
                                                </dgm:varLst>
                                                <dgm:alg type="sp"/>
                                                <dgm:shape xmlns:r="http://schemas.openxmlformats.org/officeDocument/2006/relationships" type="rect" r:blip="">
                                                  <dgm:adjLst/>
                                                </dgm:shape>
                                                <dgm:presOf/>
                                                <dgm:constrLst/>
                                                <dgm:ruleLst/>
                                              </dgm:layoutNode>
                                              <dgm:layoutNode name="right_44_1" styleLbl="node1">
                                                <dgm:varLst>
                                                  <dgm:bulletEnabled val="1"/>
                                                </dgm:varLst>
                                                <dgm:alg type="tx"/>
                                                <dgm:shape xmlns:r="http://schemas.openxmlformats.org/officeDocument/2006/relationships" type="roundRect" r:blip="">
                                                  <dgm:adjLst/>
                                                </dgm:shape>
                                                <dgm:presOf axis="ch ch desOrSelf" ptType="node node node" st="2 1 1" cnt="1 1 0"/>
                                                <dgm:constrLst>
                                                  <dgm:constr type="lMarg" refType="primFontSz" fact="0.3"/>
                                                  <dgm:constr type="rMarg" refType="primFontSz" fact="0.3"/>
                                                  <dgm:constr type="tMarg" refType="primFontSz" fact="0.3"/>
                                                  <dgm:constr type="bMarg" refType="primFontSz" fact="0.3"/>
                                                </dgm:constrLst>
                                                <dgm:ruleLst>
                                                  <dgm:rule type="primFontSz" val="5" fact="NaN" max="NaN"/>
                                                </dgm:ruleLst>
                                              </dgm:layoutNode>
                                              <dgm:layoutNode name="right_44_2" styleLbl="node1">
                                                <dgm:varLst>
                                                  <dgm:bulletEnabled val="1"/>
                                                </dgm:varLst>
                                                <dgm:alg type="tx"/>
                                                <dgm:shape xmlns:r="http://schemas.openxmlformats.org/officeDocument/2006/relationships" type="roundRect" r:blip="">
                                                  <dgm:adjLst/>
                                                </dgm:shape>
                                                <dgm:presOf axis="ch ch desOrSelf" ptType="node node node" st="2 2 1" cnt="1 1 0"/>
                                                <dgm:constrLst>
                                                  <dgm:constr type="lMarg" refType="primFontSz" fact="0.3"/>
                                                  <dgm:constr type="rMarg" refType="primFontSz" fact="0.3"/>
                                                  <dgm:constr type="tMarg" refType="primFontSz" fact="0.3"/>
                                                  <dgm:constr type="bMarg" refType="primFontSz" fact="0.3"/>
                                                </dgm:constrLst>
                                                <dgm:ruleLst>
                                                  <dgm:rule type="primFontSz" val="5" fact="NaN" max="NaN"/>
                                                </dgm:ruleLst>
                                              </dgm:layoutNode>
                                              <dgm:layoutNode name="right_44_3" styleLbl="node1">
                                                <dgm:varLst>
                                                  <dgm:bulletEnabled val="1"/>
                                                </dgm:varLst>
                                                <dgm:alg type="tx"/>
                                                <dgm:shape xmlns:r="http://schemas.openxmlformats.org/officeDocument/2006/relationships" type="roundRect" r:blip="">
                                                  <dgm:adjLst/>
                                                </dgm:shape>
                                                <dgm:presOf axis="ch ch desOrSelf" ptType="node node node" st="2 3 1" cnt="1 1 0"/>
                                                <dgm:constrLst>
                                                  <dgm:constr type="lMarg" refType="primFontSz" fact="0.3"/>
                                                  <dgm:constr type="rMarg" refType="primFontSz" fact="0.3"/>
                                                  <dgm:constr type="tMarg" refType="primFontSz" fact="0.3"/>
                                                  <dgm:constr type="bMarg" refType="primFontSz" fact="0.3"/>
                                                </dgm:constrLst>
                                                <dgm:ruleLst>
                                                  <dgm:rule type="primFontSz" val="5" fact="NaN" max="NaN"/>
                                                </dgm:ruleLst>
                                              </dgm:layoutNode>
                                              <dgm:layoutNode name="right_44_4" styleLbl="node1">
                                                <dgm:varLst>
                                                  <dgm:bulletEnabled val="1"/>
                                                </dgm:varLst>
                                                <dgm:alg type="tx"/>
                                                <dgm:shape xmlns:r="http://schemas.openxmlformats.org/officeDocument/2006/relationships" type="roundRect" r:blip="">
                                                  <dgm:adjLst/>
                                                </dgm:shape>
                                                <dgm:presOf axis="ch ch desOrSelf" ptType="node node node" st="2 4 1" cnt="1 1 0"/>
                                                <dgm:constrLst>
                                                  <dgm:constr type="lMarg" refType="primFontSz" fact="0.3"/>
                                                  <dgm:constr type="rMarg" refType="primFontSz" fact="0.3"/>
                                                  <dgm:constr type="tMarg" refType="primFontSz" fact="0.3"/>
                                                  <dgm:constr type="bMarg" refType="primFontSz" fact="0.3"/>
                                                </dgm:constrLst>
                                                <dgm:ruleLst>
                                                  <dgm:rule type="primFontSz" val="5" fact="NaN" max="NaN"/>
                                                </dgm:ruleLst>
                                              </dgm:layoutNode>
                                              <dgm:layoutNode name="left_44_1" styleLbl="node1">
                                                <dgm:varLst>
                                                  <dgm:bulletEnabled val="1"/>
                                                </dgm:varLst>
                                                <dgm:alg type="tx"/>
                                                <dgm:shape xmlns:r="http://schemas.openxmlformats.org/officeDocument/2006/relationships" type="roundRect" r:blip="">
                                                  <dgm:adjLst/>
                                                </dgm:shape>
                                                <dgm:presOf axis="ch ch desOrSelf" ptType="node node node" st="1 1 1" cnt="1 1 0"/>
                                                <dgm:constrLst>
                                                  <dgm:constr type="lMarg" refType="primFontSz" fact="0.3"/>
                                                  <dgm:constr type="rMarg" refType="primFontSz" fact="0.3"/>
                                                  <dgm:constr type="tMarg" refType="primFontSz" fact="0.3"/>
                                                  <dgm:constr type="bMarg" refType="primFontSz" fact="0.3"/>
                                                </dgm:constrLst>
                                                <dgm:ruleLst>
                                                  <dgm:rule type="primFontSz" val="5" fact="NaN" max="NaN"/>
                                                </dgm:ruleLst>
                                              </dgm:layoutNode>
                                              <dgm:layoutNode name="left_44_2" styleLbl="node1">
                                                <dgm:varLst>
                                                  <dgm:bulletEnabled val="1"/>
                                                </dgm:varLst>
                                                <dgm:alg type="tx"/>
                                                <dgm:shape xmlns:r="http://schemas.openxmlformats.org/officeDocument/2006/relationships" type="roundRect" r:blip="">
                                                  <dgm:adjLst/>
                                                </dgm:shape>
                                                <dgm:presOf axis="ch ch desOrSelf" ptType="node node node" st="1 2 1" cnt="1 1 0"/>
                                                <dgm:constrLst>
                                                  <dgm:constr type="lMarg" refType="primFontSz" fact="0.3"/>
                                                  <dgm:constr type="rMarg" refType="primFontSz" fact="0.3"/>
                                                  <dgm:constr type="tMarg" refType="primFontSz" fact="0.3"/>
                                                  <dgm:constr type="bMarg" refType="primFontSz" fact="0.3"/>
                                                </dgm:constrLst>
                                                <dgm:ruleLst>
                                                  <dgm:rule type="primFontSz" val="5" fact="NaN" max="NaN"/>
                                                </dgm:ruleLst>
                                              </dgm:layoutNode>
                                              <dgm:layoutNode name="left_44_3" styleLbl="node1">
                                                <dgm:varLst>
                                                  <dgm:bulletEnabled val="1"/>
                                                </dgm:varLst>
                                                <dgm:alg type="tx"/>
                                                <dgm:shape xmlns:r="http://schemas.openxmlformats.org/officeDocument/2006/relationships" type="roundRect" r:blip="">
                                                  <dgm:adjLst/>
                                                </dgm:shape>
                                                <dgm:presOf axis="ch ch desOrSelf" ptType="node node node" st="1 3 1" cnt="1 1 0"/>
                                                <dgm:constrLst>
                                                  <dgm:constr type="lMarg" refType="primFontSz" fact="0.3"/>
                                                  <dgm:constr type="rMarg" refType="primFontSz" fact="0.3"/>
                                                  <dgm:constr type="tMarg" refType="primFontSz" fact="0.3"/>
                                                  <dgm:constr type="bMarg" refType="primFontSz" fact="0.3"/>
                                                </dgm:constrLst>
                                                <dgm:ruleLst>
                                                  <dgm:rule type="primFontSz" val="5" fact="NaN" max="NaN"/>
                                                </dgm:ruleLst>
                                              </dgm:layoutNode>
                                              <dgm:layoutNode name="left_44_4" styleLbl="node1">
                                                <dgm:varLst>
                                                  <dgm:bulletEnabled val="1"/>
                                                </dgm:varLst>
                                                <dgm:alg type="tx"/>
                                                <dgm:shape xmlns:r="http://schemas.openxmlformats.org/officeDocument/2006/relationships" type="roundRect" r:blip="">
                                                  <dgm:adjLst/>
                                                </dgm:shape>
                                                <dgm:presOf axis="ch ch desOrSelf" ptType="node node node" st="1 4 1" cnt="1 1 0"/>
                                                <dgm:constrLst>
                                                  <dgm:constr type="lMarg" refType="primFontSz" fact="0.3"/>
                                                  <dgm:constr type="rMarg" refType="primFontSz" fact="0.3"/>
                                                  <dgm:constr type="tMarg" refType="primFontSz" fact="0.3"/>
                                                  <dgm:constr type="bMarg" refType="primFontSz" fact="0.3"/>
                                                </dgm:constrLst>
                                                <dgm:ruleLst>
                                                  <dgm:rule type="primFontSz" val="5" fact="NaN" max="NaN"/>
                                                </dgm:ruleLst>
                                              </dgm:layoutNode>
                                            </dgm:if>
                                            <dgm:else name="Name88"/>
                                          </dgm:choose>
                                        </dgm:else>
                                      </dgm:choose>
                                    </dgm:else>
                                  </dgm:choose>
                                </dgm:else>
                              </dgm:choose>
                            </dgm:else>
                          </dgm:choose>
                        </dgm:if>
                        <dgm:else name="Name89"/>
                      </dgm:choose>
                    </dgm:else>
                  </dgm:choose>
                </dgm:else>
              </dgm:choose>
            </dgm:else>
          </dgm:choose>
        </dgm:else>
      </dgm:choose>
    </dgm:layoutNode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image" Target="../media/image1.png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994832</xdr:colOff>
      <xdr:row>30</xdr:row>
      <xdr:rowOff>95251</xdr:rowOff>
    </xdr:from>
    <xdr:to>
      <xdr:col>9</xdr:col>
      <xdr:colOff>677331</xdr:colOff>
      <xdr:row>38</xdr:row>
      <xdr:rowOff>169332</xdr:rowOff>
    </xdr:to>
    <xdr:sp macro="" textlink="">
      <xdr:nvSpPr>
        <xdr:cNvPr id="2" name="Ovál 1">
          <a:extLst>
            <a:ext uri="{FF2B5EF4-FFF2-40B4-BE49-F238E27FC236}">
              <a16:creationId xmlns:a16="http://schemas.microsoft.com/office/drawing/2014/main" xmlns="" id="{9BA9ED29-3580-418F-8864-013BC58AE3D5}"/>
            </a:ext>
          </a:extLst>
        </xdr:cNvPr>
        <xdr:cNvSpPr/>
      </xdr:nvSpPr>
      <xdr:spPr>
        <a:xfrm flipH="1">
          <a:off x="21867282" y="9505951"/>
          <a:ext cx="5975349" cy="1547281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4</xdr:col>
      <xdr:colOff>412750</xdr:colOff>
      <xdr:row>8</xdr:row>
      <xdr:rowOff>31750</xdr:rowOff>
    </xdr:from>
    <xdr:to>
      <xdr:col>5</xdr:col>
      <xdr:colOff>0</xdr:colOff>
      <xdr:row>16</xdr:row>
      <xdr:rowOff>41910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42F13B09-0490-46DC-8187-265008183D2B}"/>
            </a:ext>
          </a:extLst>
        </xdr:cNvPr>
        <xdr:cNvSpPr txBox="1"/>
      </xdr:nvSpPr>
      <xdr:spPr>
        <a:xfrm>
          <a:off x="8420100" y="6007100"/>
          <a:ext cx="8477039" cy="86741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>
            <a:spcAft>
              <a:spcPts val="0"/>
            </a:spcAft>
          </a:pPr>
          <a:r>
            <a:rPr lang="cs-CZ" sz="1200" b="1" u="sng">
              <a:solidFill>
                <a:srgbClr val="000000"/>
              </a:solidFill>
              <a:effectLst/>
              <a:ea typeface="Times New Roman"/>
              <a:cs typeface="Times New Roman"/>
            </a:rPr>
            <a:t>Pro účely </a:t>
          </a:r>
          <a:endParaRPr lang="cs-CZ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cs-CZ" sz="1100">
              <a:solidFill>
                <a:srgbClr val="000000"/>
              </a:solidFill>
              <a:effectLst/>
              <a:ea typeface="Times New Roman"/>
              <a:cs typeface="Times New Roman"/>
            </a:rPr>
            <a:t> </a:t>
          </a:r>
          <a:endParaRPr lang="cs-CZ" sz="1200">
            <a:effectLst/>
            <a:latin typeface="Times New Roman"/>
            <a:ea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412750</xdr:colOff>
      <xdr:row>11</xdr:row>
      <xdr:rowOff>31750</xdr:rowOff>
    </xdr:from>
    <xdr:to>
      <xdr:col>10</xdr:col>
      <xdr:colOff>190289</xdr:colOff>
      <xdr:row>19</xdr:row>
      <xdr:rowOff>41910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2529417" y="4699000"/>
          <a:ext cx="7450455" cy="89916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>
            <a:spcAft>
              <a:spcPts val="0"/>
            </a:spcAft>
          </a:pPr>
          <a:r>
            <a:rPr lang="cs-CZ" sz="1200" b="1" u="sng">
              <a:solidFill>
                <a:srgbClr val="000000"/>
              </a:solidFill>
              <a:effectLst/>
              <a:ea typeface="Times New Roman"/>
              <a:cs typeface="Times New Roman"/>
            </a:rPr>
            <a:t>Pro účely </a:t>
          </a:r>
          <a:endParaRPr lang="cs-CZ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cs-CZ" sz="1100">
              <a:solidFill>
                <a:srgbClr val="000000"/>
              </a:solidFill>
              <a:effectLst/>
              <a:ea typeface="Times New Roman"/>
              <a:cs typeface="Times New Roman"/>
            </a:rPr>
            <a:t> </a:t>
          </a:r>
          <a:endParaRPr lang="cs-CZ" sz="12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10</xdr:col>
      <xdr:colOff>1047750</xdr:colOff>
      <xdr:row>6</xdr:row>
      <xdr:rowOff>560917</xdr:rowOff>
    </xdr:from>
    <xdr:to>
      <xdr:col>14</xdr:col>
      <xdr:colOff>126998</xdr:colOff>
      <xdr:row>9</xdr:row>
      <xdr:rowOff>10584</xdr:rowOff>
    </xdr:to>
    <xdr:sp macro="" textlink="">
      <xdr:nvSpPr>
        <xdr:cNvPr id="6" name="Ovál 5">
          <a:extLst>
            <a:ext uri="{FF2B5EF4-FFF2-40B4-BE49-F238E27FC236}">
              <a16:creationId xmlns:a16="http://schemas.microsoft.com/office/drawing/2014/main" xmlns="" id="{9BA9ED29-3580-418F-8864-013BC58AE3D5}"/>
            </a:ext>
          </a:extLst>
        </xdr:cNvPr>
        <xdr:cNvSpPr/>
      </xdr:nvSpPr>
      <xdr:spPr>
        <a:xfrm flipH="1">
          <a:off x="5630333" y="4243917"/>
          <a:ext cx="3312582" cy="139700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476251</xdr:colOff>
      <xdr:row>2</xdr:row>
      <xdr:rowOff>161924</xdr:rowOff>
    </xdr:from>
    <xdr:to>
      <xdr:col>30</xdr:col>
      <xdr:colOff>391583</xdr:colOff>
      <xdr:row>42</xdr:row>
      <xdr:rowOff>178594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6000751" y="542924"/>
          <a:ext cx="12805832" cy="763667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11</xdr:col>
      <xdr:colOff>359834</xdr:colOff>
      <xdr:row>5</xdr:row>
      <xdr:rowOff>10583</xdr:rowOff>
    </xdr:from>
    <xdr:to>
      <xdr:col>17</xdr:col>
      <xdr:colOff>381000</xdr:colOff>
      <xdr:row>8</xdr:row>
      <xdr:rowOff>105833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7112001" y="963083"/>
          <a:ext cx="3704166" cy="6667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8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LP</a:t>
          </a:r>
          <a:r>
            <a:rPr lang="cs-CZ" sz="18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PLUVICTO</a:t>
          </a:r>
          <a:r>
            <a:rPr lang="cs-CZ" sz="1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vůči </a:t>
          </a:r>
          <a:r>
            <a:rPr lang="cs-CZ" sz="18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komparátorům </a:t>
          </a:r>
          <a:r>
            <a:rPr lang="cs-CZ" sz="140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(viz tabulka vpravo</a:t>
          </a:r>
          <a:r>
            <a:rPr lang="cs-CZ" sz="1400" b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+ SOC</a:t>
          </a:r>
          <a:r>
            <a:rPr lang="cs-CZ" sz="1400" b="0" u="none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</a:t>
          </a:r>
          <a:r>
            <a:rPr lang="cs-CZ" sz="1400" b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cs-CZ" sz="140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4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</a:t>
          </a:r>
          <a:r>
            <a:rPr lang="cs-CZ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cs-CZ" sz="1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</a:t>
          </a:r>
          <a:endParaRPr lang="cs-CZ" sz="1800" b="1"/>
        </a:p>
      </xdr:txBody>
    </xdr:sp>
    <xdr:clientData/>
  </xdr:twoCellAnchor>
  <xdr:twoCellAnchor>
    <xdr:from>
      <xdr:col>10</xdr:col>
      <xdr:colOff>419100</xdr:colOff>
      <xdr:row>9</xdr:row>
      <xdr:rowOff>84667</xdr:rowOff>
    </xdr:from>
    <xdr:to>
      <xdr:col>18</xdr:col>
      <xdr:colOff>296333</xdr:colOff>
      <xdr:row>27</xdr:row>
      <xdr:rowOff>137582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11</xdr:col>
      <xdr:colOff>338666</xdr:colOff>
      <xdr:row>29</xdr:row>
      <xdr:rowOff>42333</xdr:rowOff>
    </xdr:from>
    <xdr:to>
      <xdr:col>26</xdr:col>
      <xdr:colOff>285750</xdr:colOff>
      <xdr:row>33</xdr:row>
      <xdr:rowOff>21167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 txBox="1"/>
      </xdr:nvSpPr>
      <xdr:spPr>
        <a:xfrm>
          <a:off x="7090833" y="5566833"/>
          <a:ext cx="9154584" cy="740834"/>
        </a:xfrm>
        <a:prstGeom prst="rect">
          <a:avLst/>
        </a:prstGeom>
        <a:solidFill>
          <a:srgbClr val="FFC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200" b="1"/>
            <a:t>CAVE! k problematice sekvenace LP PLUVICTA viz Přílohu č. 17,</a:t>
          </a:r>
          <a:r>
            <a:rPr lang="cs-CZ" sz="1200" b="1" baseline="0"/>
            <a:t> </a:t>
          </a:r>
          <a:r>
            <a:rPr lang="cs-CZ" sz="1200" b="1" u="sng" baseline="0"/>
            <a:t>PLUVICTO bude pravděpodobně účinnější při PSMA SUV mean</a:t>
          </a:r>
          <a:r>
            <a:rPr lang="cs-CZ" sz="1200" b="0" u="sng" baseline="0"/>
            <a:t> (viz informace v odstavci "</a:t>
          </a:r>
          <a:r>
            <a:rPr lang="cs-CZ" sz="1200" b="0" i="1" u="sng" baseline="0"/>
            <a:t>Postavení léčiva ...</a:t>
          </a:r>
          <a:r>
            <a:rPr lang="cs-CZ" sz="1200" b="0" u="sng" baseline="0"/>
            <a:t>")  </a:t>
          </a:r>
          <a:r>
            <a:rPr lang="cs-CZ" sz="1200" b="1" u="sng" baseline="0"/>
            <a:t>≥ 10 než při hodnotě pod 10 (tady spíše preferovat kabazitaxel), při FDG MTV </a:t>
          </a:r>
          <a:r>
            <a:rPr lang="cs-CZ" sz="1200" b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(viz informace v odstavci "</a:t>
          </a:r>
          <a:r>
            <a:rPr lang="cs-CZ" sz="1200" b="0" i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Postavení léčiva ...</a:t>
          </a:r>
          <a:r>
            <a:rPr lang="cs-CZ" sz="1200" b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")  </a:t>
          </a:r>
          <a:r>
            <a:rPr lang="cs-CZ" sz="12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≥ 200ml bude účinnost jak PLUVICTA, tak kabizataxelu pravděpodobně nižší </a:t>
          </a:r>
          <a:r>
            <a:rPr lang="cs-CZ" sz="1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oproti menším hodnotám FDG MTV!</a:t>
          </a:r>
          <a:endParaRPr lang="cs-CZ" sz="1200" b="1"/>
        </a:p>
      </xdr:txBody>
    </xdr:sp>
    <xdr:clientData/>
  </xdr:twoCellAnchor>
  <xdr:twoCellAnchor editAs="oneCell">
    <xdr:from>
      <xdr:col>18</xdr:col>
      <xdr:colOff>74084</xdr:colOff>
      <xdr:row>5</xdr:row>
      <xdr:rowOff>52916</xdr:rowOff>
    </xdr:from>
    <xdr:to>
      <xdr:col>26</xdr:col>
      <xdr:colOff>381000</xdr:colOff>
      <xdr:row>28</xdr:row>
      <xdr:rowOff>8324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3084" y="1005416"/>
          <a:ext cx="5217583" cy="4336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200024</xdr:colOff>
      <xdr:row>0</xdr:row>
      <xdr:rowOff>85724</xdr:rowOff>
    </xdr:from>
    <xdr:to>
      <xdr:col>21</xdr:col>
      <xdr:colOff>380999</xdr:colOff>
      <xdr:row>84</xdr:row>
      <xdr:rowOff>42333</xdr:rowOff>
    </xdr:to>
    <xdr:sp macro="" textlink="">
      <xdr:nvSpPr>
        <xdr:cNvPr id="2" name="TextovéPole 1"/>
        <xdr:cNvSpPr txBox="1"/>
      </xdr:nvSpPr>
      <xdr:spPr>
        <a:xfrm>
          <a:off x="200024" y="85724"/>
          <a:ext cx="13071475" cy="1595860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533400</xdr:colOff>
      <xdr:row>1</xdr:row>
      <xdr:rowOff>104775</xdr:rowOff>
    </xdr:from>
    <xdr:to>
      <xdr:col>12</xdr:col>
      <xdr:colOff>533400</xdr:colOff>
      <xdr:row>13</xdr:row>
      <xdr:rowOff>85725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95275"/>
          <a:ext cx="7315200" cy="2266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504825</xdr:colOff>
      <xdr:row>1</xdr:row>
      <xdr:rowOff>38100</xdr:rowOff>
    </xdr:from>
    <xdr:to>
      <xdr:col>1</xdr:col>
      <xdr:colOff>133350</xdr:colOff>
      <xdr:row>2</xdr:row>
      <xdr:rowOff>142875</xdr:rowOff>
    </xdr:to>
    <xdr:sp macro="" textlink="">
      <xdr:nvSpPr>
        <xdr:cNvPr id="4" name="TextovéPole 3"/>
        <xdr:cNvSpPr txBox="1"/>
      </xdr:nvSpPr>
      <xdr:spPr>
        <a:xfrm>
          <a:off x="504825" y="228600"/>
          <a:ext cx="238125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381000</xdr:colOff>
      <xdr:row>15</xdr:row>
      <xdr:rowOff>137583</xdr:rowOff>
    </xdr:from>
    <xdr:to>
      <xdr:col>20</xdr:col>
      <xdr:colOff>400050</xdr:colOff>
      <xdr:row>37</xdr:row>
      <xdr:rowOff>4233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95083"/>
          <a:ext cx="12295717" cy="405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15</xdr:row>
      <xdr:rowOff>137583</xdr:rowOff>
    </xdr:from>
    <xdr:to>
      <xdr:col>1</xdr:col>
      <xdr:colOff>9525</xdr:colOff>
      <xdr:row>17</xdr:row>
      <xdr:rowOff>51858</xdr:rowOff>
    </xdr:to>
    <xdr:sp macro="" textlink="">
      <xdr:nvSpPr>
        <xdr:cNvPr id="6" name="TextovéPole 5"/>
        <xdr:cNvSpPr txBox="1"/>
      </xdr:nvSpPr>
      <xdr:spPr>
        <a:xfrm>
          <a:off x="381000" y="2995083"/>
          <a:ext cx="242358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10</xdr:col>
      <xdr:colOff>279401</xdr:colOff>
      <xdr:row>15</xdr:row>
      <xdr:rowOff>184149</xdr:rowOff>
    </xdr:from>
    <xdr:to>
      <xdr:col>10</xdr:col>
      <xdr:colOff>521759</xdr:colOff>
      <xdr:row>17</xdr:row>
      <xdr:rowOff>98424</xdr:rowOff>
    </xdr:to>
    <xdr:sp macro="" textlink="">
      <xdr:nvSpPr>
        <xdr:cNvPr id="7" name="TextovéPole 6"/>
        <xdr:cNvSpPr txBox="1"/>
      </xdr:nvSpPr>
      <xdr:spPr>
        <a:xfrm>
          <a:off x="6417734" y="3041649"/>
          <a:ext cx="242358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18</xdr:col>
      <xdr:colOff>137584</xdr:colOff>
      <xdr:row>32</xdr:row>
      <xdr:rowOff>0</xdr:rowOff>
    </xdr:from>
    <xdr:to>
      <xdr:col>20</xdr:col>
      <xdr:colOff>328083</xdr:colOff>
      <xdr:row>34</xdr:row>
      <xdr:rowOff>116416</xdr:rowOff>
    </xdr:to>
    <xdr:sp macro="" textlink="">
      <xdr:nvSpPr>
        <xdr:cNvPr id="8" name="Ovál 7"/>
        <xdr:cNvSpPr/>
      </xdr:nvSpPr>
      <xdr:spPr>
        <a:xfrm>
          <a:off x="11186584" y="6096000"/>
          <a:ext cx="1418166" cy="497416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539750</xdr:colOff>
      <xdr:row>38</xdr:row>
      <xdr:rowOff>116416</xdr:rowOff>
    </xdr:from>
    <xdr:to>
      <xdr:col>19</xdr:col>
      <xdr:colOff>335492</xdr:colOff>
      <xdr:row>52</xdr:row>
      <xdr:rowOff>154516</xdr:rowOff>
    </xdr:to>
    <xdr:pic>
      <xdr:nvPicPr>
        <xdr:cNvPr id="9" name="Obrázek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0" y="7355416"/>
          <a:ext cx="11458575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592666</xdr:colOff>
      <xdr:row>37</xdr:row>
      <xdr:rowOff>127000</xdr:rowOff>
    </xdr:from>
    <xdr:to>
      <xdr:col>18</xdr:col>
      <xdr:colOff>201083</xdr:colOff>
      <xdr:row>44</xdr:row>
      <xdr:rowOff>42332</xdr:rowOff>
    </xdr:to>
    <xdr:sp macro="" textlink="">
      <xdr:nvSpPr>
        <xdr:cNvPr id="10" name="Ovál 9"/>
        <xdr:cNvSpPr/>
      </xdr:nvSpPr>
      <xdr:spPr>
        <a:xfrm>
          <a:off x="9186333" y="7175500"/>
          <a:ext cx="2063750" cy="1248832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2</xdr:col>
      <xdr:colOff>444500</xdr:colOff>
      <xdr:row>56</xdr:row>
      <xdr:rowOff>63500</xdr:rowOff>
    </xdr:from>
    <xdr:to>
      <xdr:col>17</xdr:col>
      <xdr:colOff>530225</xdr:colOff>
      <xdr:row>82</xdr:row>
      <xdr:rowOff>53975</xdr:rowOff>
    </xdr:to>
    <xdr:pic>
      <xdr:nvPicPr>
        <xdr:cNvPr id="11" name="Obrázek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167" y="10731500"/>
          <a:ext cx="9293225" cy="494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582085</xdr:colOff>
      <xdr:row>67</xdr:row>
      <xdr:rowOff>63500</xdr:rowOff>
    </xdr:from>
    <xdr:to>
      <xdr:col>17</xdr:col>
      <xdr:colOff>391584</xdr:colOff>
      <xdr:row>70</xdr:row>
      <xdr:rowOff>127000</xdr:rowOff>
    </xdr:to>
    <xdr:sp macro="" textlink="">
      <xdr:nvSpPr>
        <xdr:cNvPr id="13" name="Obdélník 12"/>
        <xdr:cNvSpPr/>
      </xdr:nvSpPr>
      <xdr:spPr>
        <a:xfrm>
          <a:off x="6106585" y="12827000"/>
          <a:ext cx="4720166" cy="6350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76199</xdr:rowOff>
    </xdr:from>
    <xdr:to>
      <xdr:col>31</xdr:col>
      <xdr:colOff>412750</xdr:colOff>
      <xdr:row>51</xdr:row>
      <xdr:rowOff>21166</xdr:rowOff>
    </xdr:to>
    <xdr:sp macro="" textlink="">
      <xdr:nvSpPr>
        <xdr:cNvPr id="2" name="TextovéPole 1"/>
        <xdr:cNvSpPr txBox="1"/>
      </xdr:nvSpPr>
      <xdr:spPr>
        <a:xfrm>
          <a:off x="180975" y="76199"/>
          <a:ext cx="19260608" cy="96604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381000</xdr:colOff>
      <xdr:row>1</xdr:row>
      <xdr:rowOff>52917</xdr:rowOff>
    </xdr:from>
    <xdr:to>
      <xdr:col>14</xdr:col>
      <xdr:colOff>561975</xdr:colOff>
      <xdr:row>33</xdr:row>
      <xdr:rowOff>110067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3417"/>
          <a:ext cx="8774642" cy="615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74085</xdr:colOff>
      <xdr:row>29</xdr:row>
      <xdr:rowOff>21166</xdr:rowOff>
    </xdr:from>
    <xdr:to>
      <xdr:col>5</xdr:col>
      <xdr:colOff>1</xdr:colOff>
      <xdr:row>30</xdr:row>
      <xdr:rowOff>95250</xdr:rowOff>
    </xdr:to>
    <xdr:sp macro="" textlink="">
      <xdr:nvSpPr>
        <xdr:cNvPr id="4" name="Obdélník 3"/>
        <xdr:cNvSpPr/>
      </xdr:nvSpPr>
      <xdr:spPr>
        <a:xfrm>
          <a:off x="687918" y="5545666"/>
          <a:ext cx="2381250" cy="26458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16</xdr:col>
      <xdr:colOff>550333</xdr:colOff>
      <xdr:row>6</xdr:row>
      <xdr:rowOff>10583</xdr:rowOff>
    </xdr:from>
    <xdr:to>
      <xdr:col>29</xdr:col>
      <xdr:colOff>498474</xdr:colOff>
      <xdr:row>25</xdr:row>
      <xdr:rowOff>115358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1666" y="1153583"/>
          <a:ext cx="7927975" cy="372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95250</xdr:colOff>
      <xdr:row>21</xdr:row>
      <xdr:rowOff>95250</xdr:rowOff>
    </xdr:from>
    <xdr:to>
      <xdr:col>24</xdr:col>
      <xdr:colOff>455084</xdr:colOff>
      <xdr:row>22</xdr:row>
      <xdr:rowOff>74083</xdr:rowOff>
    </xdr:to>
    <xdr:sp macro="" textlink="">
      <xdr:nvSpPr>
        <xdr:cNvPr id="6" name="Obdélník 5"/>
        <xdr:cNvSpPr/>
      </xdr:nvSpPr>
      <xdr:spPr>
        <a:xfrm>
          <a:off x="13599583" y="4095750"/>
          <a:ext cx="1587501" cy="169333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18</xdr:col>
      <xdr:colOff>211667</xdr:colOff>
      <xdr:row>26</xdr:row>
      <xdr:rowOff>158750</xdr:rowOff>
    </xdr:from>
    <xdr:to>
      <xdr:col>27</xdr:col>
      <xdr:colOff>316442</xdr:colOff>
      <xdr:row>45</xdr:row>
      <xdr:rowOff>73025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0667" y="5111750"/>
          <a:ext cx="5629275" cy="3533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306916</xdr:colOff>
      <xdr:row>28</xdr:row>
      <xdr:rowOff>137584</xdr:rowOff>
    </xdr:from>
    <xdr:to>
      <xdr:col>27</xdr:col>
      <xdr:colOff>349249</xdr:colOff>
      <xdr:row>30</xdr:row>
      <xdr:rowOff>84667</xdr:rowOff>
    </xdr:to>
    <xdr:sp macro="" textlink="">
      <xdr:nvSpPr>
        <xdr:cNvPr id="8" name="Obdélník 7"/>
        <xdr:cNvSpPr/>
      </xdr:nvSpPr>
      <xdr:spPr>
        <a:xfrm>
          <a:off x="11355916" y="5471584"/>
          <a:ext cx="5566833" cy="328083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105836</xdr:colOff>
      <xdr:row>36</xdr:row>
      <xdr:rowOff>74083</xdr:rowOff>
    </xdr:from>
    <xdr:to>
      <xdr:col>11</xdr:col>
      <xdr:colOff>171450</xdr:colOff>
      <xdr:row>46</xdr:row>
      <xdr:rowOff>158750</xdr:rowOff>
    </xdr:to>
    <xdr:sp macro="" textlink="">
      <xdr:nvSpPr>
        <xdr:cNvPr id="9" name="TextovéPole 8"/>
        <xdr:cNvSpPr txBox="1"/>
      </xdr:nvSpPr>
      <xdr:spPr>
        <a:xfrm>
          <a:off x="715436" y="6932083"/>
          <a:ext cx="6161614" cy="198966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200" b="1" u="sng"/>
            <a:t>U pacientů léčených kabazitaxelem bylo několik klinických faktorů vyskytujících před započetím léčby kabazitaxelem a hematologických biomarkerů spojeno s horším</a:t>
          </a:r>
          <a:r>
            <a:rPr lang="cs-CZ" sz="1200" b="1" u="sng" baseline="0"/>
            <a:t> celkovým přežitím</a:t>
          </a:r>
          <a:r>
            <a:rPr lang="cs-CZ" sz="1200" b="1"/>
            <a:t>: špatný výkonnostní stav (souhrnné HR: 1,92, 95% CI: 1,33–2,77), přítomnost viscerálních metastáz (</a:t>
          </a:r>
          <a:r>
            <a:rPr lang="cs-CZ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souhrnné</a:t>
          </a:r>
          <a:r>
            <a:rPr lang="cs-CZ" sz="1200" b="1"/>
            <a:t> HR : 2,13, 95% CI: 1,62–2,81), symptomatické onemocnění mCRPC (souhrnné HR: 1,47, 95% CI: 1,25–1,73), vysoká hladina PSA (souhrnné HR: 1,76, 95% CI: 1,27–2,44), vysoká hladina alkalické fosfatázay (souhrnné HR: 1,45, 95% CI: 1,28–1,65), vysoká hladina laktátdehydrogenázy (souhrnné HR: 1,54, 95% CI: 1,00–2,38), vysoký c-reaktivní protein (souhrnné HR: 4,40, 95% CI: 1,52-12,72), nízká</a:t>
          </a:r>
          <a:r>
            <a:rPr lang="cs-CZ" sz="1200" b="1" baseline="0"/>
            <a:t> hladina</a:t>
          </a:r>
          <a:r>
            <a:rPr lang="cs-CZ" sz="1200" b="1"/>
            <a:t> albuminu (souhrnné HR: 1,09, 95% CI: 1,05 -1,12) a nízký hemoglobin (souhrnné HR: 1,55, 95% CI: 1,20-1,99).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104775</xdr:rowOff>
    </xdr:from>
    <xdr:to>
      <xdr:col>23</xdr:col>
      <xdr:colOff>314325</xdr:colOff>
      <xdr:row>51</xdr:row>
      <xdr:rowOff>66675</xdr:rowOff>
    </xdr:to>
    <xdr:sp macro="" textlink="">
      <xdr:nvSpPr>
        <xdr:cNvPr id="2" name="TextovéPole 1"/>
        <xdr:cNvSpPr txBox="1"/>
      </xdr:nvSpPr>
      <xdr:spPr>
        <a:xfrm>
          <a:off x="142875" y="104775"/>
          <a:ext cx="14192250" cy="9677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400050</xdr:colOff>
      <xdr:row>0</xdr:row>
      <xdr:rowOff>142875</xdr:rowOff>
    </xdr:from>
    <xdr:to>
      <xdr:col>11</xdr:col>
      <xdr:colOff>533400</xdr:colOff>
      <xdr:row>24</xdr:row>
      <xdr:rowOff>171450</xdr:rowOff>
    </xdr:to>
    <xdr:pic>
      <xdr:nvPicPr>
        <xdr:cNvPr id="3" name="Obrázek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42875"/>
          <a:ext cx="6838950" cy="46005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419100</xdr:colOff>
      <xdr:row>16</xdr:row>
      <xdr:rowOff>47625</xdr:rowOff>
    </xdr:from>
    <xdr:to>
      <xdr:col>11</xdr:col>
      <xdr:colOff>419100</xdr:colOff>
      <xdr:row>18</xdr:row>
      <xdr:rowOff>38100</xdr:rowOff>
    </xdr:to>
    <xdr:sp macro="" textlink="">
      <xdr:nvSpPr>
        <xdr:cNvPr id="4" name="Obdélník 3"/>
        <xdr:cNvSpPr/>
      </xdr:nvSpPr>
      <xdr:spPr>
        <a:xfrm>
          <a:off x="419100" y="3095625"/>
          <a:ext cx="6705600" cy="37147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12</xdr:col>
      <xdr:colOff>409575</xdr:colOff>
      <xdr:row>1</xdr:row>
      <xdr:rowOff>85725</xdr:rowOff>
    </xdr:from>
    <xdr:to>
      <xdr:col>22</xdr:col>
      <xdr:colOff>581025</xdr:colOff>
      <xdr:row>2</xdr:row>
      <xdr:rowOff>114300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276225"/>
          <a:ext cx="62674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428625</xdr:colOff>
      <xdr:row>2</xdr:row>
      <xdr:rowOff>104775</xdr:rowOff>
    </xdr:from>
    <xdr:to>
      <xdr:col>22</xdr:col>
      <xdr:colOff>581025</xdr:colOff>
      <xdr:row>25</xdr:row>
      <xdr:rowOff>161925</xdr:rowOff>
    </xdr:to>
    <xdr:pic>
      <xdr:nvPicPr>
        <xdr:cNvPr id="6" name="Obrázek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5" y="485775"/>
          <a:ext cx="6248400" cy="443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</xdr:colOff>
      <xdr:row>29</xdr:row>
      <xdr:rowOff>66675</xdr:rowOff>
    </xdr:from>
    <xdr:to>
      <xdr:col>9</xdr:col>
      <xdr:colOff>28575</xdr:colOff>
      <xdr:row>46</xdr:row>
      <xdr:rowOff>171450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5591175"/>
          <a:ext cx="3676650" cy="3343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419100</xdr:colOff>
      <xdr:row>29</xdr:row>
      <xdr:rowOff>95250</xdr:rowOff>
    </xdr:from>
    <xdr:to>
      <xdr:col>16</xdr:col>
      <xdr:colOff>352425</xdr:colOff>
      <xdr:row>47</xdr:row>
      <xdr:rowOff>66675</xdr:rowOff>
    </xdr:to>
    <xdr:pic>
      <xdr:nvPicPr>
        <xdr:cNvPr id="8" name="Obrázek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5619750"/>
          <a:ext cx="4200525" cy="3400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47624</xdr:rowOff>
    </xdr:from>
    <xdr:to>
      <xdr:col>27</xdr:col>
      <xdr:colOff>19050</xdr:colOff>
      <xdr:row>71</xdr:row>
      <xdr:rowOff>83344</xdr:rowOff>
    </xdr:to>
    <xdr:sp macro="" textlink="">
      <xdr:nvSpPr>
        <xdr:cNvPr id="2" name="TextovéPole 1"/>
        <xdr:cNvSpPr txBox="1"/>
      </xdr:nvSpPr>
      <xdr:spPr>
        <a:xfrm>
          <a:off x="95250" y="47624"/>
          <a:ext cx="16318706" cy="135612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402167</xdr:colOff>
      <xdr:row>1</xdr:row>
      <xdr:rowOff>31749</xdr:rowOff>
    </xdr:from>
    <xdr:to>
      <xdr:col>19</xdr:col>
      <xdr:colOff>369359</xdr:colOff>
      <xdr:row>4</xdr:row>
      <xdr:rowOff>98424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167" y="222249"/>
          <a:ext cx="11630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392906</xdr:colOff>
      <xdr:row>18</xdr:row>
      <xdr:rowOff>11905</xdr:rowOff>
    </xdr:from>
    <xdr:to>
      <xdr:col>19</xdr:col>
      <xdr:colOff>370419</xdr:colOff>
      <xdr:row>26</xdr:row>
      <xdr:rowOff>116680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06" y="3440905"/>
          <a:ext cx="11514669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404812</xdr:colOff>
      <xdr:row>4</xdr:row>
      <xdr:rowOff>95250</xdr:rowOff>
    </xdr:from>
    <xdr:to>
      <xdr:col>19</xdr:col>
      <xdr:colOff>369094</xdr:colOff>
      <xdr:row>18</xdr:row>
      <xdr:rowOff>47625</xdr:rowOff>
    </xdr:to>
    <xdr:pic>
      <xdr:nvPicPr>
        <xdr:cNvPr id="6" name="Obrázek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" y="857250"/>
          <a:ext cx="11501438" cy="261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</xdr:colOff>
      <xdr:row>29</xdr:row>
      <xdr:rowOff>154781</xdr:rowOff>
    </xdr:from>
    <xdr:to>
      <xdr:col>20</xdr:col>
      <xdr:colOff>21431</xdr:colOff>
      <xdr:row>41</xdr:row>
      <xdr:rowOff>78581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679281"/>
          <a:ext cx="11546681" cy="220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</xdr:colOff>
      <xdr:row>41</xdr:row>
      <xdr:rowOff>59531</xdr:rowOff>
    </xdr:from>
    <xdr:to>
      <xdr:col>20</xdr:col>
      <xdr:colOff>7144</xdr:colOff>
      <xdr:row>50</xdr:row>
      <xdr:rowOff>116681</xdr:rowOff>
    </xdr:to>
    <xdr:pic>
      <xdr:nvPicPr>
        <xdr:cNvPr id="8" name="Obrázek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031" y="7870031"/>
          <a:ext cx="11520488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11905</xdr:colOff>
      <xdr:row>50</xdr:row>
      <xdr:rowOff>107156</xdr:rowOff>
    </xdr:from>
    <xdr:to>
      <xdr:col>19</xdr:col>
      <xdr:colOff>602456</xdr:colOff>
      <xdr:row>60</xdr:row>
      <xdr:rowOff>11906</xdr:rowOff>
    </xdr:to>
    <xdr:pic>
      <xdr:nvPicPr>
        <xdr:cNvPr id="9" name="Obrázek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4" y="9632156"/>
          <a:ext cx="11520488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60</xdr:row>
      <xdr:rowOff>35718</xdr:rowOff>
    </xdr:from>
    <xdr:to>
      <xdr:col>20</xdr:col>
      <xdr:colOff>238125</xdr:colOff>
      <xdr:row>63</xdr:row>
      <xdr:rowOff>83343</xdr:rowOff>
    </xdr:to>
    <xdr:pic>
      <xdr:nvPicPr>
        <xdr:cNvPr id="10" name="Obrázek 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844" y="11465718"/>
          <a:ext cx="1172765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500063</xdr:colOff>
      <xdr:row>18</xdr:row>
      <xdr:rowOff>11904</xdr:rowOff>
    </xdr:from>
    <xdr:to>
      <xdr:col>19</xdr:col>
      <xdr:colOff>214312</xdr:colOff>
      <xdr:row>26</xdr:row>
      <xdr:rowOff>95249</xdr:rowOff>
    </xdr:to>
    <xdr:sp macro="" textlink="">
      <xdr:nvSpPr>
        <xdr:cNvPr id="11" name="Obdélník 10"/>
        <xdr:cNvSpPr/>
      </xdr:nvSpPr>
      <xdr:spPr>
        <a:xfrm>
          <a:off x="500063" y="3440904"/>
          <a:ext cx="11251405" cy="1607345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59530</xdr:colOff>
      <xdr:row>60</xdr:row>
      <xdr:rowOff>35719</xdr:rowOff>
    </xdr:from>
    <xdr:to>
      <xdr:col>19</xdr:col>
      <xdr:colOff>380998</xdr:colOff>
      <xdr:row>61</xdr:row>
      <xdr:rowOff>47626</xdr:rowOff>
    </xdr:to>
    <xdr:sp macro="" textlink="">
      <xdr:nvSpPr>
        <xdr:cNvPr id="12" name="Obdélník 11"/>
        <xdr:cNvSpPr/>
      </xdr:nvSpPr>
      <xdr:spPr>
        <a:xfrm>
          <a:off x="666749" y="11465719"/>
          <a:ext cx="11251405" cy="202407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85725</xdr:rowOff>
    </xdr:from>
    <xdr:to>
      <xdr:col>20</xdr:col>
      <xdr:colOff>190500</xdr:colOff>
      <xdr:row>46</xdr:row>
      <xdr:rowOff>133350</xdr:rowOff>
    </xdr:to>
    <xdr:sp macro="" textlink="">
      <xdr:nvSpPr>
        <xdr:cNvPr id="2" name="TextovéPole 1"/>
        <xdr:cNvSpPr txBox="1"/>
      </xdr:nvSpPr>
      <xdr:spPr>
        <a:xfrm>
          <a:off x="152400" y="85725"/>
          <a:ext cx="12230100" cy="8810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485775</xdr:colOff>
      <xdr:row>3</xdr:row>
      <xdr:rowOff>9525</xdr:rowOff>
    </xdr:from>
    <xdr:to>
      <xdr:col>8</xdr:col>
      <xdr:colOff>466724</xdr:colOff>
      <xdr:row>17</xdr:row>
      <xdr:rowOff>57150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581025"/>
          <a:ext cx="4248149" cy="271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295275</xdr:colOff>
      <xdr:row>1</xdr:row>
      <xdr:rowOff>171450</xdr:rowOff>
    </xdr:from>
    <xdr:to>
      <xdr:col>8</xdr:col>
      <xdr:colOff>114300</xdr:colOff>
      <xdr:row>2</xdr:row>
      <xdr:rowOff>180975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361950"/>
          <a:ext cx="28670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295275</xdr:colOff>
      <xdr:row>3</xdr:row>
      <xdr:rowOff>95251</xdr:rowOff>
    </xdr:from>
    <xdr:to>
      <xdr:col>17</xdr:col>
      <xdr:colOff>419100</xdr:colOff>
      <xdr:row>17</xdr:row>
      <xdr:rowOff>72607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666751"/>
          <a:ext cx="5000625" cy="2644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457200</xdr:colOff>
      <xdr:row>1</xdr:row>
      <xdr:rowOff>171450</xdr:rowOff>
    </xdr:from>
    <xdr:to>
      <xdr:col>14</xdr:col>
      <xdr:colOff>323850</xdr:colOff>
      <xdr:row>2</xdr:row>
      <xdr:rowOff>180975</xdr:rowOff>
    </xdr:to>
    <xdr:pic>
      <xdr:nvPicPr>
        <xdr:cNvPr id="6" name="Obrázek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361950"/>
          <a:ext cx="10858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476250</xdr:colOff>
      <xdr:row>20</xdr:row>
      <xdr:rowOff>9525</xdr:rowOff>
    </xdr:from>
    <xdr:to>
      <xdr:col>14</xdr:col>
      <xdr:colOff>0</xdr:colOff>
      <xdr:row>37</xdr:row>
      <xdr:rowOff>38100</xdr:rowOff>
    </xdr:to>
    <xdr:pic>
      <xdr:nvPicPr>
        <xdr:cNvPr id="7" name="Obrázek 6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819525"/>
          <a:ext cx="6838950" cy="32670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38100</xdr:colOff>
      <xdr:row>26</xdr:row>
      <xdr:rowOff>66676</xdr:rowOff>
    </xdr:from>
    <xdr:to>
      <xdr:col>13</xdr:col>
      <xdr:colOff>523875</xdr:colOff>
      <xdr:row>27</xdr:row>
      <xdr:rowOff>9526</xdr:rowOff>
    </xdr:to>
    <xdr:sp macro="" textlink="">
      <xdr:nvSpPr>
        <xdr:cNvPr id="8" name="Obdélník 7"/>
        <xdr:cNvSpPr/>
      </xdr:nvSpPr>
      <xdr:spPr>
        <a:xfrm>
          <a:off x="1866900" y="5019676"/>
          <a:ext cx="6581775" cy="133350"/>
        </a:xfrm>
        <a:prstGeom prst="rect">
          <a:avLst/>
        </a:prstGeom>
        <a:solidFill>
          <a:srgbClr val="FF0000">
            <a:alpha val="28000"/>
          </a:srgbClr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504825</xdr:colOff>
      <xdr:row>35</xdr:row>
      <xdr:rowOff>180975</xdr:rowOff>
    </xdr:from>
    <xdr:to>
      <xdr:col>13</xdr:col>
      <xdr:colOff>542925</xdr:colOff>
      <xdr:row>36</xdr:row>
      <xdr:rowOff>0</xdr:rowOff>
    </xdr:to>
    <xdr:cxnSp macro="">
      <xdr:nvCxnSpPr>
        <xdr:cNvPr id="12" name="Přímá spojnice 11"/>
        <xdr:cNvCxnSpPr/>
      </xdr:nvCxnSpPr>
      <xdr:spPr>
        <a:xfrm>
          <a:off x="1724025" y="6848475"/>
          <a:ext cx="6743700" cy="95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</xdr:colOff>
      <xdr:row>27</xdr:row>
      <xdr:rowOff>133351</xdr:rowOff>
    </xdr:from>
    <xdr:to>
      <xdr:col>13</xdr:col>
      <xdr:colOff>561975</xdr:colOff>
      <xdr:row>28</xdr:row>
      <xdr:rowOff>76201</xdr:rowOff>
    </xdr:to>
    <xdr:sp macro="" textlink="">
      <xdr:nvSpPr>
        <xdr:cNvPr id="14" name="Obdélník 13"/>
        <xdr:cNvSpPr/>
      </xdr:nvSpPr>
      <xdr:spPr>
        <a:xfrm>
          <a:off x="1905000" y="5276851"/>
          <a:ext cx="6581775" cy="133350"/>
        </a:xfrm>
        <a:prstGeom prst="rect">
          <a:avLst/>
        </a:prstGeom>
        <a:solidFill>
          <a:srgbClr val="FF0000">
            <a:alpha val="28000"/>
          </a:srgbClr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3</xdr:col>
      <xdr:colOff>66675</xdr:colOff>
      <xdr:row>30</xdr:row>
      <xdr:rowOff>85726</xdr:rowOff>
    </xdr:from>
    <xdr:to>
      <xdr:col>13</xdr:col>
      <xdr:colOff>552450</xdr:colOff>
      <xdr:row>31</xdr:row>
      <xdr:rowOff>28576</xdr:rowOff>
    </xdr:to>
    <xdr:sp macro="" textlink="">
      <xdr:nvSpPr>
        <xdr:cNvPr id="15" name="Obdélník 14"/>
        <xdr:cNvSpPr/>
      </xdr:nvSpPr>
      <xdr:spPr>
        <a:xfrm>
          <a:off x="1895475" y="5800726"/>
          <a:ext cx="6581775" cy="133350"/>
        </a:xfrm>
        <a:prstGeom prst="rect">
          <a:avLst/>
        </a:prstGeom>
        <a:solidFill>
          <a:srgbClr val="FF0000">
            <a:alpha val="28000"/>
          </a:srgbClr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zoomScale="80" zoomScaleNormal="8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J3" sqref="J3"/>
    </sheetView>
  </sheetViews>
  <sheetFormatPr defaultRowHeight="15" x14ac:dyDescent="0.25"/>
  <cols>
    <col min="1" max="1" width="20.85546875" customWidth="1"/>
    <col min="2" max="2" width="12.5703125" customWidth="1"/>
    <col min="3" max="3" width="25.5703125" customWidth="1"/>
    <col min="4" max="4" width="41.7109375" customWidth="1"/>
    <col min="5" max="5" width="26.7109375" customWidth="1"/>
    <col min="6" max="6" width="20" customWidth="1"/>
    <col min="7" max="7" width="50.28515625" customWidth="1"/>
    <col min="8" max="8" width="9.42578125" customWidth="1"/>
    <col min="9" max="9" width="12.42578125" bestFit="1" customWidth="1"/>
    <col min="10" max="10" width="12.28515625" customWidth="1"/>
    <col min="11" max="11" width="11.5703125" customWidth="1"/>
    <col min="12" max="12" width="11.42578125" bestFit="1" customWidth="1"/>
  </cols>
  <sheetData>
    <row r="1" spans="1:13" ht="8.25" customHeight="1" thickBot="1" x14ac:dyDescent="0.3"/>
    <row r="2" spans="1:13" ht="75.75" customHeight="1" thickTop="1" thickBot="1" x14ac:dyDescent="0.3">
      <c r="A2" s="1" t="s">
        <v>2</v>
      </c>
      <c r="B2" s="2" t="s">
        <v>0</v>
      </c>
      <c r="C2" s="4" t="s">
        <v>7</v>
      </c>
      <c r="D2" s="4" t="s">
        <v>8</v>
      </c>
      <c r="E2" s="4" t="s">
        <v>9</v>
      </c>
      <c r="F2" s="29" t="s">
        <v>20</v>
      </c>
      <c r="G2" s="97" t="s">
        <v>22</v>
      </c>
      <c r="I2" s="16"/>
      <c r="J2" s="16"/>
      <c r="K2" s="16"/>
      <c r="L2" s="16"/>
      <c r="M2" s="15"/>
    </row>
    <row r="3" spans="1:13" ht="162" customHeight="1" thickTop="1" x14ac:dyDescent="0.25">
      <c r="A3" s="5" t="s">
        <v>15</v>
      </c>
      <c r="B3" s="47" t="s">
        <v>47</v>
      </c>
      <c r="C3" s="48" t="s">
        <v>52</v>
      </c>
      <c r="D3" s="48" t="s">
        <v>4</v>
      </c>
      <c r="E3" s="49" t="s">
        <v>35</v>
      </c>
      <c r="F3" s="63" t="s">
        <v>46</v>
      </c>
      <c r="G3" s="96" t="s">
        <v>23</v>
      </c>
      <c r="H3" s="13"/>
      <c r="I3" s="20"/>
      <c r="J3" s="20"/>
      <c r="K3" s="20"/>
      <c r="L3" s="20"/>
      <c r="M3" s="15"/>
    </row>
    <row r="4" spans="1:13" ht="87" customHeight="1" x14ac:dyDescent="0.25">
      <c r="A4" s="5" t="s">
        <v>10</v>
      </c>
      <c r="B4" s="47" t="s">
        <v>48</v>
      </c>
      <c r="C4" s="51" t="s">
        <v>12</v>
      </c>
      <c r="D4" s="52" t="s">
        <v>30</v>
      </c>
      <c r="E4" s="50" t="s">
        <v>11</v>
      </c>
      <c r="F4" s="64" t="s">
        <v>19</v>
      </c>
      <c r="G4" s="65" t="s">
        <v>26</v>
      </c>
      <c r="H4" s="13"/>
      <c r="I4" s="20"/>
      <c r="J4" s="20"/>
      <c r="K4" s="20"/>
      <c r="L4" s="20"/>
      <c r="M4" s="15"/>
    </row>
    <row r="5" spans="1:13" ht="124.5" customHeight="1" x14ac:dyDescent="0.25">
      <c r="A5" s="40" t="s">
        <v>16</v>
      </c>
      <c r="B5" s="41" t="s">
        <v>49</v>
      </c>
      <c r="C5" s="54" t="s">
        <v>51</v>
      </c>
      <c r="D5" s="54" t="s">
        <v>53</v>
      </c>
      <c r="E5" s="53" t="s">
        <v>13</v>
      </c>
      <c r="F5" s="98" t="s">
        <v>21</v>
      </c>
      <c r="G5" s="65" t="s">
        <v>24</v>
      </c>
      <c r="H5" s="13"/>
      <c r="I5" s="33"/>
      <c r="J5" s="33"/>
      <c r="K5" s="33"/>
      <c r="L5" s="33"/>
    </row>
    <row r="6" spans="1:13" ht="93" customHeight="1" thickBot="1" x14ac:dyDescent="0.3">
      <c r="A6" s="6" t="s">
        <v>14</v>
      </c>
      <c r="B6" s="56" t="s">
        <v>50</v>
      </c>
      <c r="C6" s="61" t="s">
        <v>17</v>
      </c>
      <c r="D6" s="55" t="s">
        <v>31</v>
      </c>
      <c r="E6" s="62" t="s">
        <v>18</v>
      </c>
      <c r="F6" s="32" t="s">
        <v>19</v>
      </c>
      <c r="G6" s="66" t="s">
        <v>25</v>
      </c>
      <c r="H6" s="13"/>
      <c r="I6" s="33"/>
      <c r="J6" s="34"/>
      <c r="K6" s="33"/>
      <c r="L6" s="34"/>
    </row>
    <row r="7" spans="1:13" ht="12" customHeight="1" thickTop="1" x14ac:dyDescent="0.35">
      <c r="A7" s="7"/>
      <c r="B7" s="7"/>
      <c r="C7" s="7"/>
      <c r="D7" s="7"/>
      <c r="E7" s="7"/>
      <c r="F7" s="7"/>
      <c r="G7" s="7"/>
      <c r="H7" s="7"/>
      <c r="I7" s="7"/>
    </row>
    <row r="8" spans="1:13" ht="9.6" customHeight="1" x14ac:dyDescent="0.35">
      <c r="A8" s="10"/>
      <c r="B8" s="7"/>
      <c r="C8" s="7"/>
      <c r="D8" s="7"/>
      <c r="E8" s="7"/>
      <c r="F8" s="7"/>
      <c r="G8" s="7"/>
      <c r="H8" s="7"/>
      <c r="I8" s="7"/>
      <c r="K8" t="s">
        <v>1</v>
      </c>
    </row>
    <row r="9" spans="1:13" ht="3.75" customHeight="1" x14ac:dyDescent="0.35">
      <c r="A9" s="11"/>
      <c r="B9" s="7"/>
      <c r="C9" s="7"/>
      <c r="D9" s="7"/>
      <c r="E9" s="7"/>
      <c r="F9" s="7"/>
      <c r="G9" s="7"/>
      <c r="H9" s="7"/>
      <c r="I9" s="7"/>
    </row>
    <row r="10" spans="1:13" ht="9.75" hidden="1" customHeight="1" x14ac:dyDescent="0.35">
      <c r="A10" s="10"/>
      <c r="B10" s="7"/>
      <c r="C10" s="7"/>
      <c r="D10" s="7"/>
      <c r="E10" s="7"/>
      <c r="F10" s="7"/>
      <c r="G10" s="7"/>
      <c r="H10" s="7"/>
      <c r="I10" s="7"/>
    </row>
    <row r="11" spans="1:13" ht="14.45" hidden="1" x14ac:dyDescent="0.35">
      <c r="A11" s="12"/>
      <c r="B11" s="7"/>
      <c r="C11" s="7"/>
      <c r="D11" s="7"/>
      <c r="E11" s="7"/>
      <c r="F11" s="7"/>
      <c r="G11" s="7"/>
      <c r="H11" s="7"/>
      <c r="I11" s="7"/>
    </row>
    <row r="12" spans="1:13" ht="6" customHeight="1" x14ac:dyDescent="0.35">
      <c r="A12" s="7"/>
      <c r="B12" s="7"/>
      <c r="C12" s="7"/>
      <c r="D12" s="7"/>
      <c r="E12" s="7"/>
      <c r="F12" s="7"/>
      <c r="G12" s="7"/>
      <c r="H12" s="7"/>
      <c r="I12" s="7"/>
    </row>
    <row r="13" spans="1:13" ht="14.45" x14ac:dyDescent="0.35">
      <c r="A13" s="22"/>
      <c r="B13" s="7"/>
      <c r="C13" s="7"/>
      <c r="D13" s="7"/>
      <c r="E13" s="7"/>
      <c r="F13" s="7"/>
      <c r="G13" s="7"/>
      <c r="H13" s="7"/>
      <c r="I13" s="7"/>
    </row>
    <row r="14" spans="1:13" ht="14.45" x14ac:dyDescent="0.35">
      <c r="A14" s="24"/>
      <c r="B14" s="7"/>
      <c r="C14" s="7"/>
      <c r="D14" s="7"/>
      <c r="E14" s="7"/>
      <c r="F14" s="7"/>
      <c r="G14" s="7"/>
      <c r="H14" s="7"/>
      <c r="I14" s="7"/>
    </row>
    <row r="15" spans="1:13" ht="14.45" x14ac:dyDescent="0.35">
      <c r="A15" s="24"/>
      <c r="B15" s="7"/>
      <c r="C15" s="7"/>
      <c r="D15" s="7"/>
      <c r="E15" s="7"/>
      <c r="F15" s="7"/>
      <c r="G15" s="7"/>
      <c r="H15" s="7"/>
      <c r="I15" s="21"/>
    </row>
    <row r="16" spans="1:13" ht="14.45" x14ac:dyDescent="0.35">
      <c r="A16" s="24"/>
      <c r="B16" s="7"/>
      <c r="C16" s="7"/>
      <c r="D16" s="7"/>
      <c r="E16" s="7"/>
      <c r="F16" s="7"/>
      <c r="G16" s="7"/>
      <c r="H16" s="7"/>
    </row>
    <row r="17" spans="1:8" ht="14.45" x14ac:dyDescent="0.35">
      <c r="A17" s="25"/>
      <c r="B17" s="7"/>
      <c r="C17" s="7"/>
      <c r="D17" s="7"/>
      <c r="E17" s="7"/>
      <c r="F17" s="7"/>
      <c r="G17" s="7"/>
      <c r="H17" s="7"/>
    </row>
    <row r="18" spans="1:8" ht="14.45" x14ac:dyDescent="0.35">
      <c r="A18" s="7"/>
      <c r="B18" s="7"/>
      <c r="C18" s="7"/>
      <c r="D18" s="7"/>
      <c r="E18" s="7"/>
      <c r="F18" s="7"/>
      <c r="G18" s="7"/>
      <c r="H18" s="7"/>
    </row>
    <row r="19" spans="1:8" ht="14.45" x14ac:dyDescent="0.35">
      <c r="A19" s="7"/>
      <c r="B19" s="7"/>
      <c r="C19" s="7"/>
      <c r="D19" s="7"/>
      <c r="E19" s="7"/>
      <c r="F19" s="7"/>
      <c r="G19" s="7"/>
      <c r="H19" s="7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"/>
  <sheetViews>
    <sheetView tabSelected="1" zoomScale="90" zoomScaleNormal="90" workbookViewId="0">
      <pane xSplit="2" ySplit="2" topLeftCell="F3" activePane="bottomRight" state="frozen"/>
      <selection pane="topRight" activeCell="C1" sqref="C1"/>
      <selection pane="bottomLeft" activeCell="A3" sqref="A3"/>
      <selection pane="bottomRight" activeCell="Q9" sqref="Q9"/>
    </sheetView>
  </sheetViews>
  <sheetFormatPr defaultRowHeight="15" x14ac:dyDescent="0.25"/>
  <cols>
    <col min="1" max="1" width="55.85546875" customWidth="1"/>
    <col min="2" max="2" width="12.85546875" customWidth="1"/>
    <col min="3" max="3" width="48" customWidth="1"/>
    <col min="4" max="4" width="35.5703125" customWidth="1"/>
    <col min="5" max="5" width="65.5703125" customWidth="1"/>
    <col min="6" max="6" width="14.7109375" customWidth="1"/>
    <col min="7" max="8" width="15.140625" customWidth="1"/>
    <col min="9" max="9" width="17.140625" customWidth="1"/>
    <col min="10" max="10" width="14.7109375" customWidth="1"/>
    <col min="11" max="11" width="18.5703125" customWidth="1"/>
    <col min="12" max="12" width="24.5703125" customWidth="1"/>
    <col min="13" max="13" width="25.140625" customWidth="1"/>
    <col min="14" max="14" width="9.5703125" customWidth="1"/>
    <col min="15" max="15" width="12.42578125" customWidth="1"/>
    <col min="16" max="16" width="12.42578125" bestFit="1" customWidth="1"/>
    <col min="17" max="17" width="12.28515625" customWidth="1"/>
    <col min="18" max="18" width="11.5703125" customWidth="1"/>
    <col min="19" max="19" width="11.42578125" bestFit="1" customWidth="1"/>
  </cols>
  <sheetData>
    <row r="1" spans="1:20" ht="3.75" customHeight="1" thickBot="1" x14ac:dyDescent="0.3"/>
    <row r="2" spans="1:20" ht="85.5" customHeight="1" thickTop="1" thickBot="1" x14ac:dyDescent="0.3">
      <c r="A2" s="1" t="s">
        <v>2</v>
      </c>
      <c r="B2" s="2" t="s">
        <v>0</v>
      </c>
      <c r="C2" s="4" t="s">
        <v>9</v>
      </c>
      <c r="D2" s="4" t="s">
        <v>27</v>
      </c>
      <c r="E2" s="4" t="s">
        <v>40</v>
      </c>
      <c r="F2" s="3" t="s">
        <v>5</v>
      </c>
      <c r="G2" s="3" t="s">
        <v>6</v>
      </c>
      <c r="H2" s="14" t="s">
        <v>39</v>
      </c>
      <c r="I2" s="14" t="s">
        <v>44</v>
      </c>
      <c r="J2" s="104" t="s">
        <v>41</v>
      </c>
      <c r="K2" s="99" t="s">
        <v>42</v>
      </c>
      <c r="L2" s="95" t="s">
        <v>43</v>
      </c>
      <c r="M2" s="37" t="s">
        <v>45</v>
      </c>
      <c r="N2" s="36" t="s">
        <v>3</v>
      </c>
      <c r="O2" s="21"/>
      <c r="P2" s="16"/>
      <c r="Q2" s="16"/>
      <c r="R2" s="16"/>
      <c r="S2" s="16"/>
      <c r="T2" s="15"/>
    </row>
    <row r="3" spans="1:20" ht="63" customHeight="1" thickTop="1" x14ac:dyDescent="0.25">
      <c r="A3" s="5" t="s">
        <v>59</v>
      </c>
      <c r="B3" s="47" t="s">
        <v>61</v>
      </c>
      <c r="C3" s="67" t="s">
        <v>63</v>
      </c>
      <c r="D3" s="49" t="s">
        <v>28</v>
      </c>
      <c r="E3" s="67" t="s">
        <v>33</v>
      </c>
      <c r="F3" s="17">
        <v>5570.32</v>
      </c>
      <c r="G3" s="28">
        <f t="shared" ref="G3:G9" si="0">F3-O3</f>
        <v>5570.32</v>
      </c>
      <c r="H3" s="35">
        <f>(G3*0.57)+1600</f>
        <v>4775.0823999999993</v>
      </c>
      <c r="I3" s="35">
        <f>(8*H3)+(10000/2)+(7000/2)</f>
        <v>46700.659199999995</v>
      </c>
      <c r="J3" s="105">
        <f t="shared" ref="J3:J9" si="1">I3/P3</f>
        <v>1</v>
      </c>
      <c r="K3" s="100">
        <f>I3*10</f>
        <v>467006.59199999995</v>
      </c>
      <c r="L3" s="30"/>
      <c r="M3" s="38"/>
      <c r="N3" s="91">
        <v>0</v>
      </c>
      <c r="O3" s="112">
        <f>F3*N3</f>
        <v>0</v>
      </c>
      <c r="P3" s="20">
        <f>I3</f>
        <v>46700.659199999995</v>
      </c>
      <c r="Q3" s="20">
        <f>K9</f>
        <v>33092082.533333331</v>
      </c>
      <c r="R3" s="20" t="e">
        <f>#REF!</f>
        <v>#REF!</v>
      </c>
      <c r="S3" s="20" t="e">
        <f>#REF!</f>
        <v>#REF!</v>
      </c>
      <c r="T3" s="15"/>
    </row>
    <row r="4" spans="1:20" ht="64.5" customHeight="1" x14ac:dyDescent="0.25">
      <c r="A4" s="5" t="s">
        <v>60</v>
      </c>
      <c r="B4" s="47" t="s">
        <v>47</v>
      </c>
      <c r="C4" s="68" t="s">
        <v>64</v>
      </c>
      <c r="D4" s="59" t="s">
        <v>28</v>
      </c>
      <c r="E4" s="68" t="s">
        <v>33</v>
      </c>
      <c r="F4" s="18">
        <v>5570.32</v>
      </c>
      <c r="G4" s="60">
        <f t="shared" si="0"/>
        <v>5570.32</v>
      </c>
      <c r="H4" s="27">
        <f>(G4*0.7)+1600</f>
        <v>5499.2240000000002</v>
      </c>
      <c r="I4" s="27">
        <f>(8*H4)+(10000/2)+(7000/2)</f>
        <v>52493.792000000001</v>
      </c>
      <c r="J4" s="106">
        <f t="shared" si="1"/>
        <v>1.1240482018720628</v>
      </c>
      <c r="K4" s="101">
        <f t="shared" ref="K4:K9" si="2">I4*10</f>
        <v>524937.92000000004</v>
      </c>
      <c r="L4" s="57"/>
      <c r="M4" s="58"/>
      <c r="N4" s="92">
        <v>0</v>
      </c>
      <c r="O4" s="112">
        <f t="shared" ref="O4:O9" si="3">F4*N4</f>
        <v>0</v>
      </c>
      <c r="P4" s="20">
        <f>I3</f>
        <v>46700.659199999995</v>
      </c>
      <c r="Q4" s="20"/>
      <c r="R4" s="20"/>
      <c r="S4" s="20"/>
      <c r="T4" s="15"/>
    </row>
    <row r="5" spans="1:20" ht="48.75" customHeight="1" x14ac:dyDescent="0.25">
      <c r="A5" s="5" t="s">
        <v>54</v>
      </c>
      <c r="B5" s="47" t="s">
        <v>48</v>
      </c>
      <c r="C5" s="73" t="s">
        <v>11</v>
      </c>
      <c r="D5" s="73" t="s">
        <v>32</v>
      </c>
      <c r="E5" s="74" t="s">
        <v>37</v>
      </c>
      <c r="F5" s="75">
        <v>52558.559999999998</v>
      </c>
      <c r="G5" s="76">
        <f t="shared" si="0"/>
        <v>52558.559999999998</v>
      </c>
      <c r="H5" s="27"/>
      <c r="I5" s="27">
        <f>((G5/56)*4*274)+((10000/12)*9)+((7000/12)*9)</f>
        <v>1041396.1028571428</v>
      </c>
      <c r="J5" s="106">
        <f t="shared" si="1"/>
        <v>22.299387646698207</v>
      </c>
      <c r="K5" s="101">
        <f t="shared" si="2"/>
        <v>10413961.028571429</v>
      </c>
      <c r="L5" s="31"/>
      <c r="M5" s="39"/>
      <c r="N5" s="92">
        <v>0</v>
      </c>
      <c r="O5" s="112">
        <f t="shared" si="3"/>
        <v>0</v>
      </c>
      <c r="P5" s="20">
        <f>I3</f>
        <v>46700.659199999995</v>
      </c>
      <c r="Q5" s="20">
        <f>K9</f>
        <v>33092082.533333331</v>
      </c>
      <c r="R5" s="20" t="e">
        <f>#REF!</f>
        <v>#REF!</v>
      </c>
      <c r="S5" s="20" t="e">
        <f>#REF!</f>
        <v>#REF!</v>
      </c>
      <c r="T5" s="15"/>
    </row>
    <row r="6" spans="1:20" ht="42.75" customHeight="1" x14ac:dyDescent="0.25">
      <c r="A6" s="5" t="s">
        <v>55</v>
      </c>
      <c r="B6" s="72" t="s">
        <v>62</v>
      </c>
      <c r="C6" s="50" t="s">
        <v>11</v>
      </c>
      <c r="D6" s="50" t="s">
        <v>32</v>
      </c>
      <c r="E6" s="69" t="s">
        <v>37</v>
      </c>
      <c r="F6" s="18">
        <v>52558.559999999998</v>
      </c>
      <c r="G6" s="26">
        <f t="shared" si="0"/>
        <v>52558.559999999998</v>
      </c>
      <c r="H6" s="27"/>
      <c r="I6" s="27">
        <f>((G6/56)*4*156)+((10000/12)*6)+((7000/12)*6)</f>
        <v>594152.52571428567</v>
      </c>
      <c r="J6" s="106">
        <f t="shared" si="1"/>
        <v>12.722572569474259</v>
      </c>
      <c r="K6" s="101">
        <f t="shared" si="2"/>
        <v>5941525.2571428567</v>
      </c>
      <c r="L6" s="31"/>
      <c r="M6" s="39"/>
      <c r="N6" s="92">
        <v>0</v>
      </c>
      <c r="O6" s="112">
        <f t="shared" si="3"/>
        <v>0</v>
      </c>
      <c r="P6" s="20">
        <f>I3</f>
        <v>46700.659199999995</v>
      </c>
      <c r="Q6" s="20"/>
      <c r="R6" s="20"/>
      <c r="S6" s="20"/>
      <c r="T6" s="15"/>
    </row>
    <row r="7" spans="1:20" ht="78.75" customHeight="1" x14ac:dyDescent="0.25">
      <c r="A7" s="40" t="s">
        <v>56</v>
      </c>
      <c r="B7" s="41" t="s">
        <v>49</v>
      </c>
      <c r="C7" s="53" t="s">
        <v>13</v>
      </c>
      <c r="D7" s="53" t="s">
        <v>36</v>
      </c>
      <c r="E7" s="70" t="s">
        <v>38</v>
      </c>
      <c r="F7" s="42">
        <v>110530.56</v>
      </c>
      <c r="G7" s="43">
        <f t="shared" si="0"/>
        <v>110530.56</v>
      </c>
      <c r="H7" s="44"/>
      <c r="I7" s="44">
        <f>(G7*6)+(10000/2)+(7000/2)</f>
        <v>671683.36</v>
      </c>
      <c r="J7" s="106">
        <f t="shared" si="1"/>
        <v>14.38273830618648</v>
      </c>
      <c r="K7" s="101">
        <f t="shared" si="2"/>
        <v>6716833.5999999996</v>
      </c>
      <c r="L7" s="45"/>
      <c r="M7" s="46"/>
      <c r="N7" s="92">
        <v>0</v>
      </c>
      <c r="O7" s="112">
        <f t="shared" si="3"/>
        <v>0</v>
      </c>
      <c r="P7" s="33">
        <f>I3</f>
        <v>46700.659199999995</v>
      </c>
      <c r="Q7" s="33">
        <f>K9</f>
        <v>33092082.533333331</v>
      </c>
      <c r="R7" s="33"/>
      <c r="S7" s="33" t="e">
        <f>#REF!</f>
        <v>#REF!</v>
      </c>
    </row>
    <row r="8" spans="1:20" ht="91.5" customHeight="1" x14ac:dyDescent="0.25">
      <c r="A8" s="84" t="s">
        <v>57</v>
      </c>
      <c r="B8" s="85" t="s">
        <v>50</v>
      </c>
      <c r="C8" s="86" t="s">
        <v>18</v>
      </c>
      <c r="D8" s="87" t="s">
        <v>29</v>
      </c>
      <c r="E8" s="88" t="s">
        <v>34</v>
      </c>
      <c r="F8" s="89">
        <v>549645.81999999995</v>
      </c>
      <c r="G8" s="89">
        <f t="shared" si="0"/>
        <v>549645.81999999995</v>
      </c>
      <c r="H8" s="90"/>
      <c r="I8" s="90">
        <f>(5*G8)+(10000/2)+(7000/2)</f>
        <v>2756729.0999999996</v>
      </c>
      <c r="J8" s="106">
        <f t="shared" si="1"/>
        <v>59.02976847059152</v>
      </c>
      <c r="K8" s="102">
        <f t="shared" si="2"/>
        <v>27567290.999999996</v>
      </c>
      <c r="L8" s="108">
        <f>K8-(((I6+I5)/2)+I7+(8*I4))</f>
        <v>25657882.989714283</v>
      </c>
      <c r="M8" s="109">
        <f>K8-(((I6+I5)/2)+(5*I7)+(4*I4))</f>
        <v>23181124.717714284</v>
      </c>
      <c r="N8" s="93">
        <v>0</v>
      </c>
      <c r="O8" s="112">
        <f t="shared" si="3"/>
        <v>0</v>
      </c>
      <c r="P8" s="33">
        <f>I3</f>
        <v>46700.659199999995</v>
      </c>
      <c r="Q8" s="33"/>
      <c r="R8" s="33"/>
      <c r="S8" s="33"/>
    </row>
    <row r="9" spans="1:20" ht="99.75" customHeight="1" thickBot="1" x14ac:dyDescent="0.3">
      <c r="A9" s="77" t="s">
        <v>58</v>
      </c>
      <c r="B9" s="78" t="s">
        <v>50</v>
      </c>
      <c r="C9" s="79" t="s">
        <v>18</v>
      </c>
      <c r="D9" s="80" t="s">
        <v>29</v>
      </c>
      <c r="E9" s="81" t="s">
        <v>34</v>
      </c>
      <c r="F9" s="82">
        <v>549645.81999999995</v>
      </c>
      <c r="G9" s="82">
        <f t="shared" si="0"/>
        <v>549645.81999999995</v>
      </c>
      <c r="H9" s="83"/>
      <c r="I9" s="83">
        <f>(6*G8)+((10000/12)*8)+((7000/12)*8)</f>
        <v>3309208.2533333329</v>
      </c>
      <c r="J9" s="107">
        <f t="shared" si="1"/>
        <v>70.859990201879924</v>
      </c>
      <c r="K9" s="103">
        <f t="shared" si="2"/>
        <v>33092082.533333331</v>
      </c>
      <c r="L9" s="110">
        <f>K9-(((I6+I5)/2)+I7+(8*I4))</f>
        <v>31182674.523047619</v>
      </c>
      <c r="M9" s="111">
        <f>K9-(((I6+I5)/2)+(5*I7)+(4*I4))</f>
        <v>28705916.251047619</v>
      </c>
      <c r="N9" s="94">
        <v>0</v>
      </c>
      <c r="O9" s="112">
        <f t="shared" si="3"/>
        <v>0</v>
      </c>
      <c r="P9" s="33">
        <f>I3</f>
        <v>46700.659199999995</v>
      </c>
      <c r="Q9" s="34"/>
      <c r="R9" s="33" t="e">
        <f>#REF!</f>
        <v>#REF!</v>
      </c>
      <c r="S9" s="34"/>
    </row>
    <row r="10" spans="1:20" ht="12" customHeight="1" thickTop="1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9"/>
      <c r="O10" s="7"/>
      <c r="P10" s="7"/>
    </row>
    <row r="11" spans="1:20" ht="9.6" customHeight="1" x14ac:dyDescent="0.25">
      <c r="A11" s="10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8"/>
      <c r="O11" s="7"/>
      <c r="P11" s="7"/>
      <c r="R11" t="s">
        <v>1</v>
      </c>
    </row>
    <row r="12" spans="1:20" ht="3.75" customHeight="1" x14ac:dyDescent="0.25">
      <c r="A12" s="11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</row>
    <row r="13" spans="1:20" ht="9.75" hidden="1" customHeight="1" x14ac:dyDescent="0.25">
      <c r="A13" s="10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</row>
    <row r="14" spans="1:20" hidden="1" x14ac:dyDescent="0.25">
      <c r="A14" s="12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</row>
    <row r="15" spans="1:20" ht="6" customHeight="1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</row>
    <row r="16" spans="1:20" x14ac:dyDescent="0.25">
      <c r="A16" s="22"/>
      <c r="B16" s="7"/>
      <c r="C16" s="7"/>
      <c r="D16" s="7"/>
      <c r="E16" s="7"/>
      <c r="F16" s="23"/>
      <c r="G16" s="7"/>
      <c r="H16" s="7"/>
      <c r="I16" s="7"/>
      <c r="J16" s="7"/>
      <c r="K16" s="7"/>
      <c r="L16" s="7"/>
      <c r="M16" s="7"/>
      <c r="N16" s="7"/>
      <c r="O16" s="7"/>
      <c r="P16" s="7"/>
    </row>
    <row r="17" spans="1:16" x14ac:dyDescent="0.25">
      <c r="A17" s="24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</row>
    <row r="18" spans="1:16" x14ac:dyDescent="0.25">
      <c r="A18" s="24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21"/>
    </row>
    <row r="19" spans="1:16" x14ac:dyDescent="0.25">
      <c r="A19" s="24"/>
      <c r="B19" s="71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</row>
    <row r="20" spans="1:16" x14ac:dyDescent="0.25">
      <c r="A20" s="25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</row>
    <row r="21" spans="1:16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</row>
    <row r="22" spans="1:16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</row>
    <row r="25" spans="1:16" x14ac:dyDescent="0.25">
      <c r="G25" s="19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K4" zoomScale="90" zoomScaleNormal="90" workbookViewId="0">
      <selection activeCell="AF34" sqref="AF34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81" zoomScale="90" zoomScaleNormal="90" workbookViewId="0">
      <selection activeCell="W75" sqref="W75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4" zoomScaleNormal="100" workbookViewId="0">
      <selection activeCell="K53" sqref="K53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8" workbookViewId="0">
      <selection activeCell="Q55" sqref="Q55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5" zoomScale="80" zoomScaleNormal="80" workbookViewId="0">
      <selection activeCell="P74" sqref="P74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>
      <selection activeCell="U34" sqref="U34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přehled LP</vt:lpstr>
      <vt:lpstr>BIA</vt:lpstr>
      <vt:lpstr>Váhy (cost-effect)</vt:lpstr>
      <vt:lpstr>obrázky1</vt:lpstr>
      <vt:lpstr>obrázky2</vt:lpstr>
      <vt:lpstr>obrázky3</vt:lpstr>
      <vt:lpstr>obrázky4</vt:lpstr>
      <vt:lpstr>obrázky5</vt:lpstr>
    </vt:vector>
  </TitlesOfParts>
  <Company>FN Olomouc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Dudovi</cp:lastModifiedBy>
  <dcterms:created xsi:type="dcterms:W3CDTF">2023-05-03T18:48:29Z</dcterms:created>
  <dcterms:modified xsi:type="dcterms:W3CDTF">2024-01-29T17:31:15Z</dcterms:modified>
</cp:coreProperties>
</file>